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Total Reqs" sheetId="2" state="visible" r:id="rId4"/>
    <sheet name="Jul00 EPA Vols" sheetId="3" state="visible" r:id="rId5"/>
    <sheet name="FOM Jul Storage" sheetId="4" state="visible" r:id="rId6"/>
  </sheets>
  <definedNames>
    <definedName function="false" hidden="false" localSheetId="3" name="_xlnm.Print_Area" vbProcedure="false">'FOM Jul Storage'!$A$1:$L$22</definedName>
    <definedName function="false" hidden="false" localSheetId="2" name="_xlnm.Print_Area" vbProcedure="false">'Jul00 EPA Vols'!$D$7:$P$786</definedName>
    <definedName function="false" hidden="false" localSheetId="2" name="_xlnm.Print_Titles" vbProcedure="false">'Jul00 EPA Vols'!$A:$D,'Jul00 EPA Vols'!$1:$7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7</xdr:rowOff>
              </xdr:from>
              <xdr:to>
                <xdr:col>10</xdr:col>
                <xdr:colOff>2</xdr:colOff>
                <xdr:row>346</xdr:row>
                <xdr:rowOff>9</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321</xdr:row>
                <xdr:rowOff>7</xdr:rowOff>
              </xdr:from>
              <xdr:to>
                <xdr:col>15</xdr:col>
                <xdr:colOff>24</xdr:colOff>
                <xdr:row>329</xdr:row>
                <xdr:rowOff>17</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649</xdr:row>
                <xdr:rowOff>8</xdr:rowOff>
              </xdr:from>
              <xdr:to>
                <xdr:col>14</xdr:col>
                <xdr:colOff>69</xdr:colOff>
                <xdr:row>658</xdr:row>
                <xdr:rowOff>2</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677</xdr:row>
                <xdr:rowOff>8</xdr:rowOff>
              </xdr:from>
              <xdr:to>
                <xdr:col>10</xdr:col>
                <xdr:colOff>80</xdr:colOff>
                <xdr:row>684</xdr:row>
                <xdr:rowOff>2</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88</xdr:row>
                <xdr:rowOff>7</xdr:rowOff>
              </xdr:from>
              <xdr:to>
                <xdr:col>15</xdr:col>
                <xdr:colOff>37</xdr:colOff>
                <xdr:row>96</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(1), Bo'bs (3) .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150</xdr:row>
                <xdr:rowOff>7</xdr:rowOff>
              </xdr:from>
              <xdr:to>
                <xdr:col>17</xdr:col>
                <xdr:colOff>2</xdr:colOff>
                <xdr:row>157</xdr:row>
                <xdr:rowOff>11</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July supply purchased for TAT Restaurant.
</t>
        </r>
      </text>
      <mc:AlternateContent>
        <mc:Choice Requires="v2">
          <commentPr autoFill="true" autoScale="false" colHidden="false" locked="false" rowHidden="false" textHAlign="justify" textVAlign="top">
            <anchor moveWithCells="false" sizeWithCells="false">
              <xdr:from>
                <xdr:col>13</xdr:col>
                <xdr:colOff>7</xdr:colOff>
                <xdr:row>183</xdr:row>
                <xdr:rowOff>7</xdr:rowOff>
              </xdr:from>
              <xdr:to>
                <xdr:col>16</xdr:col>
                <xdr:colOff>13</xdr:colOff>
                <xdr:row>191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344</xdr:row>
                <xdr:rowOff>7</xdr:rowOff>
              </xdr:from>
              <xdr:to>
                <xdr:col>14</xdr:col>
                <xdr:colOff>60</xdr:colOff>
                <xdr:row>348</xdr:row>
                <xdr:rowOff>12</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685</xdr:row>
                <xdr:rowOff>8</xdr:rowOff>
              </xdr:from>
              <xdr:to>
                <xdr:col>24</xdr:col>
                <xdr:colOff>19</xdr:colOff>
                <xdr:row>694</xdr:row>
                <xdr:rowOff>16</xdr:rowOff>
              </xdr:to>
            </anchor>
          </commentPr>
        </mc:Choice>
        <mc:Fallback/>
      </mc:AlternateContent>
    </comment>
  </commentList>
</comments>
</file>

<file path=xl/sharedStrings.xml><?xml version="1.0" encoding="utf-8"?>
<sst xmlns="http://schemas.openxmlformats.org/spreadsheetml/2006/main" count="5410" uniqueCount="409">
  <si>
    <t xml:space="preserve">July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</si>
  <si>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</si>
  <si>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</si>
  <si>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</si>
  <si>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</si>
  <si>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</si>
  <si>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</si>
  <si>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</si>
  <si>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</si>
  <si>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</si>
  <si>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</si>
  <si>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</si>
  <si>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</si>
  <si>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</si>
  <si>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</si>
  <si>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</si>
  <si>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</si>
  <si>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</si>
  <si>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</si>
  <si>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</si>
  <si>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</si>
  <si>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</si>
  <si>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</si>
  <si>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</si>
  <si>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</si>
  <si>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</si>
  <si>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</si>
  <si>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</si>
  <si>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</si>
  <si>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</si>
  <si>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</si>
  <si>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</si>
  <si>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</si>
  <si>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</si>
  <si>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</si>
  <si>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</si>
  <si>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</si>
  <si>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</si>
  <si>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</si>
  <si>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</si>
  <si>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</si>
  <si>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</si>
  <si>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</si>
  <si>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</si>
  <si>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</si>
  <si>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</si>
  <si>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</si>
  <si>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</si>
  <si>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</si>
  <si>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</si>
  <si>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</si>
  <si>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</si>
  <si>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</si>
  <si>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</si>
  <si>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</si>
  <si>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</si>
  <si>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</si>
  <si>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</si>
  <si>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</si>
  <si>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</si>
  <si>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</si>
  <si>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</si>
  <si>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</si>
  <si>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</si>
  <si>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</si>
  <si>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</si>
  <si>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</si>
  <si>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</si>
  <si>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</si>
  <si>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</si>
  <si>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</si>
  <si>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</si>
  <si>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</si>
  <si>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</si>
  <si>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</si>
  <si>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</si>
  <si>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</si>
  <si>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</si>
  <si>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</si>
  <si>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</si>
  <si>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</si>
  <si>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</si>
  <si>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</si>
  <si>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</si>
  <si>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</si>
  <si>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</si>
  <si>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</si>
  <si>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</si>
  <si>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</si>
  <si>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</si>
  <si>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</si>
  <si>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</si>
  <si>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</si>
  <si>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</si>
  <si>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</si>
  <si>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</si>
  <si>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</si>
  <si>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</si>
  <si>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</si>
  <si>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</si>
  <si>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</si>
  <si>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</si>
  <si>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</si>
  <si>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</si>
  <si>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</si>
  <si>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</si>
  <si>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</si>
  <si>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</si>
  <si>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</si>
  <si>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</si>
  <si>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</si>
  <si>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</si>
  <si>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</si>
  <si>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</si>
  <si>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</si>
  <si>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</si>
  <si>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</si>
  <si>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</si>
  <si>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</si>
  <si>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</si>
  <si>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</si>
  <si>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</si>
  <si>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</si>
  <si>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</si>
  <si>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</si>
  <si>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</si>
  <si>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</si>
  <si>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</si>
  <si>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</si>
  <si>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</si>
  <si>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</si>
  <si>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</si>
  <si>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</si>
  <si>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</si>
  <si>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</si>
  <si>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</si>
  <si>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</si>
  <si>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</si>
  <si>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</si>
  <si>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</si>
  <si>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</si>
  <si>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</si>
  <si>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</si>
  <si>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</si>
  <si>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</si>
  <si>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</si>
  <si>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</si>
  <si>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</si>
  <si>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</si>
  <si>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</si>
  <si>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</si>
  <si>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</si>
  <si>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</si>
  <si>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</si>
  <si>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</si>
  <si>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</si>
  <si>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</si>
  <si>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</si>
  <si>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</si>
  <si>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</si>
  <si>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</si>
  <si>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</si>
  <si>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</si>
  <si>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</si>
  <si>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</si>
  <si>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</si>
  <si>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</si>
  <si>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</si>
  <si>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</si>
  <si>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</si>
  <si>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</si>
  <si>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Cut to 0 by Enron.  Will sell back to them.</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</si>
  <si>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</si>
  <si>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</si>
  <si>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</si>
  <si>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</si>
  <si>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</si>
  <si>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</si>
  <si>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</si>
  <si>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</si>
  <si>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</si>
  <si>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</si>
  <si>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</si>
  <si>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</si>
  <si>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</si>
  <si>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</si>
  <si>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</si>
  <si>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</si>
  <si>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</si>
  <si>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</si>
  <si>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</si>
  <si>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</si>
  <si>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</si>
  <si>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</si>
  <si>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</si>
  <si>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</si>
  <si>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</si>
  <si>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</si>
  <si>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</si>
  <si>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</si>
  <si>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</si>
  <si>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</si>
  <si>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</si>
  <si>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</si>
  <si>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</si>
  <si>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</si>
  <si>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</si>
  <si>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</si>
  <si>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</si>
  <si>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</si>
  <si>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</si>
  <si>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</si>
  <si>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</si>
  <si>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</si>
  <si>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</si>
  <si>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</si>
  <si>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</si>
  <si>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</si>
  <si>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</si>
  <si>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</si>
  <si>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</si>
  <si>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</si>
  <si>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</si>
  <si>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</si>
  <si>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</si>
  <si>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</si>
  <si>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</si>
  <si>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</si>
  <si>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</si>
  <si>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</si>
  <si>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</si>
  <si>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</si>
  <si>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</si>
  <si>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</si>
  <si>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</si>
  <si>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</si>
  <si>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</si>
  <si>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</si>
  <si>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</si>
  <si>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</si>
  <si>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</si>
  <si>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</si>
  <si>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</si>
  <si>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</si>
  <si>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</si>
  <si>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</si>
  <si>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</si>
  <si>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</si>
  <si>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</si>
  <si>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</si>
  <si>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</si>
  <si>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</si>
  <si>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</si>
  <si>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</si>
  <si>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</si>
  <si>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</si>
  <si>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</si>
  <si>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</si>
  <si>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</si>
  <si>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</si>
  <si>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</si>
  <si>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</si>
  <si>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</si>
  <si>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</si>
  <si>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</si>
  <si>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</si>
  <si>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</si>
  <si>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</si>
  <si>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</si>
  <si>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</si>
  <si>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</si>
  <si>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</si>
  <si>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July'00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</si>
  <si>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</si>
  <si>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</si>
  <si>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</si>
  <si>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</si>
  <si>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</si>
  <si>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</si>
  <si>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</si>
  <si>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</si>
  <si>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</si>
  <si>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</si>
  <si>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</si>
  <si>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</si>
  <si>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</si>
  <si>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</si>
  <si>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</si>
  <si>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</si>
  <si>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</si>
  <si>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</si>
  <si>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</si>
  <si>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</si>
  <si>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</si>
  <si>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</si>
  <si>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</si>
  <si>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</si>
  <si>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</si>
  <si>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</si>
  <si>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</si>
  <si>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</si>
  <si>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</si>
  <si>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</si>
  <si>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</si>
  <si>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</si>
  <si>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</si>
  <si>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</si>
  <si>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</si>
  <si>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</si>
  <si>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</si>
  <si>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</si>
  <si>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</si>
  <si>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</si>
  <si>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</si>
  <si>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</si>
  <si>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</si>
  <si>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</si>
  <si>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</si>
  <si>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</si>
  <si>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</si>
  <si>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</si>
  <si>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</si>
  <si>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</si>
  <si>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</si>
  <si>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</si>
  <si>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</si>
  <si>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</si>
  <si>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</si>
  <si>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</si>
  <si>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</si>
  <si>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</si>
  <si>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</si>
  <si>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</si>
  <si>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</si>
  <si>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</si>
  <si>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</si>
  <si>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</si>
  <si>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</si>
  <si>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</si>
  <si>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</si>
  <si>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</si>
  <si>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</si>
  <si>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</si>
  <si>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</si>
  <si>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</si>
  <si>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</si>
  <si>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</si>
  <si>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</si>
  <si>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</si>
  <si>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STG INJ</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</si>
  <si>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</si>
  <si>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</si>
  <si>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</si>
  <si>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</si>
  <si>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</si>
  <si>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</si>
  <si>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</si>
  <si>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</si>
  <si>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</si>
  <si>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</si>
  <si>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</si>
  <si>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</si>
  <si>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</si>
  <si>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</si>
  <si>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</si>
  <si>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</si>
  <si>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</si>
  <si>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</si>
  <si>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</si>
  <si>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</si>
  <si>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6210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</si>
  <si>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</si>
  <si>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</si>
  <si>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</si>
  <si>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</si>
  <si>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</si>
  <si>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</si>
  <si>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</si>
  <si>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</si>
  <si>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</si>
  <si>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</si>
  <si>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</si>
  <si>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</si>
  <si>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</si>
  <si>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</si>
  <si>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</si>
  <si>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</si>
  <si>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</si>
  <si>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</si>
  <si>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</si>
  <si>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</si>
  <si>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</si>
  <si>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</si>
  <si>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</si>
  <si>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</si>
  <si>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</si>
  <si>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</si>
  <si>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</si>
  <si>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</si>
  <si>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</si>
  <si>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</si>
  <si>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</si>
  <si>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</si>
  <si>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</si>
  <si>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</si>
  <si>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</si>
  <si>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</si>
  <si>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</si>
  <si>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'Jun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</si>
</sst>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4">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
      <sz val="10"/>
      <color rgb="FF000000"/>
      <name val="Arial"/>
      <family val="2"/>
    </font>
    <font>
      <b val="true"/>
      <sz val="12"/>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5" fontId="0" fillId="2" borderId="0" xfId="0" applyFont="false" applyBorder="tru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9" fillId="3" borderId="0" xfId="0" applyFont="true" applyBorder="false" applyAlignment="true" applyProtection="false">
      <alignment horizontal="center" vertical="bottom" textRotation="0" wrapText="false" indent="0" shrinkToFit="false"/>
      <protection locked="true" hidden="false"/>
    </xf>
    <xf numFmtId="165" fontId="9" fillId="3" borderId="0" xfId="0" applyFont="true" applyBorder="false" applyAlignment="false" applyProtection="false">
      <alignment horizontal="general" vertical="bottom" textRotation="0" wrapText="false" indent="0" shrinkToFit="false"/>
      <protection locked="true" hidden="false"/>
    </xf>
    <xf numFmtId="164" fontId="9" fillId="3" borderId="0" xfId="15" applyFont="true" applyBorder="true" applyAlignment="true" applyProtection="true">
      <alignment horizontal="general" vertical="bottom" textRotation="0" wrapText="false" indent="0" shrinkToFit="false"/>
      <protection locked="true" hidden="false"/>
    </xf>
    <xf numFmtId="171" fontId="9"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left"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5" fontId="6"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41</xdr:row>
      <xdr:rowOff>57240</xdr:rowOff>
    </xdr:to>
    <xdr:sp>
      <xdr:nvSpPr>
        <xdr:cNvPr id="0" name="Text 1"/>
        <xdr:cNvSpPr/>
      </xdr:nvSpPr>
      <xdr:spPr>
        <a:xfrm>
          <a:off x="109800" y="95400"/>
          <a:ext cx="9553320" cy="660060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06/23/00</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*The 06/23/00 version of the 'Jul00 EPA Vols' and 'FOM Jul Storage' worksheets were sent to ENA at about 6PM EST on 06/23/00 in a file called July00_FOM_Req.xls.</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4" activePane="bottomRight" state="frozen"/>
      <selection pane="topLeft" activeCell="A1" activeCellId="0" sqref="A1"/>
      <selection pane="topRight" activeCell="K1" activeCellId="0" sqref="K1"/>
      <selection pane="bottomLeft" activeCell="A4" activeCellId="0" sqref="A4"/>
      <selection pane="bottomRight" activeCell="A1" activeCellId="0" sqref="A1:IV16384"/>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0.85"/>
    <col collapsed="false" customWidth="true" hidden="false" outlineLevel="0" max="23" min="23" style="3" width="11.85"/>
    <col collapsed="false" customWidth="true" hidden="false" outlineLevel="0" max="24" min="24" style="3" width="11.42"/>
    <col collapsed="false" customWidth="true" hidden="false" outlineLevel="0" max="25" min="25" style="3" width="0.99"/>
    <col collapsed="false" customWidth="true" hidden="false" outlineLevel="0" max="27" min="26" style="3" width="10.71"/>
    <col collapsed="false" customWidth="true" hidden="false" outlineLevel="0" max="28" min="28" style="3" width="0.7"/>
    <col collapsed="false" customWidth="true" hidden="false" outlineLevel="0" max="29" min="29" style="3" width="11.99"/>
    <col collapsed="false" customWidth="true" hidden="false" outlineLevel="0" max="30" min="30" style="3" width="11.85"/>
    <col collapsed="false" customWidth="true" hidden="false" outlineLevel="0" max="31" min="31" style="3" width="0.85"/>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8" min="38" style="3" width="12.56"/>
    <col collapsed="false" customWidth="true" hidden="false" outlineLevel="0" max="39" min="39" style="3" width="11.99"/>
    <col collapsed="false" customWidth="true" hidden="false" outlineLevel="0" max="40" min="40" style="3" width="2.7"/>
    <col collapsed="false" customWidth="true" hidden="false" outlineLevel="0" max="42" min="41" style="3" width="10.71"/>
    <col collapsed="false" customWidth="true" hidden="false" outlineLevel="0" max="43" min="43" style="3" width="0.85"/>
    <col collapsed="false" customWidth="true" hidden="false" outlineLevel="0" max="44" min="44" style="3" width="11.28"/>
    <col collapsed="false" customWidth="true" hidden="false" outlineLevel="0" max="45" min="45" style="3" width="11.56"/>
    <col collapsed="false" customWidth="true" hidden="false" outlineLevel="0" max="46" min="46" style="3" width="1.13"/>
    <col collapsed="false" customWidth="true" hidden="false" outlineLevel="0" max="48" min="47" style="3" width="10.71"/>
    <col collapsed="false" customWidth="true" hidden="false" outlineLevel="0" max="49" min="49" style="3" width="1.41"/>
    <col collapsed="false" customWidth="true" hidden="false" outlineLevel="0" max="50" min="50" style="3" width="11.99"/>
    <col collapsed="false" customWidth="true" hidden="false" outlineLevel="0" max="51" min="51" style="3" width="12.28"/>
    <col collapsed="false" customWidth="true" hidden="false" outlineLevel="0" max="52" min="52" style="3" width="1.13"/>
    <col collapsed="false" customWidth="true" hidden="false" outlineLevel="0" max="54" min="53" style="3" width="11.7"/>
    <col collapsed="false" customWidth="true" hidden="false" outlineLevel="0" max="55" min="55" style="3" width="2.7"/>
    <col collapsed="false" customWidth="true" hidden="false" outlineLevel="0" max="56" min="56" style="3" width="12.99"/>
    <col collapsed="false" customWidth="true" hidden="false" outlineLevel="0" max="57" min="57" style="3" width="10.71"/>
    <col collapsed="false" customWidth="true" hidden="false" outlineLevel="0" max="58" min="58" style="3" width="2.7"/>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2" min="62" style="3" width="12.7"/>
    <col collapsed="false" customWidth="true" hidden="false" outlineLevel="0" max="63" min="63"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36708</v>
      </c>
      <c r="L1" s="5" t="n">
        <v>36708</v>
      </c>
      <c r="M1" s="5"/>
      <c r="N1" s="5" t="n">
        <v>36709</v>
      </c>
      <c r="O1" s="5" t="n">
        <v>36709</v>
      </c>
      <c r="P1" s="5"/>
      <c r="Q1" s="5" t="n">
        <v>36710</v>
      </c>
      <c r="R1" s="5" t="n">
        <v>36710</v>
      </c>
      <c r="S1" s="5"/>
      <c r="T1" s="5" t="n">
        <v>36711</v>
      </c>
      <c r="U1" s="5" t="n">
        <v>36711</v>
      </c>
      <c r="V1" s="5"/>
      <c r="W1" s="5" t="n">
        <v>36712</v>
      </c>
      <c r="X1" s="5" t="n">
        <v>36712</v>
      </c>
      <c r="Y1" s="5"/>
      <c r="Z1" s="5" t="n">
        <v>36713</v>
      </c>
      <c r="AA1" s="5" t="n">
        <v>36713</v>
      </c>
      <c r="AB1" s="5"/>
      <c r="AC1" s="5" t="n">
        <v>36714</v>
      </c>
      <c r="AD1" s="5" t="n">
        <v>36714</v>
      </c>
      <c r="AE1" s="5"/>
      <c r="AF1" s="5" t="n">
        <v>36715</v>
      </c>
      <c r="AG1" s="5" t="n">
        <v>36715</v>
      </c>
      <c r="AH1" s="5"/>
      <c r="AI1" s="5" t="n">
        <v>36716</v>
      </c>
      <c r="AJ1" s="5" t="n">
        <v>36716</v>
      </c>
      <c r="AK1" s="5"/>
      <c r="AL1" s="5" t="n">
        <v>36717</v>
      </c>
      <c r="AM1" s="5" t="n">
        <v>36717</v>
      </c>
      <c r="AN1" s="5"/>
      <c r="AO1" s="5" t="n">
        <v>36718</v>
      </c>
      <c r="AP1" s="5" t="n">
        <v>36718</v>
      </c>
      <c r="AQ1" s="5"/>
      <c r="AR1" s="5" t="n">
        <v>36719</v>
      </c>
      <c r="AS1" s="5" t="n">
        <v>36719</v>
      </c>
      <c r="AT1" s="5"/>
      <c r="AU1" s="5" t="n">
        <v>36720</v>
      </c>
      <c r="AV1" s="5" t="n">
        <v>36720</v>
      </c>
      <c r="AW1" s="5"/>
      <c r="AX1" s="5" t="n">
        <v>36721</v>
      </c>
      <c r="AY1" s="5" t="n">
        <v>36721</v>
      </c>
      <c r="AZ1" s="5"/>
      <c r="BA1" s="5" t="n">
        <v>36722</v>
      </c>
      <c r="BB1" s="5" t="n">
        <v>36722</v>
      </c>
      <c r="BC1" s="5"/>
      <c r="BD1" s="5" t="n">
        <v>36723</v>
      </c>
      <c r="BE1" s="5" t="n">
        <v>36723</v>
      </c>
      <c r="BF1" s="5"/>
      <c r="BG1" s="5" t="n">
        <v>36724</v>
      </c>
      <c r="BH1" s="5" t="n">
        <v>36724</v>
      </c>
      <c r="BI1" s="5"/>
      <c r="BJ1" s="5" t="n">
        <v>36725</v>
      </c>
      <c r="BK1" s="5" t="n">
        <v>36725</v>
      </c>
      <c r="BL1" s="5"/>
      <c r="BM1" s="5" t="n">
        <v>36726</v>
      </c>
      <c r="BN1" s="5" t="n">
        <v>36726</v>
      </c>
      <c r="BO1" s="5"/>
      <c r="BP1" s="5" t="n">
        <v>36727</v>
      </c>
      <c r="BQ1" s="5" t="n">
        <v>36727</v>
      </c>
      <c r="BR1" s="5"/>
      <c r="BS1" s="5" t="n">
        <v>36728</v>
      </c>
      <c r="BT1" s="5" t="n">
        <v>36728</v>
      </c>
      <c r="BU1" s="5"/>
      <c r="BV1" s="5" t="n">
        <v>36729</v>
      </c>
      <c r="BW1" s="5" t="n">
        <v>36729</v>
      </c>
      <c r="BX1" s="5"/>
      <c r="BY1" s="5" t="n">
        <v>36730</v>
      </c>
      <c r="BZ1" s="5" t="n">
        <v>36730</v>
      </c>
      <c r="CA1" s="5"/>
      <c r="CB1" s="5" t="n">
        <v>36731</v>
      </c>
      <c r="CC1" s="5" t="n">
        <v>36731</v>
      </c>
      <c r="CD1" s="5"/>
      <c r="CE1" s="5" t="n">
        <v>36732</v>
      </c>
      <c r="CF1" s="5" t="n">
        <v>36732</v>
      </c>
      <c r="CG1" s="5"/>
      <c r="CH1" s="5" t="n">
        <v>36733</v>
      </c>
      <c r="CI1" s="5" t="n">
        <v>36733</v>
      </c>
      <c r="CJ1" s="5"/>
      <c r="CK1" s="5" t="n">
        <v>36734</v>
      </c>
      <c r="CL1" s="5" t="n">
        <v>36734</v>
      </c>
      <c r="CM1" s="5"/>
      <c r="CN1" s="5" t="n">
        <v>36735</v>
      </c>
      <c r="CO1" s="5" t="n">
        <v>36735</v>
      </c>
      <c r="CP1" s="5"/>
      <c r="CQ1" s="5" t="n">
        <v>36736</v>
      </c>
      <c r="CR1" s="5" t="n">
        <v>36736</v>
      </c>
      <c r="CS1" s="5"/>
      <c r="CT1" s="5" t="n">
        <v>36737</v>
      </c>
      <c r="CU1" s="5" t="n">
        <v>36737</v>
      </c>
      <c r="CV1" s="5"/>
      <c r="CW1" s="5" t="n">
        <v>36738</v>
      </c>
      <c r="CX1" s="5" t="n">
        <v>36738</v>
      </c>
    </row>
    <row r="2" customFormat="false" ht="12.75" hidden="false" customHeight="false" outlineLevel="0" collapsed="false">
      <c r="E2" s="4"/>
      <c r="H2" s="1" t="s">
        <v>1</v>
      </c>
      <c r="K2" s="6" t="n">
        <v>36708</v>
      </c>
      <c r="L2" s="6" t="n">
        <v>36708</v>
      </c>
      <c r="M2" s="6"/>
      <c r="N2" s="6" t="n">
        <v>36709</v>
      </c>
      <c r="O2" s="6" t="n">
        <v>36709</v>
      </c>
      <c r="P2" s="6"/>
      <c r="Q2" s="6" t="n">
        <v>36710</v>
      </c>
      <c r="R2" s="6" t="n">
        <v>36710</v>
      </c>
      <c r="S2" s="6"/>
      <c r="T2" s="6" t="n">
        <v>36711</v>
      </c>
      <c r="U2" s="6" t="n">
        <v>36711</v>
      </c>
      <c r="V2" s="6"/>
      <c r="W2" s="6" t="n">
        <v>36712</v>
      </c>
      <c r="X2" s="6" t="n">
        <v>36712</v>
      </c>
      <c r="Y2" s="6"/>
      <c r="Z2" s="6" t="n">
        <v>36713</v>
      </c>
      <c r="AA2" s="6" t="n">
        <v>36713</v>
      </c>
      <c r="AB2" s="6"/>
      <c r="AC2" s="6" t="n">
        <v>36714</v>
      </c>
      <c r="AD2" s="6" t="n">
        <v>36714</v>
      </c>
      <c r="AE2" s="6"/>
      <c r="AF2" s="6" t="n">
        <v>36715</v>
      </c>
      <c r="AG2" s="6" t="n">
        <v>36715</v>
      </c>
      <c r="AH2" s="6"/>
      <c r="AI2" s="6" t="n">
        <v>36716</v>
      </c>
      <c r="AJ2" s="6" t="n">
        <v>36716</v>
      </c>
      <c r="AK2" s="6"/>
      <c r="AL2" s="6" t="n">
        <v>36717</v>
      </c>
      <c r="AM2" s="6" t="n">
        <v>36717</v>
      </c>
      <c r="AN2" s="6"/>
      <c r="AO2" s="6" t="n">
        <v>36718</v>
      </c>
      <c r="AP2" s="6" t="n">
        <v>36718</v>
      </c>
      <c r="AQ2" s="6"/>
      <c r="AR2" s="6" t="n">
        <v>36719</v>
      </c>
      <c r="AS2" s="6" t="n">
        <v>36719</v>
      </c>
      <c r="AT2" s="6"/>
      <c r="AU2" s="6" t="n">
        <v>36720</v>
      </c>
      <c r="AV2" s="6" t="n">
        <v>36720</v>
      </c>
      <c r="AW2" s="6"/>
      <c r="AX2" s="6" t="n">
        <v>36721</v>
      </c>
      <c r="AY2" s="6" t="n">
        <v>36721</v>
      </c>
      <c r="AZ2" s="6"/>
      <c r="BA2" s="6" t="n">
        <v>36722</v>
      </c>
      <c r="BB2" s="6" t="n">
        <v>36722</v>
      </c>
      <c r="BC2" s="6"/>
      <c r="BD2" s="6" t="n">
        <v>36723</v>
      </c>
      <c r="BE2" s="6" t="n">
        <v>36723</v>
      </c>
      <c r="BF2" s="6"/>
      <c r="BG2" s="6" t="n">
        <v>36724</v>
      </c>
      <c r="BH2" s="6" t="n">
        <v>36724</v>
      </c>
      <c r="BI2" s="6"/>
      <c r="BJ2" s="6" t="n">
        <v>36725</v>
      </c>
      <c r="BK2" s="6" t="n">
        <v>36725</v>
      </c>
      <c r="BL2" s="6"/>
      <c r="BM2" s="6" t="n">
        <v>36726</v>
      </c>
      <c r="BN2" s="6" t="n">
        <v>36726</v>
      </c>
      <c r="BO2" s="6"/>
      <c r="BP2" s="6" t="n">
        <v>36727</v>
      </c>
      <c r="BQ2" s="6" t="n">
        <v>36727</v>
      </c>
      <c r="BR2" s="6"/>
      <c r="BS2" s="6" t="n">
        <v>36728</v>
      </c>
      <c r="BT2" s="6" t="n">
        <v>36728</v>
      </c>
      <c r="BU2" s="6"/>
      <c r="BV2" s="6" t="n">
        <v>36729</v>
      </c>
      <c r="BW2" s="6" t="n">
        <v>36729</v>
      </c>
      <c r="BX2" s="6"/>
      <c r="BY2" s="6" t="n">
        <v>36730</v>
      </c>
      <c r="BZ2" s="6" t="n">
        <v>36730</v>
      </c>
      <c r="CA2" s="6"/>
      <c r="CB2" s="6" t="n">
        <v>36731</v>
      </c>
      <c r="CC2" s="6" t="n">
        <v>36731</v>
      </c>
      <c r="CD2" s="6"/>
      <c r="CE2" s="6" t="n">
        <v>36732</v>
      </c>
      <c r="CF2" s="6" t="n">
        <v>36732</v>
      </c>
      <c r="CG2" s="6"/>
      <c r="CH2" s="6" t="n">
        <v>36733</v>
      </c>
      <c r="CI2" s="6" t="n">
        <v>36733</v>
      </c>
      <c r="CJ2" s="6"/>
      <c r="CK2" s="6" t="n">
        <v>36734</v>
      </c>
      <c r="CL2" s="6" t="n">
        <v>36734</v>
      </c>
      <c r="CM2" s="6"/>
      <c r="CN2" s="6" t="n">
        <v>36735</v>
      </c>
      <c r="CO2" s="6" t="n">
        <v>36735</v>
      </c>
      <c r="CP2" s="6"/>
      <c r="CQ2" s="6" t="n">
        <v>36736</v>
      </c>
      <c r="CR2" s="6" t="n">
        <v>36736</v>
      </c>
      <c r="CS2" s="6"/>
      <c r="CT2" s="6" t="n">
        <v>36737</v>
      </c>
      <c r="CU2" s="6" t="n">
        <v>36737</v>
      </c>
      <c r="CV2" s="6"/>
      <c r="CW2" s="6" t="n">
        <v>36738</v>
      </c>
      <c r="CX2" s="6" t="n">
        <v>36738</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94</v>
      </c>
      <c r="L24" s="3" t="n">
        <v>94</v>
      </c>
      <c r="N24" s="3" t="n">
        <v>94</v>
      </c>
      <c r="O24" s="3" t="n">
        <v>94</v>
      </c>
      <c r="Q24" s="3" t="n">
        <v>94</v>
      </c>
      <c r="R24" s="3" t="n">
        <v>94</v>
      </c>
      <c r="T24" s="3" t="n">
        <v>94</v>
      </c>
      <c r="U24" s="3" t="n">
        <v>94</v>
      </c>
      <c r="W24" s="3" t="n">
        <v>94</v>
      </c>
      <c r="X24" s="3" t="n">
        <v>94</v>
      </c>
      <c r="Z24" s="3" t="n">
        <v>94</v>
      </c>
      <c r="AA24" s="3" t="n">
        <v>94</v>
      </c>
      <c r="AC24" s="3" t="n">
        <v>94</v>
      </c>
      <c r="AD24" s="3" t="n">
        <v>94</v>
      </c>
      <c r="AF24" s="3" t="n">
        <v>94</v>
      </c>
      <c r="AG24" s="3" t="n">
        <v>94</v>
      </c>
      <c r="AI24" s="3" t="n">
        <v>94</v>
      </c>
      <c r="AJ24" s="3" t="n">
        <v>94</v>
      </c>
      <c r="AL24" s="3" t="n">
        <v>94</v>
      </c>
      <c r="AM24" s="3" t="n">
        <v>94</v>
      </c>
      <c r="AO24" s="3" t="n">
        <v>94</v>
      </c>
      <c r="AP24" s="3" t="n">
        <v>94</v>
      </c>
      <c r="AR24" s="3" t="n">
        <v>94</v>
      </c>
      <c r="AS24" s="3" t="n">
        <v>94</v>
      </c>
      <c r="AU24" s="3" t="n">
        <v>94</v>
      </c>
      <c r="AV24" s="3" t="n">
        <v>94</v>
      </c>
      <c r="AX24" s="3" t="n">
        <v>94</v>
      </c>
      <c r="AY24" s="3" t="n">
        <v>94</v>
      </c>
      <c r="BA24" s="3" t="n">
        <v>94</v>
      </c>
      <c r="BB24" s="3" t="n">
        <v>94</v>
      </c>
      <c r="BD24" s="3" t="n">
        <v>94</v>
      </c>
      <c r="BE24" s="3" t="n">
        <v>94</v>
      </c>
      <c r="BG24" s="3" t="n">
        <v>94</v>
      </c>
      <c r="BH24" s="3" t="n">
        <v>94</v>
      </c>
      <c r="BJ24" s="3" t="n">
        <v>94</v>
      </c>
      <c r="BK24" s="3" t="n">
        <v>94</v>
      </c>
      <c r="BM24" s="3" t="n">
        <v>94</v>
      </c>
      <c r="BN24" s="3" t="n">
        <v>94</v>
      </c>
      <c r="BP24" s="3" t="n">
        <v>94</v>
      </c>
      <c r="BQ24" s="3" t="n">
        <v>94</v>
      </c>
      <c r="BS24" s="3" t="n">
        <v>94</v>
      </c>
      <c r="BT24" s="3" t="n">
        <v>94</v>
      </c>
      <c r="BV24" s="3" t="n">
        <v>94</v>
      </c>
      <c r="BW24" s="3" t="n">
        <v>94</v>
      </c>
      <c r="BY24" s="3" t="n">
        <v>94</v>
      </c>
      <c r="BZ24" s="3" t="n">
        <v>94</v>
      </c>
      <c r="CB24" s="3" t="n">
        <v>94</v>
      </c>
      <c r="CC24" s="3" t="n">
        <v>94</v>
      </c>
      <c r="CE24" s="3" t="n">
        <v>94</v>
      </c>
      <c r="CF24" s="3" t="n">
        <v>94</v>
      </c>
      <c r="CH24" s="3" t="n">
        <v>94</v>
      </c>
      <c r="CI24" s="3" t="n">
        <v>94</v>
      </c>
      <c r="CK24" s="3" t="n">
        <v>94</v>
      </c>
      <c r="CL24" s="3" t="n">
        <v>94</v>
      </c>
      <c r="CN24" s="3" t="n">
        <v>94</v>
      </c>
      <c r="CO24" s="3" t="n">
        <v>94</v>
      </c>
      <c r="CQ24" s="3" t="n">
        <v>94</v>
      </c>
      <c r="CR24" s="3" t="n">
        <v>94</v>
      </c>
      <c r="CT24" s="3" t="n">
        <v>94</v>
      </c>
      <c r="CU24" s="3" t="n">
        <v>94</v>
      </c>
      <c r="CW24" s="3" t="n">
        <v>94</v>
      </c>
      <c r="CX24" s="3" t="n">
        <v>94</v>
      </c>
      <c r="CZ24" s="3" t="n">
        <v>2914</v>
      </c>
      <c r="DA24" s="3" t="n">
        <v>2914</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188</v>
      </c>
      <c r="L72" s="3" t="n">
        <v>188</v>
      </c>
      <c r="N72" s="3" t="n">
        <v>188</v>
      </c>
      <c r="O72" s="3" t="n">
        <v>188</v>
      </c>
      <c r="Q72" s="3" t="n">
        <v>188</v>
      </c>
      <c r="R72" s="3" t="n">
        <v>188</v>
      </c>
      <c r="T72" s="3" t="n">
        <v>188</v>
      </c>
      <c r="U72" s="3" t="n">
        <v>188</v>
      </c>
      <c r="W72" s="3" t="n">
        <v>188</v>
      </c>
      <c r="X72" s="3" t="n">
        <v>188</v>
      </c>
      <c r="Z72" s="3" t="n">
        <v>188</v>
      </c>
      <c r="AA72" s="3" t="n">
        <v>188</v>
      </c>
      <c r="AC72" s="3" t="n">
        <v>188</v>
      </c>
      <c r="AD72" s="3" t="n">
        <v>188</v>
      </c>
      <c r="AF72" s="3" t="n">
        <v>188</v>
      </c>
      <c r="AG72" s="3" t="n">
        <v>188</v>
      </c>
      <c r="AI72" s="3" t="n">
        <v>188</v>
      </c>
      <c r="AJ72" s="3" t="n">
        <v>188</v>
      </c>
      <c r="AL72" s="3" t="n">
        <v>188</v>
      </c>
      <c r="AM72" s="3" t="n">
        <v>188</v>
      </c>
      <c r="AO72" s="3" t="n">
        <v>188</v>
      </c>
      <c r="AP72" s="3" t="n">
        <v>188</v>
      </c>
      <c r="AR72" s="3" t="n">
        <v>188</v>
      </c>
      <c r="AS72" s="3" t="n">
        <v>188</v>
      </c>
      <c r="AU72" s="3" t="n">
        <v>188</v>
      </c>
      <c r="AV72" s="3" t="n">
        <v>188</v>
      </c>
      <c r="AX72" s="3" t="n">
        <v>188</v>
      </c>
      <c r="AY72" s="3" t="n">
        <v>188</v>
      </c>
      <c r="BA72" s="3" t="n">
        <v>188</v>
      </c>
      <c r="BB72" s="3" t="n">
        <v>188</v>
      </c>
      <c r="BD72" s="3" t="n">
        <v>188</v>
      </c>
      <c r="BE72" s="3" t="n">
        <v>188</v>
      </c>
      <c r="BG72" s="3" t="n">
        <v>188</v>
      </c>
      <c r="BH72" s="3" t="n">
        <v>188</v>
      </c>
      <c r="BJ72" s="3" t="n">
        <v>188</v>
      </c>
      <c r="BK72" s="3" t="n">
        <v>188</v>
      </c>
      <c r="BM72" s="3" t="n">
        <v>188</v>
      </c>
      <c r="BN72" s="3" t="n">
        <v>188</v>
      </c>
      <c r="BP72" s="3" t="n">
        <v>188</v>
      </c>
      <c r="BQ72" s="3" t="n">
        <v>188</v>
      </c>
      <c r="BS72" s="3" t="n">
        <v>188</v>
      </c>
      <c r="BT72" s="3" t="n">
        <v>188</v>
      </c>
      <c r="BV72" s="3" t="n">
        <v>188</v>
      </c>
      <c r="BW72" s="3" t="n">
        <v>188</v>
      </c>
      <c r="BY72" s="3" t="n">
        <v>188</v>
      </c>
      <c r="BZ72" s="3" t="n">
        <v>188</v>
      </c>
      <c r="CB72" s="3" t="n">
        <v>188</v>
      </c>
      <c r="CC72" s="3" t="n">
        <v>188</v>
      </c>
      <c r="CE72" s="3" t="n">
        <v>188</v>
      </c>
      <c r="CF72" s="3" t="n">
        <v>188</v>
      </c>
      <c r="CH72" s="3" t="n">
        <v>188</v>
      </c>
      <c r="CI72" s="3" t="n">
        <v>188</v>
      </c>
      <c r="CK72" s="3" t="n">
        <v>188</v>
      </c>
      <c r="CL72" s="3" t="n">
        <v>188</v>
      </c>
      <c r="CN72" s="3" t="n">
        <v>188</v>
      </c>
      <c r="CO72" s="3" t="n">
        <v>188</v>
      </c>
      <c r="CQ72" s="3" t="n">
        <v>188</v>
      </c>
      <c r="CR72" s="3" t="n">
        <v>188</v>
      </c>
      <c r="CT72" s="3" t="n">
        <v>188</v>
      </c>
      <c r="CU72" s="3" t="n">
        <v>188</v>
      </c>
      <c r="CW72" s="3" t="n">
        <v>188</v>
      </c>
      <c r="CX72" s="3" t="n">
        <v>188</v>
      </c>
      <c r="CZ72" s="3" t="n">
        <v>5828</v>
      </c>
      <c r="DA72" s="3" t="n">
        <v>5828</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4205</v>
      </c>
      <c r="L78" s="3" t="n">
        <v>4205</v>
      </c>
      <c r="N78" s="3" t="n">
        <v>4205</v>
      </c>
      <c r="O78" s="3" t="n">
        <v>4205</v>
      </c>
      <c r="Q78" s="3" t="n">
        <v>4205</v>
      </c>
      <c r="R78" s="3" t="n">
        <v>4205</v>
      </c>
      <c r="T78" s="3" t="n">
        <v>4205</v>
      </c>
      <c r="U78" s="3" t="n">
        <v>4205</v>
      </c>
      <c r="W78" s="3" t="n">
        <v>4205</v>
      </c>
      <c r="X78" s="3" t="n">
        <v>4205</v>
      </c>
      <c r="Z78" s="3" t="n">
        <v>4205</v>
      </c>
      <c r="AA78" s="3" t="n">
        <v>4205</v>
      </c>
      <c r="AC78" s="3" t="n">
        <v>4205</v>
      </c>
      <c r="AD78" s="3" t="n">
        <v>4205</v>
      </c>
      <c r="AF78" s="3" t="n">
        <v>4205</v>
      </c>
      <c r="AG78" s="3" t="n">
        <v>4205</v>
      </c>
      <c r="AI78" s="3" t="n">
        <v>4205</v>
      </c>
      <c r="AJ78" s="3" t="n">
        <v>4205</v>
      </c>
      <c r="AL78" s="3" t="n">
        <v>4205</v>
      </c>
      <c r="AM78" s="3" t="n">
        <v>4205</v>
      </c>
      <c r="AO78" s="3" t="n">
        <v>4205</v>
      </c>
      <c r="AP78" s="3" t="n">
        <v>4205</v>
      </c>
      <c r="AR78" s="3" t="n">
        <v>4205</v>
      </c>
      <c r="AS78" s="3" t="n">
        <v>4205</v>
      </c>
      <c r="AU78" s="3" t="n">
        <v>4205</v>
      </c>
      <c r="AV78" s="3" t="n">
        <v>4205</v>
      </c>
      <c r="AX78" s="3" t="n">
        <v>4205</v>
      </c>
      <c r="AY78" s="3" t="n">
        <v>4205</v>
      </c>
      <c r="BA78" s="3" t="n">
        <v>4205</v>
      </c>
      <c r="BB78" s="3" t="n">
        <v>4205</v>
      </c>
      <c r="BD78" s="3" t="n">
        <v>4205</v>
      </c>
      <c r="BE78" s="3" t="n">
        <v>4205</v>
      </c>
      <c r="BG78" s="3" t="n">
        <v>4205</v>
      </c>
      <c r="BH78" s="3" t="n">
        <v>4205</v>
      </c>
      <c r="BJ78" s="3" t="n">
        <v>4205</v>
      </c>
      <c r="BK78" s="3" t="n">
        <v>4205</v>
      </c>
      <c r="BM78" s="3" t="n">
        <v>4205</v>
      </c>
      <c r="BN78" s="3" t="n">
        <v>4205</v>
      </c>
      <c r="BP78" s="3" t="n">
        <v>4205</v>
      </c>
      <c r="BQ78" s="3" t="n">
        <v>4205</v>
      </c>
      <c r="BS78" s="3" t="n">
        <v>4205</v>
      </c>
      <c r="BT78" s="3" t="n">
        <v>4205</v>
      </c>
      <c r="BV78" s="3" t="n">
        <v>4205</v>
      </c>
      <c r="BW78" s="3" t="n">
        <v>4205</v>
      </c>
      <c r="BY78" s="3" t="n">
        <v>4205</v>
      </c>
      <c r="BZ78" s="3" t="n">
        <v>4205</v>
      </c>
      <c r="CB78" s="3" t="n">
        <v>4205</v>
      </c>
      <c r="CC78" s="3" t="n">
        <v>4205</v>
      </c>
      <c r="CE78" s="3" t="n">
        <v>4205</v>
      </c>
      <c r="CF78" s="3" t="n">
        <v>4205</v>
      </c>
      <c r="CH78" s="3" t="n">
        <v>4205</v>
      </c>
      <c r="CI78" s="3" t="n">
        <v>4205</v>
      </c>
      <c r="CK78" s="3" t="n">
        <v>4205</v>
      </c>
      <c r="CL78" s="3" t="n">
        <v>4205</v>
      </c>
      <c r="CN78" s="3" t="n">
        <v>4205</v>
      </c>
      <c r="CO78" s="3" t="n">
        <v>4205</v>
      </c>
      <c r="CQ78" s="3" t="n">
        <v>4205</v>
      </c>
      <c r="CR78" s="3" t="n">
        <v>4205</v>
      </c>
      <c r="CT78" s="3" t="n">
        <v>4205</v>
      </c>
      <c r="CU78" s="3" t="n">
        <v>4205</v>
      </c>
      <c r="CW78" s="3" t="n">
        <v>4205</v>
      </c>
      <c r="CX78" s="3" t="n">
        <v>4205</v>
      </c>
      <c r="CZ78" s="3" t="n">
        <v>130355</v>
      </c>
      <c r="DA78" s="3" t="n">
        <v>130355</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1382</v>
      </c>
      <c r="L89" s="3" t="n">
        <v>1382</v>
      </c>
      <c r="N89" s="3" t="n">
        <v>1382</v>
      </c>
      <c r="O89" s="3" t="n">
        <v>1382</v>
      </c>
      <c r="Q89" s="3" t="n">
        <v>1382</v>
      </c>
      <c r="R89" s="3" t="n">
        <v>1382</v>
      </c>
      <c r="T89" s="3" t="n">
        <v>1382</v>
      </c>
      <c r="U89" s="3" t="n">
        <v>1382</v>
      </c>
      <c r="W89" s="3" t="n">
        <v>1382</v>
      </c>
      <c r="X89" s="3" t="n">
        <v>1382</v>
      </c>
      <c r="Z89" s="3" t="n">
        <v>1382</v>
      </c>
      <c r="AA89" s="3" t="n">
        <v>1382</v>
      </c>
      <c r="AC89" s="3" t="n">
        <v>1382</v>
      </c>
      <c r="AD89" s="3" t="n">
        <v>1382</v>
      </c>
      <c r="AF89" s="3" t="n">
        <v>1382</v>
      </c>
      <c r="AG89" s="3" t="n">
        <v>1382</v>
      </c>
      <c r="AI89" s="3" t="n">
        <v>1382</v>
      </c>
      <c r="AJ89" s="3" t="n">
        <v>1382</v>
      </c>
      <c r="AL89" s="3" t="n">
        <v>1382</v>
      </c>
      <c r="AM89" s="3" t="n">
        <v>1382</v>
      </c>
      <c r="AO89" s="3" t="n">
        <v>1382</v>
      </c>
      <c r="AP89" s="3" t="n">
        <v>1382</v>
      </c>
      <c r="AR89" s="3" t="n">
        <v>1382</v>
      </c>
      <c r="AS89" s="3" t="n">
        <v>1382</v>
      </c>
      <c r="AU89" s="3" t="n">
        <v>1382</v>
      </c>
      <c r="AV89" s="3" t="n">
        <v>1382</v>
      </c>
      <c r="AX89" s="3" t="n">
        <v>1382</v>
      </c>
      <c r="AY89" s="3" t="n">
        <v>1382</v>
      </c>
      <c r="BA89" s="3" t="n">
        <v>1382</v>
      </c>
      <c r="BB89" s="3" t="n">
        <v>1382</v>
      </c>
      <c r="BD89" s="3" t="n">
        <v>1382</v>
      </c>
      <c r="BE89" s="3" t="n">
        <v>1382</v>
      </c>
      <c r="BG89" s="3" t="n">
        <v>1382</v>
      </c>
      <c r="BH89" s="3" t="n">
        <v>1382</v>
      </c>
      <c r="BJ89" s="3" t="n">
        <v>1382</v>
      </c>
      <c r="BK89" s="3" t="n">
        <v>1382</v>
      </c>
      <c r="BM89" s="3" t="n">
        <v>1382</v>
      </c>
      <c r="BN89" s="3" t="n">
        <v>1382</v>
      </c>
      <c r="BP89" s="3" t="n">
        <v>1382</v>
      </c>
      <c r="BQ89" s="3" t="n">
        <v>1382</v>
      </c>
      <c r="BS89" s="3" t="n">
        <v>1382</v>
      </c>
      <c r="BT89" s="3" t="n">
        <v>1382</v>
      </c>
      <c r="BV89" s="3" t="n">
        <v>1382</v>
      </c>
      <c r="BW89" s="3" t="n">
        <v>1382</v>
      </c>
      <c r="BY89" s="3" t="n">
        <v>1382</v>
      </c>
      <c r="BZ89" s="3" t="n">
        <v>1382</v>
      </c>
      <c r="CB89" s="3" t="n">
        <v>1382</v>
      </c>
      <c r="CC89" s="3" t="n">
        <v>1382</v>
      </c>
      <c r="CE89" s="3" t="n">
        <v>1382</v>
      </c>
      <c r="CF89" s="3" t="n">
        <v>1382</v>
      </c>
      <c r="CH89" s="3" t="n">
        <v>1382</v>
      </c>
      <c r="CI89" s="3" t="n">
        <v>1382</v>
      </c>
      <c r="CK89" s="3" t="n">
        <v>1382</v>
      </c>
      <c r="CL89" s="3" t="n">
        <v>1382</v>
      </c>
      <c r="CN89" s="3" t="n">
        <v>1382</v>
      </c>
      <c r="CO89" s="3" t="n">
        <v>1382</v>
      </c>
      <c r="CQ89" s="3" t="n">
        <v>1382</v>
      </c>
      <c r="CR89" s="3" t="n">
        <v>1382</v>
      </c>
      <c r="CT89" s="3" t="n">
        <v>1382</v>
      </c>
      <c r="CU89" s="3" t="n">
        <v>1382</v>
      </c>
      <c r="CW89" s="3" t="n">
        <v>1382</v>
      </c>
      <c r="CX89" s="3" t="n">
        <v>1382</v>
      </c>
      <c r="CZ89" s="3" t="n">
        <v>42842</v>
      </c>
      <c r="DA89" s="3" t="n">
        <v>42842</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535</v>
      </c>
      <c r="L97" s="3" t="n">
        <v>535</v>
      </c>
      <c r="N97" s="3" t="n">
        <v>535</v>
      </c>
      <c r="O97" s="3" t="n">
        <v>535</v>
      </c>
      <c r="Q97" s="3" t="n">
        <v>535</v>
      </c>
      <c r="R97" s="3" t="n">
        <v>535</v>
      </c>
      <c r="T97" s="3" t="n">
        <v>535</v>
      </c>
      <c r="U97" s="3" t="n">
        <v>535</v>
      </c>
      <c r="W97" s="3" t="n">
        <v>535</v>
      </c>
      <c r="X97" s="3" t="n">
        <v>535</v>
      </c>
      <c r="Z97" s="3" t="n">
        <v>535</v>
      </c>
      <c r="AA97" s="3" t="n">
        <v>535</v>
      </c>
      <c r="AC97" s="3" t="n">
        <v>535</v>
      </c>
      <c r="AD97" s="3" t="n">
        <v>535</v>
      </c>
      <c r="AF97" s="3" t="n">
        <v>535</v>
      </c>
      <c r="AG97" s="3" t="n">
        <v>535</v>
      </c>
      <c r="AI97" s="3" t="n">
        <v>535</v>
      </c>
      <c r="AJ97" s="3" t="n">
        <v>535</v>
      </c>
      <c r="AL97" s="3" t="n">
        <v>535</v>
      </c>
      <c r="AM97" s="3" t="n">
        <v>535</v>
      </c>
      <c r="AO97" s="3" t="n">
        <v>535</v>
      </c>
      <c r="AP97" s="3" t="n">
        <v>535</v>
      </c>
      <c r="AR97" s="3" t="n">
        <v>535</v>
      </c>
      <c r="AS97" s="3" t="n">
        <v>535</v>
      </c>
      <c r="AU97" s="3" t="n">
        <v>535</v>
      </c>
      <c r="AV97" s="3" t="n">
        <v>535</v>
      </c>
      <c r="AX97" s="3" t="n">
        <v>535</v>
      </c>
      <c r="AY97" s="3" t="n">
        <v>535</v>
      </c>
      <c r="BA97" s="3" t="n">
        <v>535</v>
      </c>
      <c r="BB97" s="3" t="n">
        <v>535</v>
      </c>
      <c r="BD97" s="3" t="n">
        <v>535</v>
      </c>
      <c r="BE97" s="3" t="n">
        <v>535</v>
      </c>
      <c r="BG97" s="3" t="n">
        <v>535</v>
      </c>
      <c r="BH97" s="3" t="n">
        <v>535</v>
      </c>
      <c r="BJ97" s="3" t="n">
        <v>535</v>
      </c>
      <c r="BK97" s="3" t="n">
        <v>535</v>
      </c>
      <c r="BM97" s="3" t="n">
        <v>535</v>
      </c>
      <c r="BN97" s="3" t="n">
        <v>535</v>
      </c>
      <c r="BP97" s="3" t="n">
        <v>535</v>
      </c>
      <c r="BQ97" s="3" t="n">
        <v>535</v>
      </c>
      <c r="BS97" s="3" t="n">
        <v>535</v>
      </c>
      <c r="BT97" s="3" t="n">
        <v>535</v>
      </c>
      <c r="BV97" s="3" t="n">
        <v>535</v>
      </c>
      <c r="BW97" s="3" t="n">
        <v>535</v>
      </c>
      <c r="BY97" s="3" t="n">
        <v>535</v>
      </c>
      <c r="BZ97" s="3" t="n">
        <v>535</v>
      </c>
      <c r="CB97" s="3" t="n">
        <v>535</v>
      </c>
      <c r="CC97" s="3" t="n">
        <v>535</v>
      </c>
      <c r="CE97" s="3" t="n">
        <v>535</v>
      </c>
      <c r="CF97" s="3" t="n">
        <v>535</v>
      </c>
      <c r="CH97" s="3" t="n">
        <v>535</v>
      </c>
      <c r="CI97" s="3" t="n">
        <v>535</v>
      </c>
      <c r="CK97" s="3" t="n">
        <v>535</v>
      </c>
      <c r="CL97" s="3" t="n">
        <v>535</v>
      </c>
      <c r="CN97" s="3" t="n">
        <v>535</v>
      </c>
      <c r="CO97" s="3" t="n">
        <v>535</v>
      </c>
      <c r="CQ97" s="3" t="n">
        <v>535</v>
      </c>
      <c r="CR97" s="3" t="n">
        <v>535</v>
      </c>
      <c r="CT97" s="3" t="n">
        <v>535</v>
      </c>
      <c r="CU97" s="3" t="n">
        <v>535</v>
      </c>
      <c r="CW97" s="3" t="n">
        <v>535</v>
      </c>
      <c r="CX97" s="3" t="n">
        <v>535</v>
      </c>
      <c r="CZ97" s="3" t="n">
        <v>16585</v>
      </c>
      <c r="DA97" s="3" t="n">
        <v>16585</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2505</v>
      </c>
      <c r="L127" s="3" t="n">
        <v>2505</v>
      </c>
      <c r="N127" s="3" t="n">
        <v>2505</v>
      </c>
      <c r="O127" s="3" t="n">
        <v>2505</v>
      </c>
      <c r="Q127" s="3" t="n">
        <v>2505</v>
      </c>
      <c r="R127" s="3" t="n">
        <v>2505</v>
      </c>
      <c r="T127" s="3" t="n">
        <v>2505</v>
      </c>
      <c r="U127" s="3" t="n">
        <v>2505</v>
      </c>
      <c r="W127" s="3" t="n">
        <v>2505</v>
      </c>
      <c r="X127" s="3" t="n">
        <v>2505</v>
      </c>
      <c r="Z127" s="3" t="n">
        <v>2505</v>
      </c>
      <c r="AA127" s="3" t="n">
        <v>2505</v>
      </c>
      <c r="AC127" s="3" t="n">
        <v>2505</v>
      </c>
      <c r="AD127" s="3" t="n">
        <v>2505</v>
      </c>
      <c r="AF127" s="3" t="n">
        <v>2505</v>
      </c>
      <c r="AG127" s="3" t="n">
        <v>2505</v>
      </c>
      <c r="AI127" s="3" t="n">
        <v>2505</v>
      </c>
      <c r="AJ127" s="3" t="n">
        <v>2505</v>
      </c>
      <c r="AL127" s="3" t="n">
        <v>2505</v>
      </c>
      <c r="AM127" s="3" t="n">
        <v>2505</v>
      </c>
      <c r="AO127" s="3" t="n">
        <v>2505</v>
      </c>
      <c r="AP127" s="3" t="n">
        <v>2505</v>
      </c>
      <c r="AR127" s="3" t="n">
        <v>2505</v>
      </c>
      <c r="AS127" s="3" t="n">
        <v>2505</v>
      </c>
      <c r="AU127" s="3" t="n">
        <v>2505</v>
      </c>
      <c r="AV127" s="3" t="n">
        <v>2505</v>
      </c>
      <c r="AX127" s="3" t="n">
        <v>2505</v>
      </c>
      <c r="AY127" s="3" t="n">
        <v>2505</v>
      </c>
      <c r="BA127" s="3" t="n">
        <v>2505</v>
      </c>
      <c r="BB127" s="3" t="n">
        <v>2505</v>
      </c>
      <c r="BD127" s="3" t="n">
        <v>2505</v>
      </c>
      <c r="BE127" s="3" t="n">
        <v>2505</v>
      </c>
      <c r="BG127" s="3" t="n">
        <v>2505</v>
      </c>
      <c r="BH127" s="3" t="n">
        <v>2505</v>
      </c>
      <c r="BJ127" s="3" t="n">
        <v>2505</v>
      </c>
      <c r="BK127" s="3" t="n">
        <v>2505</v>
      </c>
      <c r="BM127" s="3" t="n">
        <v>2505</v>
      </c>
      <c r="BN127" s="3" t="n">
        <v>2505</v>
      </c>
      <c r="BP127" s="3" t="n">
        <v>2505</v>
      </c>
      <c r="BQ127" s="3" t="n">
        <v>2505</v>
      </c>
      <c r="BS127" s="3" t="n">
        <v>2505</v>
      </c>
      <c r="BT127" s="3" t="n">
        <v>2505</v>
      </c>
      <c r="BV127" s="3" t="n">
        <v>2505</v>
      </c>
      <c r="BW127" s="3" t="n">
        <v>2505</v>
      </c>
      <c r="BY127" s="3" t="n">
        <v>2505</v>
      </c>
      <c r="BZ127" s="3" t="n">
        <v>2505</v>
      </c>
      <c r="CB127" s="3" t="n">
        <v>2505</v>
      </c>
      <c r="CC127" s="3" t="n">
        <v>2505</v>
      </c>
      <c r="CE127" s="3" t="n">
        <v>2505</v>
      </c>
      <c r="CF127" s="3" t="n">
        <v>2505</v>
      </c>
      <c r="CH127" s="3" t="n">
        <v>2505</v>
      </c>
      <c r="CI127" s="3" t="n">
        <v>2505</v>
      </c>
      <c r="CK127" s="3" t="n">
        <v>2505</v>
      </c>
      <c r="CL127" s="3" t="n">
        <v>2505</v>
      </c>
      <c r="CN127" s="3" t="n">
        <v>2505</v>
      </c>
      <c r="CO127" s="3" t="n">
        <v>2505</v>
      </c>
      <c r="CQ127" s="3" t="n">
        <v>2505</v>
      </c>
      <c r="CR127" s="3" t="n">
        <v>2505</v>
      </c>
      <c r="CT127" s="3" t="n">
        <v>2505</v>
      </c>
      <c r="CU127" s="3" t="n">
        <v>2505</v>
      </c>
      <c r="CW127" s="3" t="n">
        <v>2505</v>
      </c>
      <c r="CX127" s="3" t="n">
        <v>2505</v>
      </c>
      <c r="CZ127" s="3" t="n">
        <v>77655</v>
      </c>
      <c r="DA127" s="3" t="n">
        <v>77655</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373</v>
      </c>
      <c r="L138" s="3" t="n">
        <v>373</v>
      </c>
      <c r="N138" s="3" t="n">
        <v>373</v>
      </c>
      <c r="O138" s="3" t="n">
        <v>373</v>
      </c>
      <c r="Q138" s="3" t="n">
        <v>373</v>
      </c>
      <c r="R138" s="3" t="n">
        <v>373</v>
      </c>
      <c r="T138" s="3" t="n">
        <v>373</v>
      </c>
      <c r="U138" s="3" t="n">
        <v>373</v>
      </c>
      <c r="W138" s="3" t="n">
        <v>373</v>
      </c>
      <c r="X138" s="3" t="n">
        <v>373</v>
      </c>
      <c r="Z138" s="3" t="n">
        <v>373</v>
      </c>
      <c r="AA138" s="3" t="n">
        <v>373</v>
      </c>
      <c r="AC138" s="3" t="n">
        <v>373</v>
      </c>
      <c r="AD138" s="3" t="n">
        <v>373</v>
      </c>
      <c r="AF138" s="3" t="n">
        <v>373</v>
      </c>
      <c r="AG138" s="3" t="n">
        <v>373</v>
      </c>
      <c r="AI138" s="3" t="n">
        <v>373</v>
      </c>
      <c r="AJ138" s="3" t="n">
        <v>373</v>
      </c>
      <c r="AL138" s="3" t="n">
        <v>373</v>
      </c>
      <c r="AM138" s="3" t="n">
        <v>373</v>
      </c>
      <c r="AO138" s="3" t="n">
        <v>373</v>
      </c>
      <c r="AP138" s="3" t="n">
        <v>373</v>
      </c>
      <c r="AR138" s="3" t="n">
        <v>373</v>
      </c>
      <c r="AS138" s="3" t="n">
        <v>373</v>
      </c>
      <c r="AU138" s="3" t="n">
        <v>373</v>
      </c>
      <c r="AV138" s="3" t="n">
        <v>373</v>
      </c>
      <c r="AX138" s="3" t="n">
        <v>373</v>
      </c>
      <c r="AY138" s="3" t="n">
        <v>373</v>
      </c>
      <c r="BA138" s="3" t="n">
        <v>373</v>
      </c>
      <c r="BB138" s="3" t="n">
        <v>373</v>
      </c>
      <c r="BD138" s="3" t="n">
        <v>373</v>
      </c>
      <c r="BE138" s="3" t="n">
        <v>373</v>
      </c>
      <c r="BG138" s="3" t="n">
        <v>373</v>
      </c>
      <c r="BH138" s="3" t="n">
        <v>373</v>
      </c>
      <c r="BJ138" s="3" t="n">
        <v>373</v>
      </c>
      <c r="BK138" s="3" t="n">
        <v>373</v>
      </c>
      <c r="BM138" s="3" t="n">
        <v>373</v>
      </c>
      <c r="BN138" s="3" t="n">
        <v>373</v>
      </c>
      <c r="BP138" s="3" t="n">
        <v>373</v>
      </c>
      <c r="BQ138" s="3" t="n">
        <v>373</v>
      </c>
      <c r="BS138" s="3" t="n">
        <v>373</v>
      </c>
      <c r="BT138" s="3" t="n">
        <v>373</v>
      </c>
      <c r="BV138" s="3" t="n">
        <v>373</v>
      </c>
      <c r="BW138" s="3" t="n">
        <v>373</v>
      </c>
      <c r="BY138" s="3" t="n">
        <v>373</v>
      </c>
      <c r="BZ138" s="3" t="n">
        <v>373</v>
      </c>
      <c r="CB138" s="3" t="n">
        <v>373</v>
      </c>
      <c r="CC138" s="3" t="n">
        <v>373</v>
      </c>
      <c r="CE138" s="3" t="n">
        <v>373</v>
      </c>
      <c r="CF138" s="3" t="n">
        <v>373</v>
      </c>
      <c r="CH138" s="3" t="n">
        <v>373</v>
      </c>
      <c r="CI138" s="3" t="n">
        <v>373</v>
      </c>
      <c r="CK138" s="3" t="n">
        <v>373</v>
      </c>
      <c r="CL138" s="3" t="n">
        <v>373</v>
      </c>
      <c r="CN138" s="3" t="n">
        <v>373</v>
      </c>
      <c r="CO138" s="3" t="n">
        <v>373</v>
      </c>
      <c r="CQ138" s="3" t="n">
        <v>373</v>
      </c>
      <c r="CR138" s="3" t="n">
        <v>373</v>
      </c>
      <c r="CT138" s="3" t="n">
        <v>373</v>
      </c>
      <c r="CU138" s="3" t="n">
        <v>373</v>
      </c>
      <c r="CW138" s="3" t="n">
        <v>373</v>
      </c>
      <c r="CX138" s="3" t="n">
        <v>373</v>
      </c>
      <c r="CZ138" s="3" t="n">
        <v>11563</v>
      </c>
      <c r="DA138" s="3" t="n">
        <v>11563</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323</v>
      </c>
      <c r="L149" s="3" t="n">
        <v>323</v>
      </c>
      <c r="N149" s="3" t="n">
        <v>323</v>
      </c>
      <c r="O149" s="3" t="n">
        <v>323</v>
      </c>
      <c r="Q149" s="3" t="n">
        <v>323</v>
      </c>
      <c r="R149" s="3" t="n">
        <v>323</v>
      </c>
      <c r="T149" s="3" t="n">
        <v>323</v>
      </c>
      <c r="U149" s="3" t="n">
        <v>323</v>
      </c>
      <c r="W149" s="3" t="n">
        <v>323</v>
      </c>
      <c r="X149" s="3" t="n">
        <v>323</v>
      </c>
      <c r="Z149" s="3" t="n">
        <v>323</v>
      </c>
      <c r="AA149" s="3" t="n">
        <v>323</v>
      </c>
      <c r="AC149" s="3" t="n">
        <v>323</v>
      </c>
      <c r="AD149" s="3" t="n">
        <v>323</v>
      </c>
      <c r="AF149" s="3" t="n">
        <v>323</v>
      </c>
      <c r="AG149" s="3" t="n">
        <v>323</v>
      </c>
      <c r="AI149" s="3" t="n">
        <v>323</v>
      </c>
      <c r="AJ149" s="3" t="n">
        <v>323</v>
      </c>
      <c r="AL149" s="3" t="n">
        <v>323</v>
      </c>
      <c r="AM149" s="3" t="n">
        <v>323</v>
      </c>
      <c r="AO149" s="3" t="n">
        <v>323</v>
      </c>
      <c r="AP149" s="3" t="n">
        <v>323</v>
      </c>
      <c r="AR149" s="3" t="n">
        <v>323</v>
      </c>
      <c r="AS149" s="3" t="n">
        <v>323</v>
      </c>
      <c r="AU149" s="3" t="n">
        <v>323</v>
      </c>
      <c r="AV149" s="3" t="n">
        <v>323</v>
      </c>
      <c r="AX149" s="3" t="n">
        <v>323</v>
      </c>
      <c r="AY149" s="3" t="n">
        <v>323</v>
      </c>
      <c r="BA149" s="3" t="n">
        <v>323</v>
      </c>
      <c r="BB149" s="3" t="n">
        <v>323</v>
      </c>
      <c r="BD149" s="3" t="n">
        <v>323</v>
      </c>
      <c r="BE149" s="3" t="n">
        <v>323</v>
      </c>
      <c r="BG149" s="3" t="n">
        <v>323</v>
      </c>
      <c r="BH149" s="3" t="n">
        <v>323</v>
      </c>
      <c r="BJ149" s="3" t="n">
        <v>323</v>
      </c>
      <c r="BK149" s="3" t="n">
        <v>323</v>
      </c>
      <c r="BM149" s="3" t="n">
        <v>323</v>
      </c>
      <c r="BN149" s="3" t="n">
        <v>323</v>
      </c>
      <c r="BP149" s="3" t="n">
        <v>323</v>
      </c>
      <c r="BQ149" s="3" t="n">
        <v>323</v>
      </c>
      <c r="BS149" s="3" t="n">
        <v>323</v>
      </c>
      <c r="BT149" s="3" t="n">
        <v>323</v>
      </c>
      <c r="BV149" s="3" t="n">
        <v>323</v>
      </c>
      <c r="BW149" s="3" t="n">
        <v>323</v>
      </c>
      <c r="BY149" s="3" t="n">
        <v>323</v>
      </c>
      <c r="BZ149" s="3" t="n">
        <v>323</v>
      </c>
      <c r="CB149" s="3" t="n">
        <v>323</v>
      </c>
      <c r="CC149" s="3" t="n">
        <v>323</v>
      </c>
      <c r="CE149" s="3" t="n">
        <v>323</v>
      </c>
      <c r="CF149" s="3" t="n">
        <v>323</v>
      </c>
      <c r="CH149" s="3" t="n">
        <v>323</v>
      </c>
      <c r="CI149" s="3" t="n">
        <v>323</v>
      </c>
      <c r="CK149" s="3" t="n">
        <v>323</v>
      </c>
      <c r="CL149" s="3" t="n">
        <v>323</v>
      </c>
      <c r="CN149" s="3" t="n">
        <v>323</v>
      </c>
      <c r="CO149" s="3" t="n">
        <v>323</v>
      </c>
      <c r="CQ149" s="3" t="n">
        <v>323</v>
      </c>
      <c r="CR149" s="3" t="n">
        <v>323</v>
      </c>
      <c r="CT149" s="3" t="n">
        <v>323</v>
      </c>
      <c r="CU149" s="3" t="n">
        <v>323</v>
      </c>
      <c r="CW149" s="3" t="n">
        <v>323</v>
      </c>
      <c r="CX149" s="3" t="n">
        <v>323</v>
      </c>
      <c r="CZ149" s="3" t="n">
        <v>10013</v>
      </c>
      <c r="DA149" s="3" t="n">
        <v>10013</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2575</v>
      </c>
      <c r="L157" s="3" t="n">
        <v>2575</v>
      </c>
      <c r="N157" s="3" t="n">
        <v>2575</v>
      </c>
      <c r="O157" s="3" t="n">
        <v>2575</v>
      </c>
      <c r="Q157" s="3" t="n">
        <v>2575</v>
      </c>
      <c r="R157" s="3" t="n">
        <v>2575</v>
      </c>
      <c r="T157" s="3" t="n">
        <v>2575</v>
      </c>
      <c r="U157" s="3" t="n">
        <v>2575</v>
      </c>
      <c r="W157" s="3" t="n">
        <v>2575</v>
      </c>
      <c r="X157" s="3" t="n">
        <v>2575</v>
      </c>
      <c r="Z157" s="3" t="n">
        <v>2575</v>
      </c>
      <c r="AA157" s="3" t="n">
        <v>2575</v>
      </c>
      <c r="AC157" s="3" t="n">
        <v>2575</v>
      </c>
      <c r="AD157" s="3" t="n">
        <v>2575</v>
      </c>
      <c r="AF157" s="3" t="n">
        <v>2575</v>
      </c>
      <c r="AG157" s="3" t="n">
        <v>2575</v>
      </c>
      <c r="AI157" s="3" t="n">
        <v>2575</v>
      </c>
      <c r="AJ157" s="3" t="n">
        <v>2575</v>
      </c>
      <c r="AL157" s="3" t="n">
        <v>2575</v>
      </c>
      <c r="AM157" s="3" t="n">
        <v>2575</v>
      </c>
      <c r="AO157" s="3" t="n">
        <v>2575</v>
      </c>
      <c r="AP157" s="3" t="n">
        <v>2575</v>
      </c>
      <c r="AR157" s="3" t="n">
        <v>2575</v>
      </c>
      <c r="AS157" s="3" t="n">
        <v>2575</v>
      </c>
      <c r="AU157" s="3" t="n">
        <v>2575</v>
      </c>
      <c r="AV157" s="3" t="n">
        <v>2575</v>
      </c>
      <c r="AX157" s="3" t="n">
        <v>2575</v>
      </c>
      <c r="AY157" s="3" t="n">
        <v>2575</v>
      </c>
      <c r="BA157" s="3" t="n">
        <v>2575</v>
      </c>
      <c r="BB157" s="3" t="n">
        <v>2575</v>
      </c>
      <c r="BD157" s="3" t="n">
        <v>2575</v>
      </c>
      <c r="BE157" s="3" t="n">
        <v>2575</v>
      </c>
      <c r="BG157" s="3" t="n">
        <v>2575</v>
      </c>
      <c r="BH157" s="3" t="n">
        <v>2575</v>
      </c>
      <c r="BJ157" s="3" t="n">
        <v>2575</v>
      </c>
      <c r="BK157" s="3" t="n">
        <v>2575</v>
      </c>
      <c r="BM157" s="3" t="n">
        <v>2575</v>
      </c>
      <c r="BN157" s="3" t="n">
        <v>2575</v>
      </c>
      <c r="BP157" s="3" t="n">
        <v>2575</v>
      </c>
      <c r="BQ157" s="3" t="n">
        <v>2575</v>
      </c>
      <c r="BS157" s="3" t="n">
        <v>2575</v>
      </c>
      <c r="BT157" s="3" t="n">
        <v>2575</v>
      </c>
      <c r="BV157" s="3" t="n">
        <v>2575</v>
      </c>
      <c r="BW157" s="3" t="n">
        <v>2575</v>
      </c>
      <c r="BY157" s="3" t="n">
        <v>2575</v>
      </c>
      <c r="BZ157" s="3" t="n">
        <v>2575</v>
      </c>
      <c r="CB157" s="3" t="n">
        <v>2575</v>
      </c>
      <c r="CC157" s="3" t="n">
        <v>2575</v>
      </c>
      <c r="CE157" s="3" t="n">
        <v>2575</v>
      </c>
      <c r="CF157" s="3" t="n">
        <v>2575</v>
      </c>
      <c r="CH157" s="3" t="n">
        <v>2575</v>
      </c>
      <c r="CI157" s="3" t="n">
        <v>2575</v>
      </c>
      <c r="CK157" s="3" t="n">
        <v>2575</v>
      </c>
      <c r="CL157" s="3" t="n">
        <v>2575</v>
      </c>
      <c r="CN157" s="3" t="n">
        <v>2575</v>
      </c>
      <c r="CO157" s="3" t="n">
        <v>2575</v>
      </c>
      <c r="CQ157" s="3" t="n">
        <v>2575</v>
      </c>
      <c r="CR157" s="3" t="n">
        <v>2575</v>
      </c>
      <c r="CT157" s="3" t="n">
        <v>2575</v>
      </c>
      <c r="CU157" s="3" t="n">
        <v>2575</v>
      </c>
      <c r="CW157" s="3" t="n">
        <v>2575</v>
      </c>
      <c r="CX157" s="3" t="n">
        <v>2575</v>
      </c>
      <c r="CZ157" s="3" t="n">
        <v>79825</v>
      </c>
      <c r="DA157" s="3" t="n">
        <v>79825</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399</v>
      </c>
      <c r="L165" s="3" t="n">
        <v>399</v>
      </c>
      <c r="N165" s="3" t="n">
        <v>399</v>
      </c>
      <c r="O165" s="3" t="n">
        <v>399</v>
      </c>
      <c r="Q165" s="3" t="n">
        <v>399</v>
      </c>
      <c r="R165" s="3" t="n">
        <v>399</v>
      </c>
      <c r="T165" s="3" t="n">
        <v>399</v>
      </c>
      <c r="U165" s="3" t="n">
        <v>399</v>
      </c>
      <c r="W165" s="3" t="n">
        <v>399</v>
      </c>
      <c r="X165" s="3" t="n">
        <v>399</v>
      </c>
      <c r="Z165" s="3" t="n">
        <v>399</v>
      </c>
      <c r="AA165" s="3" t="n">
        <v>399</v>
      </c>
      <c r="AC165" s="3" t="n">
        <v>399</v>
      </c>
      <c r="AD165" s="3" t="n">
        <v>399</v>
      </c>
      <c r="AF165" s="3" t="n">
        <v>399</v>
      </c>
      <c r="AG165" s="3" t="n">
        <v>399</v>
      </c>
      <c r="AI165" s="3" t="n">
        <v>399</v>
      </c>
      <c r="AJ165" s="3" t="n">
        <v>399</v>
      </c>
      <c r="AL165" s="3" t="n">
        <v>399</v>
      </c>
      <c r="AM165" s="3" t="n">
        <v>399</v>
      </c>
      <c r="AO165" s="3" t="n">
        <v>399</v>
      </c>
      <c r="AP165" s="3" t="n">
        <v>399</v>
      </c>
      <c r="AR165" s="3" t="n">
        <v>399</v>
      </c>
      <c r="AS165" s="3" t="n">
        <v>399</v>
      </c>
      <c r="AU165" s="3" t="n">
        <v>399</v>
      </c>
      <c r="AV165" s="3" t="n">
        <v>399</v>
      </c>
      <c r="AX165" s="3" t="n">
        <v>399</v>
      </c>
      <c r="AY165" s="3" t="n">
        <v>399</v>
      </c>
      <c r="BA165" s="3" t="n">
        <v>399</v>
      </c>
      <c r="BB165" s="3" t="n">
        <v>399</v>
      </c>
      <c r="BD165" s="3" t="n">
        <v>399</v>
      </c>
      <c r="BE165" s="3" t="n">
        <v>399</v>
      </c>
      <c r="BG165" s="3" t="n">
        <v>399</v>
      </c>
      <c r="BH165" s="3" t="n">
        <v>399</v>
      </c>
      <c r="BJ165" s="3" t="n">
        <v>399</v>
      </c>
      <c r="BK165" s="3" t="n">
        <v>399</v>
      </c>
      <c r="BM165" s="3" t="n">
        <v>399</v>
      </c>
      <c r="BN165" s="3" t="n">
        <v>399</v>
      </c>
      <c r="BP165" s="3" t="n">
        <v>399</v>
      </c>
      <c r="BQ165" s="3" t="n">
        <v>399</v>
      </c>
      <c r="BS165" s="3" t="n">
        <v>399</v>
      </c>
      <c r="BT165" s="3" t="n">
        <v>399</v>
      </c>
      <c r="BV165" s="3" t="n">
        <v>399</v>
      </c>
      <c r="BW165" s="3" t="n">
        <v>399</v>
      </c>
      <c r="BY165" s="3" t="n">
        <v>399</v>
      </c>
      <c r="BZ165" s="3" t="n">
        <v>399</v>
      </c>
      <c r="CB165" s="3" t="n">
        <v>399</v>
      </c>
      <c r="CC165" s="3" t="n">
        <v>399</v>
      </c>
      <c r="CE165" s="3" t="n">
        <v>399</v>
      </c>
      <c r="CF165" s="3" t="n">
        <v>399</v>
      </c>
      <c r="CH165" s="3" t="n">
        <v>399</v>
      </c>
      <c r="CI165" s="3" t="n">
        <v>399</v>
      </c>
      <c r="CK165" s="3" t="n">
        <v>399</v>
      </c>
      <c r="CL165" s="3" t="n">
        <v>399</v>
      </c>
      <c r="CN165" s="3" t="n">
        <v>399</v>
      </c>
      <c r="CO165" s="3" t="n">
        <v>399</v>
      </c>
      <c r="CQ165" s="3" t="n">
        <v>399</v>
      </c>
      <c r="CR165" s="3" t="n">
        <v>399</v>
      </c>
      <c r="CT165" s="3" t="n">
        <v>399</v>
      </c>
      <c r="CU165" s="3" t="n">
        <v>399</v>
      </c>
      <c r="CW165" s="3" t="n">
        <v>399</v>
      </c>
      <c r="CX165" s="3" t="n">
        <v>399</v>
      </c>
      <c r="CZ165" s="3" t="n">
        <v>12369</v>
      </c>
      <c r="DA165" s="3" t="n">
        <v>12369</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372</v>
      </c>
      <c r="L176" s="3" t="n">
        <v>372</v>
      </c>
      <c r="N176" s="3" t="n">
        <v>372</v>
      </c>
      <c r="O176" s="3" t="n">
        <v>372</v>
      </c>
      <c r="Q176" s="3" t="n">
        <v>372</v>
      </c>
      <c r="R176" s="3" t="n">
        <v>372</v>
      </c>
      <c r="T176" s="3" t="n">
        <v>372</v>
      </c>
      <c r="U176" s="3" t="n">
        <v>372</v>
      </c>
      <c r="W176" s="3" t="n">
        <v>372</v>
      </c>
      <c r="X176" s="3" t="n">
        <v>372</v>
      </c>
      <c r="Z176" s="3" t="n">
        <v>372</v>
      </c>
      <c r="AA176" s="3" t="n">
        <v>372</v>
      </c>
      <c r="AC176" s="3" t="n">
        <v>372</v>
      </c>
      <c r="AD176" s="3" t="n">
        <v>372</v>
      </c>
      <c r="AF176" s="3" t="n">
        <v>372</v>
      </c>
      <c r="AG176" s="3" t="n">
        <v>372</v>
      </c>
      <c r="AI176" s="3" t="n">
        <v>372</v>
      </c>
      <c r="AJ176" s="3" t="n">
        <v>372</v>
      </c>
      <c r="AL176" s="3" t="n">
        <v>372</v>
      </c>
      <c r="AM176" s="3" t="n">
        <v>372</v>
      </c>
      <c r="AO176" s="3" t="n">
        <v>372</v>
      </c>
      <c r="AP176" s="3" t="n">
        <v>372</v>
      </c>
      <c r="AR176" s="3" t="n">
        <v>372</v>
      </c>
      <c r="AS176" s="3" t="n">
        <v>372</v>
      </c>
      <c r="AU176" s="3" t="n">
        <v>372</v>
      </c>
      <c r="AV176" s="3" t="n">
        <v>372</v>
      </c>
      <c r="AX176" s="3" t="n">
        <v>372</v>
      </c>
      <c r="AY176" s="3" t="n">
        <v>372</v>
      </c>
      <c r="BA176" s="3" t="n">
        <v>372</v>
      </c>
      <c r="BB176" s="3" t="n">
        <v>372</v>
      </c>
      <c r="BD176" s="3" t="n">
        <v>372</v>
      </c>
      <c r="BE176" s="3" t="n">
        <v>372</v>
      </c>
      <c r="BG176" s="3" t="n">
        <v>372</v>
      </c>
      <c r="BH176" s="3" t="n">
        <v>372</v>
      </c>
      <c r="BJ176" s="3" t="n">
        <v>372</v>
      </c>
      <c r="BK176" s="3" t="n">
        <v>372</v>
      </c>
      <c r="BM176" s="3" t="n">
        <v>372</v>
      </c>
      <c r="BN176" s="3" t="n">
        <v>372</v>
      </c>
      <c r="BP176" s="3" t="n">
        <v>372</v>
      </c>
      <c r="BQ176" s="3" t="n">
        <v>372</v>
      </c>
      <c r="BS176" s="3" t="n">
        <v>372</v>
      </c>
      <c r="BT176" s="3" t="n">
        <v>372</v>
      </c>
      <c r="BV176" s="3" t="n">
        <v>372</v>
      </c>
      <c r="BW176" s="3" t="n">
        <v>372</v>
      </c>
      <c r="BY176" s="3" t="n">
        <v>372</v>
      </c>
      <c r="BZ176" s="3" t="n">
        <v>372</v>
      </c>
      <c r="CB176" s="3" t="n">
        <v>372</v>
      </c>
      <c r="CC176" s="3" t="n">
        <v>372</v>
      </c>
      <c r="CE176" s="3" t="n">
        <v>372</v>
      </c>
      <c r="CF176" s="3" t="n">
        <v>372</v>
      </c>
      <c r="CH176" s="3" t="n">
        <v>372</v>
      </c>
      <c r="CI176" s="3" t="n">
        <v>372</v>
      </c>
      <c r="CK176" s="3" t="n">
        <v>372</v>
      </c>
      <c r="CL176" s="3" t="n">
        <v>372</v>
      </c>
      <c r="CN176" s="3" t="n">
        <v>372</v>
      </c>
      <c r="CO176" s="3" t="n">
        <v>372</v>
      </c>
      <c r="CQ176" s="3" t="n">
        <v>372</v>
      </c>
      <c r="CR176" s="3" t="n">
        <v>372</v>
      </c>
      <c r="CT176" s="3" t="n">
        <v>372</v>
      </c>
      <c r="CU176" s="3" t="n">
        <v>372</v>
      </c>
      <c r="CW176" s="3" t="n">
        <v>372</v>
      </c>
      <c r="CX176" s="3" t="n">
        <v>372</v>
      </c>
      <c r="CZ176" s="3" t="n">
        <v>11532</v>
      </c>
      <c r="DA176" s="3" t="n">
        <v>11532</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458</v>
      </c>
      <c r="L184" s="3" t="n">
        <v>458</v>
      </c>
      <c r="N184" s="3" t="n">
        <v>458</v>
      </c>
      <c r="O184" s="3" t="n">
        <v>458</v>
      </c>
      <c r="Q184" s="3" t="n">
        <v>458</v>
      </c>
      <c r="R184" s="3" t="n">
        <v>458</v>
      </c>
      <c r="T184" s="3" t="n">
        <v>458</v>
      </c>
      <c r="U184" s="3" t="n">
        <v>458</v>
      </c>
      <c r="W184" s="3" t="n">
        <v>458</v>
      </c>
      <c r="X184" s="3" t="n">
        <v>458</v>
      </c>
      <c r="Z184" s="3" t="n">
        <v>458</v>
      </c>
      <c r="AA184" s="3" t="n">
        <v>458</v>
      </c>
      <c r="AC184" s="3" t="n">
        <v>458</v>
      </c>
      <c r="AD184" s="3" t="n">
        <v>458</v>
      </c>
      <c r="AF184" s="3" t="n">
        <v>458</v>
      </c>
      <c r="AG184" s="3" t="n">
        <v>458</v>
      </c>
      <c r="AI184" s="3" t="n">
        <v>458</v>
      </c>
      <c r="AJ184" s="3" t="n">
        <v>458</v>
      </c>
      <c r="AL184" s="3" t="n">
        <v>458</v>
      </c>
      <c r="AM184" s="3" t="n">
        <v>458</v>
      </c>
      <c r="AO184" s="3" t="n">
        <v>458</v>
      </c>
      <c r="AP184" s="3" t="n">
        <v>458</v>
      </c>
      <c r="AR184" s="3" t="n">
        <v>458</v>
      </c>
      <c r="AS184" s="3" t="n">
        <v>458</v>
      </c>
      <c r="AU184" s="3" t="n">
        <v>458</v>
      </c>
      <c r="AV184" s="3" t="n">
        <v>458</v>
      </c>
      <c r="AX184" s="3" t="n">
        <v>458</v>
      </c>
      <c r="AY184" s="3" t="n">
        <v>458</v>
      </c>
      <c r="BA184" s="3" t="n">
        <v>458</v>
      </c>
      <c r="BB184" s="3" t="n">
        <v>458</v>
      </c>
      <c r="BD184" s="3" t="n">
        <v>458</v>
      </c>
      <c r="BE184" s="3" t="n">
        <v>458</v>
      </c>
      <c r="BG184" s="3" t="n">
        <v>458</v>
      </c>
      <c r="BH184" s="3" t="n">
        <v>458</v>
      </c>
      <c r="BJ184" s="3" t="n">
        <v>458</v>
      </c>
      <c r="BK184" s="3" t="n">
        <v>458</v>
      </c>
      <c r="BM184" s="3" t="n">
        <v>458</v>
      </c>
      <c r="BN184" s="3" t="n">
        <v>458</v>
      </c>
      <c r="BP184" s="3" t="n">
        <v>458</v>
      </c>
      <c r="BQ184" s="3" t="n">
        <v>458</v>
      </c>
      <c r="BS184" s="3" t="n">
        <v>458</v>
      </c>
      <c r="BT184" s="3" t="n">
        <v>458</v>
      </c>
      <c r="BV184" s="3" t="n">
        <v>458</v>
      </c>
      <c r="BW184" s="3" t="n">
        <v>458</v>
      </c>
      <c r="BY184" s="3" t="n">
        <v>458</v>
      </c>
      <c r="BZ184" s="3" t="n">
        <v>458</v>
      </c>
      <c r="CB184" s="3" t="n">
        <v>458</v>
      </c>
      <c r="CC184" s="3" t="n">
        <v>458</v>
      </c>
      <c r="CE184" s="3" t="n">
        <v>458</v>
      </c>
      <c r="CF184" s="3" t="n">
        <v>458</v>
      </c>
      <c r="CH184" s="3" t="n">
        <v>458</v>
      </c>
      <c r="CI184" s="3" t="n">
        <v>458</v>
      </c>
      <c r="CK184" s="3" t="n">
        <v>458</v>
      </c>
      <c r="CL184" s="3" t="n">
        <v>458</v>
      </c>
      <c r="CN184" s="3" t="n">
        <v>458</v>
      </c>
      <c r="CO184" s="3" t="n">
        <v>458</v>
      </c>
      <c r="CQ184" s="3" t="n">
        <v>458</v>
      </c>
      <c r="CR184" s="3" t="n">
        <v>458</v>
      </c>
      <c r="CT184" s="3" t="n">
        <v>458</v>
      </c>
      <c r="CU184" s="3" t="n">
        <v>458</v>
      </c>
      <c r="CW184" s="3" t="n">
        <v>458</v>
      </c>
      <c r="CX184" s="3" t="n">
        <v>458</v>
      </c>
      <c r="CZ184" s="3" t="n">
        <v>14198</v>
      </c>
      <c r="DA184" s="3" t="n">
        <v>14198</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54</v>
      </c>
      <c r="L192" s="3" t="n">
        <v>54</v>
      </c>
      <c r="N192" s="3" t="n">
        <v>54</v>
      </c>
      <c r="O192" s="3" t="n">
        <v>54</v>
      </c>
      <c r="Q192" s="3" t="n">
        <v>54</v>
      </c>
      <c r="R192" s="3" t="n">
        <v>54</v>
      </c>
      <c r="T192" s="3" t="n">
        <v>54</v>
      </c>
      <c r="U192" s="3" t="n">
        <v>54</v>
      </c>
      <c r="W192" s="3" t="n">
        <v>54</v>
      </c>
      <c r="X192" s="3" t="n">
        <v>54</v>
      </c>
      <c r="Z192" s="3" t="n">
        <v>54</v>
      </c>
      <c r="AA192" s="3" t="n">
        <v>54</v>
      </c>
      <c r="AC192" s="3" t="n">
        <v>54</v>
      </c>
      <c r="AD192" s="3" t="n">
        <v>54</v>
      </c>
      <c r="AF192" s="3" t="n">
        <v>54</v>
      </c>
      <c r="AG192" s="3" t="n">
        <v>54</v>
      </c>
      <c r="AI192" s="3" t="n">
        <v>54</v>
      </c>
      <c r="AJ192" s="3" t="n">
        <v>54</v>
      </c>
      <c r="AL192" s="3" t="n">
        <v>54</v>
      </c>
      <c r="AM192" s="3" t="n">
        <v>54</v>
      </c>
      <c r="AO192" s="3" t="n">
        <v>54</v>
      </c>
      <c r="AP192" s="3" t="n">
        <v>54</v>
      </c>
      <c r="AR192" s="3" t="n">
        <v>54</v>
      </c>
      <c r="AS192" s="3" t="n">
        <v>54</v>
      </c>
      <c r="AU192" s="3" t="n">
        <v>54</v>
      </c>
      <c r="AV192" s="3" t="n">
        <v>54</v>
      </c>
      <c r="AX192" s="3" t="n">
        <v>54</v>
      </c>
      <c r="AY192" s="3" t="n">
        <v>54</v>
      </c>
      <c r="BA192" s="3" t="n">
        <v>54</v>
      </c>
      <c r="BB192" s="3" t="n">
        <v>54</v>
      </c>
      <c r="BD192" s="3" t="n">
        <v>54</v>
      </c>
      <c r="BE192" s="3" t="n">
        <v>54</v>
      </c>
      <c r="BG192" s="3" t="n">
        <v>54</v>
      </c>
      <c r="BH192" s="3" t="n">
        <v>54</v>
      </c>
      <c r="BJ192" s="3" t="n">
        <v>54</v>
      </c>
      <c r="BK192" s="3" t="n">
        <v>54</v>
      </c>
      <c r="BM192" s="3" t="n">
        <v>54</v>
      </c>
      <c r="BN192" s="3" t="n">
        <v>54</v>
      </c>
      <c r="BP192" s="3" t="n">
        <v>54</v>
      </c>
      <c r="BQ192" s="3" t="n">
        <v>54</v>
      </c>
      <c r="BS192" s="3" t="n">
        <v>54</v>
      </c>
      <c r="BT192" s="3" t="n">
        <v>54</v>
      </c>
      <c r="BV192" s="3" t="n">
        <v>54</v>
      </c>
      <c r="BW192" s="3" t="n">
        <v>54</v>
      </c>
      <c r="BY192" s="3" t="n">
        <v>54</v>
      </c>
      <c r="BZ192" s="3" t="n">
        <v>54</v>
      </c>
      <c r="CB192" s="3" t="n">
        <v>54</v>
      </c>
      <c r="CC192" s="3" t="n">
        <v>54</v>
      </c>
      <c r="CE192" s="3" t="n">
        <v>54</v>
      </c>
      <c r="CF192" s="3" t="n">
        <v>54</v>
      </c>
      <c r="CH192" s="3" t="n">
        <v>54</v>
      </c>
      <c r="CI192" s="3" t="n">
        <v>54</v>
      </c>
      <c r="CK192" s="3" t="n">
        <v>54</v>
      </c>
      <c r="CL192" s="3" t="n">
        <v>54</v>
      </c>
      <c r="CN192" s="3" t="n">
        <v>54</v>
      </c>
      <c r="CO192" s="3" t="n">
        <v>54</v>
      </c>
      <c r="CQ192" s="3" t="n">
        <v>54</v>
      </c>
      <c r="CR192" s="3" t="n">
        <v>54</v>
      </c>
      <c r="CT192" s="3" t="n">
        <v>54</v>
      </c>
      <c r="CU192" s="3" t="n">
        <v>54</v>
      </c>
      <c r="CW192" s="3" t="n">
        <v>54</v>
      </c>
      <c r="CX192" s="3" t="n">
        <v>54</v>
      </c>
      <c r="CZ192" s="3" t="n">
        <v>1674</v>
      </c>
      <c r="DA192" s="3" t="n">
        <v>1674</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41</v>
      </c>
      <c r="L198" s="3" t="n">
        <v>41</v>
      </c>
      <c r="N198" s="3" t="n">
        <v>41</v>
      </c>
      <c r="O198" s="3" t="n">
        <v>41</v>
      </c>
      <c r="Q198" s="3" t="n">
        <v>41</v>
      </c>
      <c r="R198" s="3" t="n">
        <v>41</v>
      </c>
      <c r="T198" s="3" t="n">
        <v>41</v>
      </c>
      <c r="U198" s="3" t="n">
        <v>41</v>
      </c>
      <c r="W198" s="3" t="n">
        <v>41</v>
      </c>
      <c r="X198" s="3" t="n">
        <v>41</v>
      </c>
      <c r="Z198" s="3" t="n">
        <v>41</v>
      </c>
      <c r="AA198" s="3" t="n">
        <v>41</v>
      </c>
      <c r="AC198" s="3" t="n">
        <v>41</v>
      </c>
      <c r="AD198" s="3" t="n">
        <v>41</v>
      </c>
      <c r="AF198" s="3" t="n">
        <v>41</v>
      </c>
      <c r="AG198" s="3" t="n">
        <v>41</v>
      </c>
      <c r="AI198" s="3" t="n">
        <v>41</v>
      </c>
      <c r="AJ198" s="3" t="n">
        <v>41</v>
      </c>
      <c r="AL198" s="3" t="n">
        <v>41</v>
      </c>
      <c r="AM198" s="3" t="n">
        <v>41</v>
      </c>
      <c r="AO198" s="3" t="n">
        <v>41</v>
      </c>
      <c r="AP198" s="3" t="n">
        <v>41</v>
      </c>
      <c r="AR198" s="3" t="n">
        <v>41</v>
      </c>
      <c r="AS198" s="3" t="n">
        <v>41</v>
      </c>
      <c r="AU198" s="3" t="n">
        <v>41</v>
      </c>
      <c r="AV198" s="3" t="n">
        <v>41</v>
      </c>
      <c r="AX198" s="3" t="n">
        <v>41</v>
      </c>
      <c r="AY198" s="3" t="n">
        <v>41</v>
      </c>
      <c r="BA198" s="3" t="n">
        <v>41</v>
      </c>
      <c r="BB198" s="3" t="n">
        <v>41</v>
      </c>
      <c r="BD198" s="3" t="n">
        <v>41</v>
      </c>
      <c r="BE198" s="3" t="n">
        <v>41</v>
      </c>
      <c r="BG198" s="3" t="n">
        <v>41</v>
      </c>
      <c r="BH198" s="3" t="n">
        <v>41</v>
      </c>
      <c r="BJ198" s="3" t="n">
        <v>41</v>
      </c>
      <c r="BK198" s="3" t="n">
        <v>41</v>
      </c>
      <c r="BM198" s="3" t="n">
        <v>41</v>
      </c>
      <c r="BN198" s="3" t="n">
        <v>41</v>
      </c>
      <c r="BP198" s="3" t="n">
        <v>41</v>
      </c>
      <c r="BQ198" s="3" t="n">
        <v>41</v>
      </c>
      <c r="BS198" s="3" t="n">
        <v>41</v>
      </c>
      <c r="BT198" s="3" t="n">
        <v>41</v>
      </c>
      <c r="BV198" s="3" t="n">
        <v>41</v>
      </c>
      <c r="BW198" s="3" t="n">
        <v>41</v>
      </c>
      <c r="BY198" s="3" t="n">
        <v>41</v>
      </c>
      <c r="BZ198" s="3" t="n">
        <v>41</v>
      </c>
      <c r="CB198" s="3" t="n">
        <v>41</v>
      </c>
      <c r="CC198" s="3" t="n">
        <v>41</v>
      </c>
      <c r="CE198" s="3" t="n">
        <v>41</v>
      </c>
      <c r="CF198" s="3" t="n">
        <v>41</v>
      </c>
      <c r="CH198" s="3" t="n">
        <v>41</v>
      </c>
      <c r="CI198" s="3" t="n">
        <v>41</v>
      </c>
      <c r="CK198" s="3" t="n">
        <v>41</v>
      </c>
      <c r="CL198" s="3" t="n">
        <v>41</v>
      </c>
      <c r="CN198" s="3" t="n">
        <v>41</v>
      </c>
      <c r="CO198" s="3" t="n">
        <v>41</v>
      </c>
      <c r="CQ198" s="3" t="n">
        <v>41</v>
      </c>
      <c r="CR198" s="3" t="n">
        <v>41</v>
      </c>
      <c r="CT198" s="3" t="n">
        <v>41</v>
      </c>
      <c r="CU198" s="3" t="n">
        <v>41</v>
      </c>
      <c r="CW198" s="3" t="n">
        <v>41</v>
      </c>
      <c r="CX198" s="3" t="n">
        <v>41</v>
      </c>
      <c r="CZ198" s="3" t="n">
        <v>1271</v>
      </c>
      <c r="DA198" s="3" t="n">
        <v>1271</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220</v>
      </c>
      <c r="L205" s="3" t="n">
        <v>220</v>
      </c>
      <c r="N205" s="3" t="n">
        <v>220</v>
      </c>
      <c r="O205" s="3" t="n">
        <v>220</v>
      </c>
      <c r="Q205" s="3" t="n">
        <v>220</v>
      </c>
      <c r="R205" s="3" t="n">
        <v>220</v>
      </c>
      <c r="T205" s="3" t="n">
        <v>220</v>
      </c>
      <c r="U205" s="3" t="n">
        <v>220</v>
      </c>
      <c r="W205" s="3" t="n">
        <v>220</v>
      </c>
      <c r="X205" s="3" t="n">
        <v>220</v>
      </c>
      <c r="Z205" s="3" t="n">
        <v>220</v>
      </c>
      <c r="AA205" s="3" t="n">
        <v>220</v>
      </c>
      <c r="AC205" s="3" t="n">
        <v>220</v>
      </c>
      <c r="AD205" s="3" t="n">
        <v>220</v>
      </c>
      <c r="AF205" s="3" t="n">
        <v>220</v>
      </c>
      <c r="AG205" s="3" t="n">
        <v>220</v>
      </c>
      <c r="AI205" s="3" t="n">
        <v>220</v>
      </c>
      <c r="AJ205" s="3" t="n">
        <v>220</v>
      </c>
      <c r="AL205" s="3" t="n">
        <v>220</v>
      </c>
      <c r="AM205" s="3" t="n">
        <v>220</v>
      </c>
      <c r="AO205" s="3" t="n">
        <v>220</v>
      </c>
      <c r="AP205" s="3" t="n">
        <v>220</v>
      </c>
      <c r="AR205" s="3" t="n">
        <v>220</v>
      </c>
      <c r="AS205" s="3" t="n">
        <v>220</v>
      </c>
      <c r="AU205" s="3" t="n">
        <v>220</v>
      </c>
      <c r="AV205" s="3" t="n">
        <v>220</v>
      </c>
      <c r="AX205" s="3" t="n">
        <v>220</v>
      </c>
      <c r="AY205" s="3" t="n">
        <v>220</v>
      </c>
      <c r="BA205" s="3" t="n">
        <v>220</v>
      </c>
      <c r="BB205" s="3" t="n">
        <v>220</v>
      </c>
      <c r="BD205" s="3" t="n">
        <v>220</v>
      </c>
      <c r="BE205" s="3" t="n">
        <v>220</v>
      </c>
      <c r="BG205" s="3" t="n">
        <v>220</v>
      </c>
      <c r="BH205" s="3" t="n">
        <v>220</v>
      </c>
      <c r="BJ205" s="3" t="n">
        <v>220</v>
      </c>
      <c r="BK205" s="3" t="n">
        <v>220</v>
      </c>
      <c r="BM205" s="3" t="n">
        <v>220</v>
      </c>
      <c r="BN205" s="3" t="n">
        <v>220</v>
      </c>
      <c r="BP205" s="3" t="n">
        <v>220</v>
      </c>
      <c r="BQ205" s="3" t="n">
        <v>220</v>
      </c>
      <c r="BS205" s="3" t="n">
        <v>220</v>
      </c>
      <c r="BT205" s="3" t="n">
        <v>220</v>
      </c>
      <c r="BV205" s="3" t="n">
        <v>220</v>
      </c>
      <c r="BW205" s="3" t="n">
        <v>220</v>
      </c>
      <c r="BY205" s="3" t="n">
        <v>220</v>
      </c>
      <c r="BZ205" s="3" t="n">
        <v>220</v>
      </c>
      <c r="CB205" s="3" t="n">
        <v>220</v>
      </c>
      <c r="CC205" s="3" t="n">
        <v>220</v>
      </c>
      <c r="CE205" s="3" t="n">
        <v>220</v>
      </c>
      <c r="CF205" s="3" t="n">
        <v>220</v>
      </c>
      <c r="CH205" s="3" t="n">
        <v>220</v>
      </c>
      <c r="CI205" s="3" t="n">
        <v>220</v>
      </c>
      <c r="CK205" s="3" t="n">
        <v>220</v>
      </c>
      <c r="CL205" s="3" t="n">
        <v>220</v>
      </c>
      <c r="CN205" s="3" t="n">
        <v>220</v>
      </c>
      <c r="CO205" s="3" t="n">
        <v>220</v>
      </c>
      <c r="CQ205" s="3" t="n">
        <v>220</v>
      </c>
      <c r="CR205" s="3" t="n">
        <v>220</v>
      </c>
      <c r="CT205" s="3" t="n">
        <v>220</v>
      </c>
      <c r="CU205" s="3" t="n">
        <v>220</v>
      </c>
      <c r="CW205" s="3" t="n">
        <v>220</v>
      </c>
      <c r="CX205" s="3" t="n">
        <v>220</v>
      </c>
      <c r="CZ205" s="3" t="n">
        <v>6820</v>
      </c>
      <c r="DA205" s="3" t="n">
        <v>6820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42</v>
      </c>
      <c r="L215" s="3" t="n">
        <v>42</v>
      </c>
      <c r="N215" s="3" t="n">
        <v>42</v>
      </c>
      <c r="O215" s="3" t="n">
        <v>42</v>
      </c>
      <c r="Q215" s="3" t="n">
        <v>42</v>
      </c>
      <c r="R215" s="3" t="n">
        <v>42</v>
      </c>
      <c r="T215" s="3" t="n">
        <v>42</v>
      </c>
      <c r="U215" s="3" t="n">
        <v>42</v>
      </c>
      <c r="W215" s="3" t="n">
        <v>42</v>
      </c>
      <c r="X215" s="3" t="n">
        <v>42</v>
      </c>
      <c r="Z215" s="3" t="n">
        <v>42</v>
      </c>
      <c r="AA215" s="3" t="n">
        <v>42</v>
      </c>
      <c r="AC215" s="3" t="n">
        <v>42</v>
      </c>
      <c r="AD215" s="3" t="n">
        <v>42</v>
      </c>
      <c r="AF215" s="3" t="n">
        <v>42</v>
      </c>
      <c r="AG215" s="3" t="n">
        <v>42</v>
      </c>
      <c r="AI215" s="3" t="n">
        <v>42</v>
      </c>
      <c r="AJ215" s="3" t="n">
        <v>42</v>
      </c>
      <c r="AL215" s="3" t="n">
        <v>42</v>
      </c>
      <c r="AM215" s="3" t="n">
        <v>42</v>
      </c>
      <c r="AO215" s="3" t="n">
        <v>42</v>
      </c>
      <c r="AP215" s="3" t="n">
        <v>42</v>
      </c>
      <c r="AR215" s="3" t="n">
        <v>42</v>
      </c>
      <c r="AS215" s="3" t="n">
        <v>42</v>
      </c>
      <c r="AU215" s="3" t="n">
        <v>42</v>
      </c>
      <c r="AV215" s="3" t="n">
        <v>42</v>
      </c>
      <c r="AX215" s="3" t="n">
        <v>42</v>
      </c>
      <c r="AY215" s="3" t="n">
        <v>42</v>
      </c>
      <c r="BA215" s="3" t="n">
        <v>42</v>
      </c>
      <c r="BB215" s="3" t="n">
        <v>42</v>
      </c>
      <c r="BD215" s="3" t="n">
        <v>42</v>
      </c>
      <c r="BE215" s="3" t="n">
        <v>42</v>
      </c>
      <c r="BG215" s="3" t="n">
        <v>42</v>
      </c>
      <c r="BH215" s="3" t="n">
        <v>42</v>
      </c>
      <c r="BJ215" s="3" t="n">
        <v>42</v>
      </c>
      <c r="BK215" s="3" t="n">
        <v>42</v>
      </c>
      <c r="BM215" s="3" t="n">
        <v>42</v>
      </c>
      <c r="BN215" s="3" t="n">
        <v>42</v>
      </c>
      <c r="BP215" s="3" t="n">
        <v>42</v>
      </c>
      <c r="BQ215" s="3" t="n">
        <v>42</v>
      </c>
      <c r="BS215" s="3" t="n">
        <v>42</v>
      </c>
      <c r="BT215" s="3" t="n">
        <v>42</v>
      </c>
      <c r="BV215" s="3" t="n">
        <v>42</v>
      </c>
      <c r="BW215" s="3" t="n">
        <v>42</v>
      </c>
      <c r="BY215" s="3" t="n">
        <v>42</v>
      </c>
      <c r="BZ215" s="3" t="n">
        <v>42</v>
      </c>
      <c r="CB215" s="3" t="n">
        <v>42</v>
      </c>
      <c r="CC215" s="3" t="n">
        <v>42</v>
      </c>
      <c r="CE215" s="3" t="n">
        <v>42</v>
      </c>
      <c r="CF215" s="3" t="n">
        <v>42</v>
      </c>
      <c r="CH215" s="3" t="n">
        <v>42</v>
      </c>
      <c r="CI215" s="3" t="n">
        <v>42</v>
      </c>
      <c r="CK215" s="3" t="n">
        <v>42</v>
      </c>
      <c r="CL215" s="3" t="n">
        <v>42</v>
      </c>
      <c r="CN215" s="3" t="n">
        <v>42</v>
      </c>
      <c r="CO215" s="3" t="n">
        <v>42</v>
      </c>
      <c r="CQ215" s="3" t="n">
        <v>42</v>
      </c>
      <c r="CR215" s="3" t="n">
        <v>42</v>
      </c>
      <c r="CT215" s="3" t="n">
        <v>42</v>
      </c>
      <c r="CU215" s="3" t="n">
        <v>42</v>
      </c>
      <c r="CW215" s="3" t="n">
        <v>42</v>
      </c>
      <c r="CX215" s="3" t="n">
        <v>42</v>
      </c>
      <c r="CZ215" s="3" t="n">
        <v>1302</v>
      </c>
      <c r="DA215" s="3" t="n">
        <v>1302</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221</v>
      </c>
      <c r="L229" s="3" t="n">
        <v>221</v>
      </c>
      <c r="N229" s="3" t="n">
        <v>221</v>
      </c>
      <c r="O229" s="3" t="n">
        <v>221</v>
      </c>
      <c r="Q229" s="3" t="n">
        <v>221</v>
      </c>
      <c r="R229" s="3" t="n">
        <v>221</v>
      </c>
      <c r="T229" s="3" t="n">
        <v>221</v>
      </c>
      <c r="U229" s="3" t="n">
        <v>221</v>
      </c>
      <c r="W229" s="3" t="n">
        <v>221</v>
      </c>
      <c r="X229" s="3" t="n">
        <v>221</v>
      </c>
      <c r="Z229" s="3" t="n">
        <v>221</v>
      </c>
      <c r="AA229" s="3" t="n">
        <v>221</v>
      </c>
      <c r="AC229" s="3" t="n">
        <v>221</v>
      </c>
      <c r="AD229" s="3" t="n">
        <v>221</v>
      </c>
      <c r="AF229" s="3" t="n">
        <v>221</v>
      </c>
      <c r="AG229" s="3" t="n">
        <v>221</v>
      </c>
      <c r="AI229" s="3" t="n">
        <v>221</v>
      </c>
      <c r="AJ229" s="3" t="n">
        <v>221</v>
      </c>
      <c r="AL229" s="3" t="n">
        <v>221</v>
      </c>
      <c r="AM229" s="3" t="n">
        <v>221</v>
      </c>
      <c r="AO229" s="3" t="n">
        <v>221</v>
      </c>
      <c r="AP229" s="3" t="n">
        <v>221</v>
      </c>
      <c r="AR229" s="3" t="n">
        <v>221</v>
      </c>
      <c r="AS229" s="3" t="n">
        <v>221</v>
      </c>
      <c r="AU229" s="3" t="n">
        <v>221</v>
      </c>
      <c r="AV229" s="3" t="n">
        <v>221</v>
      </c>
      <c r="AX229" s="3" t="n">
        <v>221</v>
      </c>
      <c r="AY229" s="3" t="n">
        <v>221</v>
      </c>
      <c r="BA229" s="3" t="n">
        <v>221</v>
      </c>
      <c r="BB229" s="3" t="n">
        <v>221</v>
      </c>
      <c r="BD229" s="3" t="n">
        <v>221</v>
      </c>
      <c r="BE229" s="3" t="n">
        <v>221</v>
      </c>
      <c r="BG229" s="3" t="n">
        <v>221</v>
      </c>
      <c r="BH229" s="3" t="n">
        <v>221</v>
      </c>
      <c r="BJ229" s="3" t="n">
        <v>221</v>
      </c>
      <c r="BK229" s="3" t="n">
        <v>221</v>
      </c>
      <c r="BM229" s="3" t="n">
        <v>221</v>
      </c>
      <c r="BN229" s="3" t="n">
        <v>221</v>
      </c>
      <c r="BP229" s="3" t="n">
        <v>221</v>
      </c>
      <c r="BQ229" s="3" t="n">
        <v>221</v>
      </c>
      <c r="BS229" s="3" t="n">
        <v>221</v>
      </c>
      <c r="BT229" s="3" t="n">
        <v>221</v>
      </c>
      <c r="BV229" s="3" t="n">
        <v>221</v>
      </c>
      <c r="BW229" s="3" t="n">
        <v>221</v>
      </c>
      <c r="BY229" s="3" t="n">
        <v>221</v>
      </c>
      <c r="BZ229" s="3" t="n">
        <v>221</v>
      </c>
      <c r="CB229" s="3" t="n">
        <v>221</v>
      </c>
      <c r="CC229" s="3" t="n">
        <v>221</v>
      </c>
      <c r="CE229" s="3" t="n">
        <v>221</v>
      </c>
      <c r="CF229" s="3" t="n">
        <v>221</v>
      </c>
      <c r="CH229" s="3" t="n">
        <v>221</v>
      </c>
      <c r="CI229" s="3" t="n">
        <v>221</v>
      </c>
      <c r="CK229" s="3" t="n">
        <v>221</v>
      </c>
      <c r="CL229" s="3" t="n">
        <v>221</v>
      </c>
      <c r="CN229" s="3" t="n">
        <v>221</v>
      </c>
      <c r="CO229" s="3" t="n">
        <v>221</v>
      </c>
      <c r="CQ229" s="3" t="n">
        <v>221</v>
      </c>
      <c r="CR229" s="3" t="n">
        <v>221</v>
      </c>
      <c r="CT229" s="3" t="n">
        <v>221</v>
      </c>
      <c r="CU229" s="3" t="n">
        <v>221</v>
      </c>
      <c r="CW229" s="3" t="n">
        <v>221</v>
      </c>
      <c r="CX229" s="3" t="n">
        <v>221</v>
      </c>
      <c r="CZ229" s="3" t="n">
        <v>6851</v>
      </c>
      <c r="DA229" s="3" t="n">
        <v>6851</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9166</v>
      </c>
      <c r="L236" s="3" t="n">
        <v>9166</v>
      </c>
      <c r="N236" s="3" t="n">
        <v>9166</v>
      </c>
      <c r="O236" s="3" t="n">
        <v>9166</v>
      </c>
      <c r="Q236" s="3" t="n">
        <v>9166</v>
      </c>
      <c r="R236" s="3" t="n">
        <v>9166</v>
      </c>
      <c r="T236" s="3" t="n">
        <v>9166</v>
      </c>
      <c r="U236" s="3" t="n">
        <v>9166</v>
      </c>
      <c r="W236" s="3" t="n">
        <v>9166</v>
      </c>
      <c r="X236" s="3" t="n">
        <v>9166</v>
      </c>
      <c r="Z236" s="3" t="n">
        <v>9166</v>
      </c>
      <c r="AA236" s="3" t="n">
        <v>9166</v>
      </c>
      <c r="AC236" s="3" t="n">
        <v>9166</v>
      </c>
      <c r="AD236" s="3" t="n">
        <v>9166</v>
      </c>
      <c r="AF236" s="3" t="n">
        <v>9166</v>
      </c>
      <c r="AG236" s="3" t="n">
        <v>9166</v>
      </c>
      <c r="AI236" s="3" t="n">
        <v>9166</v>
      </c>
      <c r="AJ236" s="3" t="n">
        <v>9166</v>
      </c>
      <c r="AL236" s="3" t="n">
        <v>9166</v>
      </c>
      <c r="AM236" s="3" t="n">
        <v>9166</v>
      </c>
      <c r="AO236" s="3" t="n">
        <v>9166</v>
      </c>
      <c r="AP236" s="3" t="n">
        <v>9166</v>
      </c>
      <c r="AR236" s="3" t="n">
        <v>9166</v>
      </c>
      <c r="AS236" s="3" t="n">
        <v>9166</v>
      </c>
      <c r="AU236" s="3" t="n">
        <v>9166</v>
      </c>
      <c r="AV236" s="3" t="n">
        <v>9166</v>
      </c>
      <c r="AX236" s="3" t="n">
        <v>9166</v>
      </c>
      <c r="AY236" s="3" t="n">
        <v>9166</v>
      </c>
      <c r="BA236" s="3" t="n">
        <v>9166</v>
      </c>
      <c r="BB236" s="3" t="n">
        <v>9166</v>
      </c>
      <c r="BD236" s="3" t="n">
        <v>9166</v>
      </c>
      <c r="BE236" s="3" t="n">
        <v>9166</v>
      </c>
      <c r="BG236" s="3" t="n">
        <v>9166</v>
      </c>
      <c r="BH236" s="3" t="n">
        <v>9166</v>
      </c>
      <c r="BJ236" s="3" t="n">
        <v>9166</v>
      </c>
      <c r="BK236" s="3" t="n">
        <v>9166</v>
      </c>
      <c r="BM236" s="3" t="n">
        <v>9166</v>
      </c>
      <c r="BN236" s="3" t="n">
        <v>9166</v>
      </c>
      <c r="BP236" s="3" t="n">
        <v>9166</v>
      </c>
      <c r="BQ236" s="3" t="n">
        <v>9166</v>
      </c>
      <c r="BS236" s="3" t="n">
        <v>9166</v>
      </c>
      <c r="BT236" s="3" t="n">
        <v>9166</v>
      </c>
      <c r="BV236" s="3" t="n">
        <v>9166</v>
      </c>
      <c r="BW236" s="3" t="n">
        <v>9166</v>
      </c>
      <c r="BY236" s="3" t="n">
        <v>9166</v>
      </c>
      <c r="BZ236" s="3" t="n">
        <v>9166</v>
      </c>
      <c r="CB236" s="3" t="n">
        <v>9166</v>
      </c>
      <c r="CC236" s="3" t="n">
        <v>9166</v>
      </c>
      <c r="CE236" s="3" t="n">
        <v>9166</v>
      </c>
      <c r="CF236" s="3" t="n">
        <v>9166</v>
      </c>
      <c r="CH236" s="3" t="n">
        <v>9166</v>
      </c>
      <c r="CI236" s="3" t="n">
        <v>9166</v>
      </c>
      <c r="CK236" s="3" t="n">
        <v>9166</v>
      </c>
      <c r="CL236" s="3" t="n">
        <v>9166</v>
      </c>
      <c r="CN236" s="3" t="n">
        <v>9166</v>
      </c>
      <c r="CO236" s="3" t="n">
        <v>9166</v>
      </c>
      <c r="CQ236" s="3" t="n">
        <v>9166</v>
      </c>
      <c r="CR236" s="3" t="n">
        <v>9166</v>
      </c>
      <c r="CT236" s="3" t="n">
        <v>9166</v>
      </c>
      <c r="CU236" s="3" t="n">
        <v>9166</v>
      </c>
      <c r="CW236" s="3" t="n">
        <v>9166</v>
      </c>
      <c r="CX236" s="3" t="n">
        <v>9166</v>
      </c>
      <c r="CZ236" s="3" t="n">
        <v>284146</v>
      </c>
      <c r="DA236" s="3" t="n">
        <v>284146</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0</v>
      </c>
      <c r="AS239" s="3" t="n">
        <v>0</v>
      </c>
      <c r="AU239" s="3" t="n">
        <v>0</v>
      </c>
      <c r="AV239" s="3" t="n">
        <v>0</v>
      </c>
      <c r="AX239" s="3" t="n">
        <v>0</v>
      </c>
      <c r="AY239" s="3" t="n">
        <v>0</v>
      </c>
      <c r="BA239" s="3" t="n">
        <v>0</v>
      </c>
      <c r="BB239" s="3" t="n">
        <v>0</v>
      </c>
      <c r="BD239" s="3" t="n">
        <v>0</v>
      </c>
      <c r="BE239" s="3" t="n">
        <v>0</v>
      </c>
      <c r="BG239" s="3" t="n">
        <v>0</v>
      </c>
      <c r="BH239" s="3" t="n">
        <v>0</v>
      </c>
      <c r="BJ239" s="3" t="n">
        <v>0</v>
      </c>
      <c r="BK239" s="3" t="n">
        <v>0</v>
      </c>
      <c r="BM239" s="3" t="n">
        <v>0</v>
      </c>
      <c r="BN239" s="3" t="n">
        <v>0</v>
      </c>
      <c r="BP239" s="3" t="n">
        <v>0</v>
      </c>
      <c r="BQ239" s="3" t="n">
        <v>0</v>
      </c>
      <c r="BS239" s="3" t="n">
        <v>0</v>
      </c>
      <c r="BT239" s="3" t="n">
        <v>0</v>
      </c>
      <c r="BV239" s="3" t="n">
        <v>0</v>
      </c>
      <c r="BW239" s="3" t="n">
        <v>0</v>
      </c>
      <c r="BY239" s="3" t="n">
        <v>0</v>
      </c>
      <c r="BZ239" s="3" t="n">
        <v>0</v>
      </c>
      <c r="CB239" s="3" t="n">
        <v>0</v>
      </c>
      <c r="CC239" s="3" t="n">
        <v>0</v>
      </c>
      <c r="CE239" s="3" t="n">
        <v>0</v>
      </c>
      <c r="CF239" s="3" t="n">
        <v>0</v>
      </c>
      <c r="CH239" s="3" t="n">
        <v>0</v>
      </c>
      <c r="CI239" s="3" t="n">
        <v>0</v>
      </c>
      <c r="CK239" s="3" t="n">
        <v>0</v>
      </c>
      <c r="CL239" s="3" t="n">
        <v>0</v>
      </c>
      <c r="CN239" s="3" t="n">
        <v>0</v>
      </c>
      <c r="CO239" s="3" t="n">
        <v>0</v>
      </c>
      <c r="CQ239" s="3" t="n">
        <v>0</v>
      </c>
      <c r="CR239" s="3" t="n">
        <v>0</v>
      </c>
      <c r="CT239" s="3" t="n">
        <v>0</v>
      </c>
      <c r="CU239" s="3" t="n">
        <v>0</v>
      </c>
      <c r="CW239" s="3" t="n">
        <v>0</v>
      </c>
      <c r="CX239" s="3" t="n">
        <v>0</v>
      </c>
      <c r="CZ239" s="3" t="n">
        <v>0</v>
      </c>
      <c r="DA239" s="3" t="n">
        <v>0</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118</v>
      </c>
      <c r="L258" s="3" t="n">
        <v>118</v>
      </c>
      <c r="N258" s="3" t="n">
        <v>118</v>
      </c>
      <c r="O258" s="3" t="n">
        <v>118</v>
      </c>
      <c r="Q258" s="3" t="n">
        <v>118</v>
      </c>
      <c r="R258" s="3" t="n">
        <v>118</v>
      </c>
      <c r="T258" s="3" t="n">
        <v>118</v>
      </c>
      <c r="U258" s="3" t="n">
        <v>118</v>
      </c>
      <c r="W258" s="3" t="n">
        <v>118</v>
      </c>
      <c r="X258" s="3" t="n">
        <v>118</v>
      </c>
      <c r="Z258" s="3" t="n">
        <v>118</v>
      </c>
      <c r="AA258" s="3" t="n">
        <v>118</v>
      </c>
      <c r="AC258" s="3" t="n">
        <v>118</v>
      </c>
      <c r="AD258" s="3" t="n">
        <v>118</v>
      </c>
      <c r="AF258" s="3" t="n">
        <v>118</v>
      </c>
      <c r="AG258" s="3" t="n">
        <v>118</v>
      </c>
      <c r="AI258" s="3" t="n">
        <v>118</v>
      </c>
      <c r="AJ258" s="3" t="n">
        <v>118</v>
      </c>
      <c r="AL258" s="3" t="n">
        <v>118</v>
      </c>
      <c r="AM258" s="3" t="n">
        <v>118</v>
      </c>
      <c r="AO258" s="3" t="n">
        <v>118</v>
      </c>
      <c r="AP258" s="3" t="n">
        <v>118</v>
      </c>
      <c r="AR258" s="3" t="n">
        <v>118</v>
      </c>
      <c r="AS258" s="3" t="n">
        <v>118</v>
      </c>
      <c r="AU258" s="3" t="n">
        <v>118</v>
      </c>
      <c r="AV258" s="3" t="n">
        <v>118</v>
      </c>
      <c r="AX258" s="3" t="n">
        <v>118</v>
      </c>
      <c r="AY258" s="3" t="n">
        <v>118</v>
      </c>
      <c r="BA258" s="3" t="n">
        <v>118</v>
      </c>
      <c r="BB258" s="3" t="n">
        <v>118</v>
      </c>
      <c r="BD258" s="3" t="n">
        <v>118</v>
      </c>
      <c r="BE258" s="3" t="n">
        <v>118</v>
      </c>
      <c r="BG258" s="3" t="n">
        <v>118</v>
      </c>
      <c r="BH258" s="3" t="n">
        <v>118</v>
      </c>
      <c r="BJ258" s="3" t="n">
        <v>118</v>
      </c>
      <c r="BK258" s="3" t="n">
        <v>118</v>
      </c>
      <c r="BM258" s="3" t="n">
        <v>118</v>
      </c>
      <c r="BN258" s="3" t="n">
        <v>118</v>
      </c>
      <c r="BP258" s="3" t="n">
        <v>118</v>
      </c>
      <c r="BQ258" s="3" t="n">
        <v>118</v>
      </c>
      <c r="BS258" s="3" t="n">
        <v>118</v>
      </c>
      <c r="BT258" s="3" t="n">
        <v>118</v>
      </c>
      <c r="BV258" s="3" t="n">
        <v>118</v>
      </c>
      <c r="BW258" s="3" t="n">
        <v>118</v>
      </c>
      <c r="BY258" s="3" t="n">
        <v>118</v>
      </c>
      <c r="BZ258" s="3" t="n">
        <v>118</v>
      </c>
      <c r="CB258" s="3" t="n">
        <v>118</v>
      </c>
      <c r="CC258" s="3" t="n">
        <v>118</v>
      </c>
      <c r="CE258" s="3" t="n">
        <v>118</v>
      </c>
      <c r="CF258" s="3" t="n">
        <v>118</v>
      </c>
      <c r="CH258" s="3" t="n">
        <v>118</v>
      </c>
      <c r="CI258" s="3" t="n">
        <v>118</v>
      </c>
      <c r="CK258" s="3" t="n">
        <v>118</v>
      </c>
      <c r="CL258" s="3" t="n">
        <v>118</v>
      </c>
      <c r="CN258" s="3" t="n">
        <v>118</v>
      </c>
      <c r="CO258" s="3" t="n">
        <v>118</v>
      </c>
      <c r="CQ258" s="3" t="n">
        <v>118</v>
      </c>
      <c r="CR258" s="3" t="n">
        <v>118</v>
      </c>
      <c r="CT258" s="3" t="n">
        <v>118</v>
      </c>
      <c r="CU258" s="3" t="n">
        <v>118</v>
      </c>
      <c r="CW258" s="3" t="n">
        <v>118</v>
      </c>
      <c r="CX258" s="3" t="n">
        <v>118</v>
      </c>
      <c r="CZ258" s="3" t="n">
        <v>3658</v>
      </c>
      <c r="DA258" s="3" t="n">
        <v>3658</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4</v>
      </c>
      <c r="L268" s="3" t="n">
        <v>4</v>
      </c>
      <c r="N268" s="3" t="n">
        <v>4</v>
      </c>
      <c r="O268" s="3" t="n">
        <v>4</v>
      </c>
      <c r="Q268" s="3" t="n">
        <v>4</v>
      </c>
      <c r="R268" s="3" t="n">
        <v>4</v>
      </c>
      <c r="T268" s="3" t="n">
        <v>4</v>
      </c>
      <c r="U268" s="3" t="n">
        <v>4</v>
      </c>
      <c r="W268" s="3" t="n">
        <v>4</v>
      </c>
      <c r="X268" s="3" t="n">
        <v>4</v>
      </c>
      <c r="Z268" s="3" t="n">
        <v>4</v>
      </c>
      <c r="AA268" s="3" t="n">
        <v>4</v>
      </c>
      <c r="AC268" s="3" t="n">
        <v>4</v>
      </c>
      <c r="AD268" s="3" t="n">
        <v>4</v>
      </c>
      <c r="AF268" s="3" t="n">
        <v>4</v>
      </c>
      <c r="AG268" s="3" t="n">
        <v>4</v>
      </c>
      <c r="AI268" s="3" t="n">
        <v>4</v>
      </c>
      <c r="AJ268" s="3" t="n">
        <v>4</v>
      </c>
      <c r="AL268" s="3" t="n">
        <v>4</v>
      </c>
      <c r="AM268" s="3" t="n">
        <v>4</v>
      </c>
      <c r="AO268" s="3" t="n">
        <v>4</v>
      </c>
      <c r="AP268" s="3" t="n">
        <v>4</v>
      </c>
      <c r="AR268" s="3" t="n">
        <v>4</v>
      </c>
      <c r="AS268" s="3" t="n">
        <v>4</v>
      </c>
      <c r="AU268" s="3" t="n">
        <v>4</v>
      </c>
      <c r="AV268" s="3" t="n">
        <v>4</v>
      </c>
      <c r="AX268" s="3" t="n">
        <v>4</v>
      </c>
      <c r="AY268" s="3" t="n">
        <v>4</v>
      </c>
      <c r="BA268" s="3" t="n">
        <v>4</v>
      </c>
      <c r="BB268" s="3" t="n">
        <v>4</v>
      </c>
      <c r="BD268" s="3" t="n">
        <v>4</v>
      </c>
      <c r="BE268" s="3" t="n">
        <v>4</v>
      </c>
      <c r="BG268" s="3" t="n">
        <v>4</v>
      </c>
      <c r="BH268" s="3" t="n">
        <v>4</v>
      </c>
      <c r="BJ268" s="3" t="n">
        <v>4</v>
      </c>
      <c r="BK268" s="3" t="n">
        <v>4</v>
      </c>
      <c r="BM268" s="3" t="n">
        <v>4</v>
      </c>
      <c r="BN268" s="3" t="n">
        <v>4</v>
      </c>
      <c r="BP268" s="3" t="n">
        <v>4</v>
      </c>
      <c r="BQ268" s="3" t="n">
        <v>4</v>
      </c>
      <c r="BS268" s="3" t="n">
        <v>4</v>
      </c>
      <c r="BT268" s="3" t="n">
        <v>4</v>
      </c>
      <c r="BV268" s="3" t="n">
        <v>4</v>
      </c>
      <c r="BW268" s="3" t="n">
        <v>4</v>
      </c>
      <c r="BY268" s="3" t="n">
        <v>4</v>
      </c>
      <c r="BZ268" s="3" t="n">
        <v>4</v>
      </c>
      <c r="CB268" s="3" t="n">
        <v>4</v>
      </c>
      <c r="CC268" s="3" t="n">
        <v>4</v>
      </c>
      <c r="CE268" s="3" t="n">
        <v>4</v>
      </c>
      <c r="CF268" s="3" t="n">
        <v>4</v>
      </c>
      <c r="CH268" s="3" t="n">
        <v>4</v>
      </c>
      <c r="CI268" s="3" t="n">
        <v>4</v>
      </c>
      <c r="CK268" s="3" t="n">
        <v>4</v>
      </c>
      <c r="CL268" s="3" t="n">
        <v>4</v>
      </c>
      <c r="CN268" s="3" t="n">
        <v>4</v>
      </c>
      <c r="CO268" s="3" t="n">
        <v>4</v>
      </c>
      <c r="CQ268" s="3" t="n">
        <v>4</v>
      </c>
      <c r="CR268" s="3" t="n">
        <v>4</v>
      </c>
      <c r="CT268" s="3" t="n">
        <v>4</v>
      </c>
      <c r="CU268" s="3" t="n">
        <v>4</v>
      </c>
      <c r="CW268" s="3" t="n">
        <v>4</v>
      </c>
      <c r="CX268" s="3" t="n">
        <v>4</v>
      </c>
      <c r="CZ268" s="3" t="n">
        <v>124</v>
      </c>
      <c r="DA268" s="3" t="n">
        <v>124</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131</v>
      </c>
      <c r="L275" s="3" t="n">
        <v>131</v>
      </c>
      <c r="N275" s="3" t="n">
        <v>131</v>
      </c>
      <c r="O275" s="3" t="n">
        <v>131</v>
      </c>
      <c r="Q275" s="3" t="n">
        <v>131</v>
      </c>
      <c r="R275" s="3" t="n">
        <v>131</v>
      </c>
      <c r="T275" s="3" t="n">
        <v>131</v>
      </c>
      <c r="U275" s="3" t="n">
        <v>131</v>
      </c>
      <c r="W275" s="3" t="n">
        <v>131</v>
      </c>
      <c r="X275" s="3" t="n">
        <v>131</v>
      </c>
      <c r="Z275" s="3" t="n">
        <v>131</v>
      </c>
      <c r="AA275" s="3" t="n">
        <v>131</v>
      </c>
      <c r="AC275" s="3" t="n">
        <v>131</v>
      </c>
      <c r="AD275" s="3" t="n">
        <v>131</v>
      </c>
      <c r="AF275" s="3" t="n">
        <v>131</v>
      </c>
      <c r="AG275" s="3" t="n">
        <v>131</v>
      </c>
      <c r="AI275" s="3" t="n">
        <v>131</v>
      </c>
      <c r="AJ275" s="3" t="n">
        <v>131</v>
      </c>
      <c r="AL275" s="3" t="n">
        <v>131</v>
      </c>
      <c r="AM275" s="3" t="n">
        <v>131</v>
      </c>
      <c r="AO275" s="3" t="n">
        <v>131</v>
      </c>
      <c r="AP275" s="3" t="n">
        <v>131</v>
      </c>
      <c r="AR275" s="3" t="n">
        <v>131</v>
      </c>
      <c r="AS275" s="3" t="n">
        <v>131</v>
      </c>
      <c r="AU275" s="3" t="n">
        <v>131</v>
      </c>
      <c r="AV275" s="3" t="n">
        <v>131</v>
      </c>
      <c r="AX275" s="3" t="n">
        <v>131</v>
      </c>
      <c r="AY275" s="3" t="n">
        <v>131</v>
      </c>
      <c r="BA275" s="3" t="n">
        <v>131</v>
      </c>
      <c r="BB275" s="3" t="n">
        <v>131</v>
      </c>
      <c r="BD275" s="3" t="n">
        <v>131</v>
      </c>
      <c r="BE275" s="3" t="n">
        <v>131</v>
      </c>
      <c r="BG275" s="3" t="n">
        <v>131</v>
      </c>
      <c r="BH275" s="3" t="n">
        <v>131</v>
      </c>
      <c r="BJ275" s="3" t="n">
        <v>131</v>
      </c>
      <c r="BK275" s="3" t="n">
        <v>131</v>
      </c>
      <c r="BM275" s="3" t="n">
        <v>131</v>
      </c>
      <c r="BN275" s="3" t="n">
        <v>131</v>
      </c>
      <c r="BP275" s="3" t="n">
        <v>131</v>
      </c>
      <c r="BQ275" s="3" t="n">
        <v>131</v>
      </c>
      <c r="BS275" s="3" t="n">
        <v>131</v>
      </c>
      <c r="BT275" s="3" t="n">
        <v>131</v>
      </c>
      <c r="BV275" s="3" t="n">
        <v>131</v>
      </c>
      <c r="BW275" s="3" t="n">
        <v>131</v>
      </c>
      <c r="BY275" s="3" t="n">
        <v>131</v>
      </c>
      <c r="BZ275" s="3" t="n">
        <v>131</v>
      </c>
      <c r="CB275" s="3" t="n">
        <v>131</v>
      </c>
      <c r="CC275" s="3" t="n">
        <v>131</v>
      </c>
      <c r="CE275" s="3" t="n">
        <v>131</v>
      </c>
      <c r="CF275" s="3" t="n">
        <v>131</v>
      </c>
      <c r="CH275" s="3" t="n">
        <v>131</v>
      </c>
      <c r="CI275" s="3" t="n">
        <v>131</v>
      </c>
      <c r="CK275" s="3" t="n">
        <v>131</v>
      </c>
      <c r="CL275" s="3" t="n">
        <v>131</v>
      </c>
      <c r="CN275" s="3" t="n">
        <v>131</v>
      </c>
      <c r="CO275" s="3" t="n">
        <v>131</v>
      </c>
      <c r="CQ275" s="3" t="n">
        <v>131</v>
      </c>
      <c r="CR275" s="3" t="n">
        <v>131</v>
      </c>
      <c r="CT275" s="3" t="n">
        <v>131</v>
      </c>
      <c r="CU275" s="3" t="n">
        <v>131</v>
      </c>
      <c r="CW275" s="3" t="n">
        <v>131</v>
      </c>
      <c r="CX275" s="3" t="n">
        <v>131</v>
      </c>
      <c r="CZ275" s="3" t="n">
        <v>4061</v>
      </c>
      <c r="DA275" s="3" t="n">
        <v>4061</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300</v>
      </c>
      <c r="L286" s="3" t="n">
        <v>300</v>
      </c>
      <c r="N286" s="3" t="n">
        <v>300</v>
      </c>
      <c r="O286" s="3" t="n">
        <v>300</v>
      </c>
      <c r="Q286" s="3" t="n">
        <v>300</v>
      </c>
      <c r="R286" s="3" t="n">
        <v>300</v>
      </c>
      <c r="T286" s="3" t="n">
        <v>300</v>
      </c>
      <c r="U286" s="3" t="n">
        <v>300</v>
      </c>
      <c r="W286" s="3" t="n">
        <v>300</v>
      </c>
      <c r="X286" s="3" t="n">
        <v>300</v>
      </c>
      <c r="Z286" s="3" t="n">
        <v>300</v>
      </c>
      <c r="AA286" s="3" t="n">
        <v>300</v>
      </c>
      <c r="AC286" s="3" t="n">
        <v>300</v>
      </c>
      <c r="AD286" s="3" t="n">
        <v>300</v>
      </c>
      <c r="AF286" s="3" t="n">
        <v>300</v>
      </c>
      <c r="AG286" s="3" t="n">
        <v>300</v>
      </c>
      <c r="AI286" s="3" t="n">
        <v>300</v>
      </c>
      <c r="AJ286" s="3" t="n">
        <v>300</v>
      </c>
      <c r="AL286" s="3" t="n">
        <v>300</v>
      </c>
      <c r="AM286" s="3" t="n">
        <v>300</v>
      </c>
      <c r="AO286" s="3" t="n">
        <v>300</v>
      </c>
      <c r="AP286" s="3" t="n">
        <v>300</v>
      </c>
      <c r="AR286" s="3" t="n">
        <v>300</v>
      </c>
      <c r="AS286" s="3" t="n">
        <v>300</v>
      </c>
      <c r="AU286" s="3" t="n">
        <v>300</v>
      </c>
      <c r="AV286" s="3" t="n">
        <v>300</v>
      </c>
      <c r="AX286" s="3" t="n">
        <v>300</v>
      </c>
      <c r="AY286" s="3" t="n">
        <v>300</v>
      </c>
      <c r="BA286" s="3" t="n">
        <v>300</v>
      </c>
      <c r="BB286" s="3" t="n">
        <v>300</v>
      </c>
      <c r="BD286" s="3" t="n">
        <v>300</v>
      </c>
      <c r="BE286" s="3" t="n">
        <v>300</v>
      </c>
      <c r="BG286" s="3" t="n">
        <v>300</v>
      </c>
      <c r="BH286" s="3" t="n">
        <v>300</v>
      </c>
      <c r="BJ286" s="3" t="n">
        <v>300</v>
      </c>
      <c r="BK286" s="3" t="n">
        <v>300</v>
      </c>
      <c r="BM286" s="3" t="n">
        <v>300</v>
      </c>
      <c r="BN286" s="3" t="n">
        <v>300</v>
      </c>
      <c r="BP286" s="3" t="n">
        <v>300</v>
      </c>
      <c r="BQ286" s="3" t="n">
        <v>300</v>
      </c>
      <c r="BS286" s="3" t="n">
        <v>300</v>
      </c>
      <c r="BT286" s="3" t="n">
        <v>300</v>
      </c>
      <c r="BV286" s="3" t="n">
        <v>300</v>
      </c>
      <c r="BW286" s="3" t="n">
        <v>300</v>
      </c>
      <c r="BY286" s="3" t="n">
        <v>300</v>
      </c>
      <c r="BZ286" s="3" t="n">
        <v>300</v>
      </c>
      <c r="CB286" s="3" t="n">
        <v>300</v>
      </c>
      <c r="CC286" s="3" t="n">
        <v>300</v>
      </c>
      <c r="CE286" s="3" t="n">
        <v>300</v>
      </c>
      <c r="CF286" s="3" t="n">
        <v>300</v>
      </c>
      <c r="CH286" s="3" t="n">
        <v>300</v>
      </c>
      <c r="CI286" s="3" t="n">
        <v>300</v>
      </c>
      <c r="CK286" s="3" t="n">
        <v>300</v>
      </c>
      <c r="CL286" s="3" t="n">
        <v>300</v>
      </c>
      <c r="CN286" s="3" t="n">
        <v>300</v>
      </c>
      <c r="CO286" s="3" t="n">
        <v>300</v>
      </c>
      <c r="CQ286" s="3" t="n">
        <v>300</v>
      </c>
      <c r="CR286" s="3" t="n">
        <v>300</v>
      </c>
      <c r="CT286" s="3" t="n">
        <v>300</v>
      </c>
      <c r="CU286" s="3" t="n">
        <v>300</v>
      </c>
      <c r="CW286" s="3" t="n">
        <v>300</v>
      </c>
      <c r="CX286" s="3" t="n">
        <v>300</v>
      </c>
      <c r="CZ286" s="3" t="n">
        <v>9300</v>
      </c>
      <c r="DA286" s="3" t="n">
        <v>9300</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428</v>
      </c>
      <c r="L288" s="3" t="n">
        <v>428</v>
      </c>
      <c r="N288" s="3" t="n">
        <v>428</v>
      </c>
      <c r="O288" s="3" t="n">
        <v>428</v>
      </c>
      <c r="Q288" s="3" t="n">
        <v>428</v>
      </c>
      <c r="R288" s="3" t="n">
        <v>428</v>
      </c>
      <c r="T288" s="3" t="n">
        <v>428</v>
      </c>
      <c r="U288" s="3" t="n">
        <v>428</v>
      </c>
      <c r="W288" s="3" t="n">
        <v>428</v>
      </c>
      <c r="X288" s="3" t="n">
        <v>428</v>
      </c>
      <c r="Z288" s="3" t="n">
        <v>428</v>
      </c>
      <c r="AA288" s="3" t="n">
        <v>428</v>
      </c>
      <c r="AC288" s="3" t="n">
        <v>428</v>
      </c>
      <c r="AD288" s="3" t="n">
        <v>428</v>
      </c>
      <c r="AF288" s="3" t="n">
        <v>428</v>
      </c>
      <c r="AG288" s="3" t="n">
        <v>428</v>
      </c>
      <c r="AI288" s="3" t="n">
        <v>428</v>
      </c>
      <c r="AJ288" s="3" t="n">
        <v>428</v>
      </c>
      <c r="AL288" s="3" t="n">
        <v>428</v>
      </c>
      <c r="AM288" s="3" t="n">
        <v>428</v>
      </c>
      <c r="AO288" s="3" t="n">
        <v>428</v>
      </c>
      <c r="AP288" s="3" t="n">
        <v>428</v>
      </c>
      <c r="AR288" s="3" t="n">
        <v>428</v>
      </c>
      <c r="AS288" s="3" t="n">
        <v>428</v>
      </c>
      <c r="AU288" s="3" t="n">
        <v>428</v>
      </c>
      <c r="AV288" s="3" t="n">
        <v>428</v>
      </c>
      <c r="AX288" s="3" t="n">
        <v>428</v>
      </c>
      <c r="AY288" s="3" t="n">
        <v>428</v>
      </c>
      <c r="BA288" s="3" t="n">
        <v>428</v>
      </c>
      <c r="BB288" s="3" t="n">
        <v>428</v>
      </c>
      <c r="BD288" s="3" t="n">
        <v>400</v>
      </c>
      <c r="BE288" s="3" t="n">
        <v>400</v>
      </c>
      <c r="BG288" s="3" t="n">
        <v>400</v>
      </c>
      <c r="BH288" s="3" t="n">
        <v>400</v>
      </c>
      <c r="BJ288" s="3" t="n">
        <v>400</v>
      </c>
      <c r="BK288" s="3" t="n">
        <v>400</v>
      </c>
      <c r="BM288" s="3" t="n">
        <v>400</v>
      </c>
      <c r="BN288" s="3" t="n">
        <v>400</v>
      </c>
      <c r="BP288" s="3" t="n">
        <v>400</v>
      </c>
      <c r="BQ288" s="3" t="n">
        <v>400</v>
      </c>
      <c r="BS288" s="3" t="n">
        <v>400</v>
      </c>
      <c r="BT288" s="3" t="n">
        <v>400</v>
      </c>
      <c r="BV288" s="3" t="n">
        <v>400</v>
      </c>
      <c r="BW288" s="3" t="n">
        <v>400</v>
      </c>
      <c r="BY288" s="3" t="n">
        <v>400</v>
      </c>
      <c r="BZ288" s="3" t="n">
        <v>400</v>
      </c>
      <c r="CB288" s="3" t="n">
        <v>400</v>
      </c>
      <c r="CC288" s="3" t="n">
        <v>400</v>
      </c>
      <c r="CE288" s="3" t="n">
        <v>400</v>
      </c>
      <c r="CF288" s="3" t="n">
        <v>400</v>
      </c>
      <c r="CH288" s="3" t="n">
        <v>400</v>
      </c>
      <c r="CI288" s="3" t="n">
        <v>400</v>
      </c>
      <c r="CK288" s="3" t="n">
        <v>400</v>
      </c>
      <c r="CL288" s="3" t="n">
        <v>400</v>
      </c>
      <c r="CN288" s="3" t="n">
        <v>400</v>
      </c>
      <c r="CO288" s="3" t="n">
        <v>400</v>
      </c>
      <c r="CQ288" s="3" t="n">
        <v>400</v>
      </c>
      <c r="CR288" s="3" t="n">
        <v>400</v>
      </c>
      <c r="CT288" s="3" t="n">
        <v>400</v>
      </c>
      <c r="CU288" s="3" t="n">
        <v>400</v>
      </c>
      <c r="CW288" s="3" t="n">
        <v>400</v>
      </c>
      <c r="CX288" s="3" t="n">
        <v>400</v>
      </c>
      <c r="CZ288" s="3" t="n">
        <v>12820</v>
      </c>
      <c r="DA288" s="3" t="n">
        <v>12820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1257</v>
      </c>
      <c r="L296" s="3" t="n">
        <v>1257</v>
      </c>
      <c r="N296" s="3" t="n">
        <v>1257</v>
      </c>
      <c r="O296" s="3" t="n">
        <v>1257</v>
      </c>
      <c r="Q296" s="3" t="n">
        <v>1257</v>
      </c>
      <c r="R296" s="3" t="n">
        <v>1257</v>
      </c>
      <c r="T296" s="3" t="n">
        <v>1257</v>
      </c>
      <c r="U296" s="3" t="n">
        <v>1257</v>
      </c>
      <c r="W296" s="3" t="n">
        <v>1257</v>
      </c>
      <c r="X296" s="3" t="n">
        <v>1257</v>
      </c>
      <c r="Z296" s="3" t="n">
        <v>1257</v>
      </c>
      <c r="AA296" s="3" t="n">
        <v>1257</v>
      </c>
      <c r="AC296" s="3" t="n">
        <v>1257</v>
      </c>
      <c r="AD296" s="3" t="n">
        <v>1257</v>
      </c>
      <c r="AF296" s="3" t="n">
        <v>1257</v>
      </c>
      <c r="AG296" s="3" t="n">
        <v>1257</v>
      </c>
      <c r="AI296" s="3" t="n">
        <v>1257</v>
      </c>
      <c r="AJ296" s="3" t="n">
        <v>1257</v>
      </c>
      <c r="AL296" s="3" t="n">
        <v>1257</v>
      </c>
      <c r="AM296" s="3" t="n">
        <v>1257</v>
      </c>
      <c r="AO296" s="3" t="n">
        <v>1257</v>
      </c>
      <c r="AP296" s="3" t="n">
        <v>1257</v>
      </c>
      <c r="AR296" s="3" t="n">
        <v>1257</v>
      </c>
      <c r="AS296" s="3" t="n">
        <v>1257</v>
      </c>
      <c r="AU296" s="3" t="n">
        <v>1257</v>
      </c>
      <c r="AV296" s="3" t="n">
        <v>1257</v>
      </c>
      <c r="AX296" s="3" t="n">
        <v>1257</v>
      </c>
      <c r="AY296" s="3" t="n">
        <v>1257</v>
      </c>
      <c r="BA296" s="3" t="n">
        <v>1257</v>
      </c>
      <c r="BB296" s="3" t="n">
        <v>1257</v>
      </c>
      <c r="BD296" s="3" t="n">
        <v>1257</v>
      </c>
      <c r="BE296" s="3" t="n">
        <v>1257</v>
      </c>
      <c r="BG296" s="3" t="n">
        <v>1257</v>
      </c>
      <c r="BH296" s="3" t="n">
        <v>1257</v>
      </c>
      <c r="BJ296" s="3" t="n">
        <v>1257</v>
      </c>
      <c r="BK296" s="3" t="n">
        <v>1257</v>
      </c>
      <c r="BM296" s="3" t="n">
        <v>1257</v>
      </c>
      <c r="BN296" s="3" t="n">
        <v>1257</v>
      </c>
      <c r="BP296" s="3" t="n">
        <v>1257</v>
      </c>
      <c r="BQ296" s="3" t="n">
        <v>1257</v>
      </c>
      <c r="BS296" s="3" t="n">
        <v>1257</v>
      </c>
      <c r="BT296" s="3" t="n">
        <v>1257</v>
      </c>
      <c r="BV296" s="3" t="n">
        <v>1257</v>
      </c>
      <c r="BW296" s="3" t="n">
        <v>1257</v>
      </c>
      <c r="BY296" s="3" t="n">
        <v>1257</v>
      </c>
      <c r="BZ296" s="3" t="n">
        <v>1257</v>
      </c>
      <c r="CB296" s="3" t="n">
        <v>1257</v>
      </c>
      <c r="CC296" s="3" t="n">
        <v>1257</v>
      </c>
      <c r="CE296" s="3" t="n">
        <v>1257</v>
      </c>
      <c r="CF296" s="3" t="n">
        <v>1257</v>
      </c>
      <c r="CH296" s="3" t="n">
        <v>1257</v>
      </c>
      <c r="CI296" s="3" t="n">
        <v>1257</v>
      </c>
      <c r="CK296" s="3" t="n">
        <v>1257</v>
      </c>
      <c r="CL296" s="3" t="n">
        <v>1257</v>
      </c>
      <c r="CN296" s="3" t="n">
        <v>1257</v>
      </c>
      <c r="CO296" s="3" t="n">
        <v>1257</v>
      </c>
      <c r="CQ296" s="3" t="n">
        <v>1257</v>
      </c>
      <c r="CR296" s="3" t="n">
        <v>1257</v>
      </c>
      <c r="CT296" s="3" t="n">
        <v>1257</v>
      </c>
      <c r="CU296" s="3" t="n">
        <v>1257</v>
      </c>
      <c r="CW296" s="3" t="n">
        <v>1257</v>
      </c>
      <c r="CX296" s="3" t="n">
        <v>1257</v>
      </c>
      <c r="CZ296" s="3" t="n">
        <v>38967</v>
      </c>
      <c r="DA296" s="3" t="n">
        <v>38967</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599</v>
      </c>
      <c r="L313" s="3" t="n">
        <v>599</v>
      </c>
      <c r="N313" s="3" t="n">
        <v>599</v>
      </c>
      <c r="O313" s="3" t="n">
        <v>599</v>
      </c>
      <c r="Q313" s="3" t="n">
        <v>599</v>
      </c>
      <c r="R313" s="3" t="n">
        <v>599</v>
      </c>
      <c r="T313" s="3" t="n">
        <v>599</v>
      </c>
      <c r="U313" s="3" t="n">
        <v>599</v>
      </c>
      <c r="W313" s="3" t="n">
        <v>599</v>
      </c>
      <c r="X313" s="3" t="n">
        <v>599</v>
      </c>
      <c r="Z313" s="3" t="n">
        <v>599</v>
      </c>
      <c r="AA313" s="3" t="n">
        <v>599</v>
      </c>
      <c r="AC313" s="3" t="n">
        <v>599</v>
      </c>
      <c r="AD313" s="3" t="n">
        <v>599</v>
      </c>
      <c r="AF313" s="3" t="n">
        <v>599</v>
      </c>
      <c r="AG313" s="3" t="n">
        <v>599</v>
      </c>
      <c r="AI313" s="3" t="n">
        <v>599</v>
      </c>
      <c r="AJ313" s="3" t="n">
        <v>599</v>
      </c>
      <c r="AL313" s="3" t="n">
        <v>599</v>
      </c>
      <c r="AM313" s="3" t="n">
        <v>599</v>
      </c>
      <c r="AO313" s="3" t="n">
        <v>599</v>
      </c>
      <c r="AP313" s="3" t="n">
        <v>599</v>
      </c>
      <c r="AR313" s="3" t="n">
        <v>599</v>
      </c>
      <c r="AS313" s="3" t="n">
        <v>599</v>
      </c>
      <c r="AU313" s="3" t="n">
        <v>599</v>
      </c>
      <c r="AV313" s="3" t="n">
        <v>599</v>
      </c>
      <c r="AX313" s="3" t="n">
        <v>599</v>
      </c>
      <c r="AY313" s="3" t="n">
        <v>599</v>
      </c>
      <c r="BA313" s="3" t="n">
        <v>599</v>
      </c>
      <c r="BB313" s="3" t="n">
        <v>599</v>
      </c>
      <c r="BD313" s="3" t="n">
        <v>599</v>
      </c>
      <c r="BE313" s="3" t="n">
        <v>599</v>
      </c>
      <c r="BG313" s="3" t="n">
        <v>599</v>
      </c>
      <c r="BH313" s="3" t="n">
        <v>599</v>
      </c>
      <c r="BJ313" s="3" t="n">
        <v>599</v>
      </c>
      <c r="BK313" s="3" t="n">
        <v>599</v>
      </c>
      <c r="BM313" s="3" t="n">
        <v>599</v>
      </c>
      <c r="BN313" s="3" t="n">
        <v>599</v>
      </c>
      <c r="BP313" s="3" t="n">
        <v>599</v>
      </c>
      <c r="BQ313" s="3" t="n">
        <v>599</v>
      </c>
      <c r="BS313" s="3" t="n">
        <v>599</v>
      </c>
      <c r="BT313" s="3" t="n">
        <v>599</v>
      </c>
      <c r="BV313" s="3" t="n">
        <v>599</v>
      </c>
      <c r="BW313" s="3" t="n">
        <v>599</v>
      </c>
      <c r="BY313" s="3" t="n">
        <v>599</v>
      </c>
      <c r="BZ313" s="3" t="n">
        <v>599</v>
      </c>
      <c r="CB313" s="3" t="n">
        <v>599</v>
      </c>
      <c r="CC313" s="3" t="n">
        <v>599</v>
      </c>
      <c r="CE313" s="3" t="n">
        <v>599</v>
      </c>
      <c r="CF313" s="3" t="n">
        <v>599</v>
      </c>
      <c r="CH313" s="3" t="n">
        <v>599</v>
      </c>
      <c r="CI313" s="3" t="n">
        <v>599</v>
      </c>
      <c r="CK313" s="3" t="n">
        <v>599</v>
      </c>
      <c r="CL313" s="3" t="n">
        <v>599</v>
      </c>
      <c r="CN313" s="3" t="n">
        <v>599</v>
      </c>
      <c r="CO313" s="3" t="n">
        <v>599</v>
      </c>
      <c r="CQ313" s="3" t="n">
        <v>599</v>
      </c>
      <c r="CR313" s="3" t="n">
        <v>599</v>
      </c>
      <c r="CT313" s="3" t="n">
        <v>599</v>
      </c>
      <c r="CU313" s="3" t="n">
        <v>599</v>
      </c>
      <c r="CW313" s="3" t="n">
        <v>599</v>
      </c>
      <c r="CX313" s="3" t="n">
        <v>599</v>
      </c>
      <c r="CZ313" s="3" t="n">
        <v>18569</v>
      </c>
      <c r="DA313" s="3" t="n">
        <v>18569</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25991</v>
      </c>
      <c r="Z329" s="3" t="n">
        <v>25991</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0</v>
      </c>
      <c r="L346" s="3" t="n">
        <v>0</v>
      </c>
      <c r="N346" s="3" t="n">
        <v>0</v>
      </c>
      <c r="O346" s="3" t="n">
        <v>0</v>
      </c>
      <c r="Q346" s="3" t="n">
        <v>0</v>
      </c>
      <c r="R346" s="3" t="n">
        <v>0</v>
      </c>
      <c r="T346" s="3" t="n">
        <v>0</v>
      </c>
      <c r="U346" s="3" t="n">
        <v>0</v>
      </c>
      <c r="W346" s="3" t="n">
        <v>0</v>
      </c>
      <c r="X346" s="3" t="n">
        <v>0</v>
      </c>
      <c r="Z346" s="3" t="n">
        <v>0</v>
      </c>
      <c r="AA346" s="3" t="n">
        <v>0</v>
      </c>
      <c r="AC346" s="3" t="n">
        <v>0</v>
      </c>
      <c r="AD346" s="3" t="n">
        <v>0</v>
      </c>
      <c r="AF346" s="3" t="n">
        <v>0</v>
      </c>
      <c r="AG346" s="3" t="n">
        <v>0</v>
      </c>
      <c r="AI346" s="3" t="n">
        <v>0</v>
      </c>
      <c r="AJ346" s="3" t="n">
        <v>0</v>
      </c>
      <c r="AL346" s="3" t="n">
        <v>0</v>
      </c>
      <c r="AM346" s="3" t="n">
        <v>0</v>
      </c>
      <c r="AO346" s="3" t="n">
        <v>0</v>
      </c>
      <c r="AP346" s="3" t="n">
        <v>0</v>
      </c>
      <c r="AR346" s="3" t="n">
        <v>0</v>
      </c>
      <c r="AS346" s="3" t="n">
        <v>0</v>
      </c>
      <c r="AU346" s="3" t="n">
        <v>0</v>
      </c>
      <c r="AV346" s="3" t="n">
        <v>0</v>
      </c>
      <c r="AX346" s="3" t="n">
        <v>0</v>
      </c>
      <c r="AY346" s="3" t="n">
        <v>0</v>
      </c>
      <c r="BA346" s="3" t="n">
        <v>0</v>
      </c>
      <c r="BB346" s="3" t="n">
        <v>0</v>
      </c>
      <c r="BD346" s="3" t="n">
        <v>0</v>
      </c>
      <c r="BE346" s="3" t="n">
        <v>0</v>
      </c>
      <c r="BG346" s="3" t="n">
        <v>0</v>
      </c>
      <c r="BH346" s="3" t="n">
        <v>0</v>
      </c>
      <c r="BJ346" s="3" t="n">
        <v>0</v>
      </c>
      <c r="BK346" s="3" t="n">
        <v>0</v>
      </c>
      <c r="BM346" s="3" t="n">
        <v>0</v>
      </c>
      <c r="BN346" s="3" t="n">
        <v>0</v>
      </c>
      <c r="BP346" s="3" t="n">
        <v>0</v>
      </c>
      <c r="BQ346" s="3" t="n">
        <v>0</v>
      </c>
      <c r="BS346" s="3" t="n">
        <v>0</v>
      </c>
      <c r="BT346" s="3" t="n">
        <v>0</v>
      </c>
      <c r="BV346" s="3" t="n">
        <v>0</v>
      </c>
      <c r="BW346" s="3" t="n">
        <v>0</v>
      </c>
      <c r="BY346" s="3" t="n">
        <v>0</v>
      </c>
      <c r="BZ346" s="3" t="n">
        <v>0</v>
      </c>
      <c r="CB346" s="3" t="n">
        <v>0</v>
      </c>
      <c r="CC346" s="3" t="n">
        <v>0</v>
      </c>
      <c r="CE346" s="3" t="n">
        <v>0</v>
      </c>
      <c r="CF346" s="3" t="n">
        <v>0</v>
      </c>
      <c r="CH346" s="3" t="n">
        <v>0</v>
      </c>
      <c r="CI346" s="3" t="n">
        <v>0</v>
      </c>
      <c r="CK346" s="3" t="n">
        <v>0</v>
      </c>
      <c r="CL346" s="3" t="n">
        <v>0</v>
      </c>
      <c r="CN346" s="3" t="n">
        <v>0</v>
      </c>
      <c r="CO346" s="3" t="n">
        <v>0</v>
      </c>
      <c r="CQ346" s="3" t="n">
        <v>0</v>
      </c>
      <c r="CR346" s="3" t="n">
        <v>0</v>
      </c>
      <c r="CT346" s="3" t="n">
        <v>0</v>
      </c>
      <c r="CU346" s="3" t="n">
        <v>0</v>
      </c>
      <c r="CW346" s="3" t="n">
        <v>0</v>
      </c>
      <c r="CX346" s="3" t="n">
        <v>0</v>
      </c>
      <c r="CZ346" s="3" t="n">
        <v>0</v>
      </c>
      <c r="DA346" s="3" t="n">
        <v>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66</v>
      </c>
      <c r="L354" s="3" t="n">
        <v>66</v>
      </c>
      <c r="N354" s="3" t="n">
        <v>66</v>
      </c>
      <c r="O354" s="3" t="n">
        <v>66</v>
      </c>
      <c r="Q354" s="3" t="n">
        <v>66</v>
      </c>
      <c r="R354" s="3" t="n">
        <v>66</v>
      </c>
      <c r="T354" s="3" t="n">
        <v>66</v>
      </c>
      <c r="U354" s="3" t="n">
        <v>66</v>
      </c>
      <c r="W354" s="3" t="n">
        <v>66</v>
      </c>
      <c r="X354" s="3" t="n">
        <v>66</v>
      </c>
      <c r="Z354" s="3" t="n">
        <v>66</v>
      </c>
      <c r="AA354" s="3" t="n">
        <v>66</v>
      </c>
      <c r="AC354" s="3" t="n">
        <v>66</v>
      </c>
      <c r="AD354" s="3" t="n">
        <v>66</v>
      </c>
      <c r="AF354" s="3" t="n">
        <v>66</v>
      </c>
      <c r="AG354" s="3" t="n">
        <v>66</v>
      </c>
      <c r="AI354" s="3" t="n">
        <v>66</v>
      </c>
      <c r="AJ354" s="3" t="n">
        <v>66</v>
      </c>
      <c r="AL354" s="3" t="n">
        <v>66</v>
      </c>
      <c r="AM354" s="3" t="n">
        <v>66</v>
      </c>
      <c r="AO354" s="3" t="n">
        <v>66</v>
      </c>
      <c r="AP354" s="3" t="n">
        <v>66</v>
      </c>
      <c r="AR354" s="3" t="n">
        <v>66</v>
      </c>
      <c r="AS354" s="3" t="n">
        <v>66</v>
      </c>
      <c r="AU354" s="3" t="n">
        <v>66</v>
      </c>
      <c r="AV354" s="3" t="n">
        <v>66</v>
      </c>
      <c r="AX354" s="3" t="n">
        <v>66</v>
      </c>
      <c r="AY354" s="3" t="n">
        <v>66</v>
      </c>
      <c r="BA354" s="3" t="n">
        <v>66</v>
      </c>
      <c r="BB354" s="3" t="n">
        <v>66</v>
      </c>
      <c r="BD354" s="3" t="n">
        <v>66</v>
      </c>
      <c r="BE354" s="3" t="n">
        <v>66</v>
      </c>
      <c r="BG354" s="3" t="n">
        <v>66</v>
      </c>
      <c r="BH354" s="3" t="n">
        <v>66</v>
      </c>
      <c r="BJ354" s="3" t="n">
        <v>66</v>
      </c>
      <c r="BK354" s="3" t="n">
        <v>66</v>
      </c>
      <c r="BM354" s="3" t="n">
        <v>66</v>
      </c>
      <c r="BN354" s="3" t="n">
        <v>66</v>
      </c>
      <c r="BP354" s="3" t="n">
        <v>66</v>
      </c>
      <c r="BQ354" s="3" t="n">
        <v>66</v>
      </c>
      <c r="BS354" s="3" t="n">
        <v>66</v>
      </c>
      <c r="BT354" s="3" t="n">
        <v>66</v>
      </c>
      <c r="BV354" s="3" t="n">
        <v>66</v>
      </c>
      <c r="BW354" s="3" t="n">
        <v>66</v>
      </c>
      <c r="BY354" s="3" t="n">
        <v>66</v>
      </c>
      <c r="BZ354" s="3" t="n">
        <v>66</v>
      </c>
      <c r="CB354" s="3" t="n">
        <v>66</v>
      </c>
      <c r="CC354" s="3" t="n">
        <v>66</v>
      </c>
      <c r="CE354" s="3" t="n">
        <v>66</v>
      </c>
      <c r="CF354" s="3" t="n">
        <v>66</v>
      </c>
      <c r="CH354" s="3" t="n">
        <v>66</v>
      </c>
      <c r="CI354" s="3" t="n">
        <v>66</v>
      </c>
      <c r="CK354" s="3" t="n">
        <v>66</v>
      </c>
      <c r="CL354" s="3" t="n">
        <v>66</v>
      </c>
      <c r="CN354" s="3" t="n">
        <v>66</v>
      </c>
      <c r="CO354" s="3" t="n">
        <v>66</v>
      </c>
      <c r="CQ354" s="3" t="n">
        <v>66</v>
      </c>
      <c r="CR354" s="3" t="n">
        <v>66</v>
      </c>
      <c r="CT354" s="3" t="n">
        <v>66</v>
      </c>
      <c r="CU354" s="3" t="n">
        <v>66</v>
      </c>
      <c r="CW354" s="3" t="n">
        <v>66</v>
      </c>
      <c r="CX354" s="3" t="n">
        <v>66</v>
      </c>
      <c r="CZ354" s="3" t="n">
        <v>2046</v>
      </c>
      <c r="DA354" s="3" t="n">
        <v>2046</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400</v>
      </c>
      <c r="L365" s="3" t="n">
        <v>400</v>
      </c>
      <c r="N365" s="3" t="n">
        <v>400</v>
      </c>
      <c r="O365" s="3" t="n">
        <v>400</v>
      </c>
      <c r="Q365" s="3" t="n">
        <v>400</v>
      </c>
      <c r="R365" s="3" t="n">
        <v>400</v>
      </c>
      <c r="T365" s="3" t="n">
        <v>400</v>
      </c>
      <c r="U365" s="3" t="n">
        <v>400</v>
      </c>
      <c r="W365" s="3" t="n">
        <v>400</v>
      </c>
      <c r="X365" s="3" t="n">
        <v>400</v>
      </c>
      <c r="Z365" s="3" t="n">
        <v>400</v>
      </c>
      <c r="AA365" s="3" t="n">
        <v>400</v>
      </c>
      <c r="AC365" s="3" t="n">
        <v>400</v>
      </c>
      <c r="AD365" s="3" t="n">
        <v>400</v>
      </c>
      <c r="AF365" s="3" t="n">
        <v>400</v>
      </c>
      <c r="AG365" s="3" t="n">
        <v>400</v>
      </c>
      <c r="AI365" s="3" t="n">
        <v>400</v>
      </c>
      <c r="AJ365" s="3" t="n">
        <v>400</v>
      </c>
      <c r="AL365" s="3" t="n">
        <v>400</v>
      </c>
      <c r="AM365" s="3" t="n">
        <v>400</v>
      </c>
      <c r="AO365" s="3" t="n">
        <v>400</v>
      </c>
      <c r="AP365" s="3" t="n">
        <v>400</v>
      </c>
      <c r="AR365" s="3" t="n">
        <v>400</v>
      </c>
      <c r="AS365" s="3" t="n">
        <v>400</v>
      </c>
      <c r="AU365" s="3" t="n">
        <v>400</v>
      </c>
      <c r="AV365" s="3" t="n">
        <v>400</v>
      </c>
      <c r="AX365" s="3" t="n">
        <v>400</v>
      </c>
      <c r="AY365" s="3" t="n">
        <v>400</v>
      </c>
      <c r="BA365" s="3" t="n">
        <v>400</v>
      </c>
      <c r="BB365" s="3" t="n">
        <v>400</v>
      </c>
      <c r="BD365" s="3" t="n">
        <v>400</v>
      </c>
      <c r="BE365" s="3" t="n">
        <v>400</v>
      </c>
      <c r="BG365" s="3" t="n">
        <v>400</v>
      </c>
      <c r="BH365" s="3" t="n">
        <v>400</v>
      </c>
      <c r="BJ365" s="3" t="n">
        <v>400</v>
      </c>
      <c r="BK365" s="3" t="n">
        <v>400</v>
      </c>
      <c r="BM365" s="3" t="n">
        <v>400</v>
      </c>
      <c r="BN365" s="3" t="n">
        <v>400</v>
      </c>
      <c r="BP365" s="3" t="n">
        <v>400</v>
      </c>
      <c r="BQ365" s="3" t="n">
        <v>400</v>
      </c>
      <c r="BS365" s="3" t="n">
        <v>400</v>
      </c>
      <c r="BT365" s="3" t="n">
        <v>400</v>
      </c>
      <c r="BV365" s="3" t="n">
        <v>400</v>
      </c>
      <c r="BW365" s="3" t="n">
        <v>400</v>
      </c>
      <c r="BY365" s="3" t="n">
        <v>400</v>
      </c>
      <c r="BZ365" s="3" t="n">
        <v>400</v>
      </c>
      <c r="CB365" s="3" t="n">
        <v>400</v>
      </c>
      <c r="CC365" s="3" t="n">
        <v>400</v>
      </c>
      <c r="CE365" s="3" t="n">
        <v>400</v>
      </c>
      <c r="CF365" s="3" t="n">
        <v>400</v>
      </c>
      <c r="CH365" s="3" t="n">
        <v>400</v>
      </c>
      <c r="CI365" s="3" t="n">
        <v>400</v>
      </c>
      <c r="CK365" s="3" t="n">
        <v>400</v>
      </c>
      <c r="CL365" s="3" t="n">
        <v>400</v>
      </c>
      <c r="CN365" s="3" t="n">
        <v>400</v>
      </c>
      <c r="CO365" s="3" t="n">
        <v>400</v>
      </c>
      <c r="CQ365" s="3" t="n">
        <v>400</v>
      </c>
      <c r="CR365" s="3" t="n">
        <v>400</v>
      </c>
      <c r="CT365" s="3" t="n">
        <v>400</v>
      </c>
      <c r="CU365" s="3" t="n">
        <v>400</v>
      </c>
      <c r="CW365" s="3" t="n">
        <v>400</v>
      </c>
      <c r="CX365" s="3" t="n">
        <v>400</v>
      </c>
      <c r="CZ365" s="3" t="n">
        <v>12400</v>
      </c>
      <c r="DA365" s="3" t="n">
        <v>12400</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0</v>
      </c>
      <c r="L386" s="3" t="n">
        <v>0</v>
      </c>
      <c r="N386" s="3" t="n">
        <v>0</v>
      </c>
      <c r="O386" s="3" t="n">
        <v>0</v>
      </c>
      <c r="Q386" s="3" t="n">
        <v>0</v>
      </c>
      <c r="R386" s="3" t="n">
        <v>0</v>
      </c>
      <c r="T386" s="3" t="n">
        <v>0</v>
      </c>
      <c r="U386" s="3" t="n">
        <v>0</v>
      </c>
      <c r="W386" s="3" t="n">
        <v>0</v>
      </c>
      <c r="X386" s="3" t="n">
        <v>0</v>
      </c>
      <c r="Z386" s="3" t="n">
        <v>0</v>
      </c>
      <c r="AA386" s="3" t="n">
        <v>0</v>
      </c>
      <c r="AC386" s="3" t="n">
        <v>0</v>
      </c>
      <c r="AD386" s="3" t="n">
        <v>0</v>
      </c>
      <c r="AF386" s="3" t="n">
        <v>0</v>
      </c>
      <c r="AG386" s="3" t="n">
        <v>0</v>
      </c>
      <c r="AI386" s="3" t="n">
        <v>0</v>
      </c>
      <c r="AJ386" s="3" t="n">
        <v>0</v>
      </c>
      <c r="AL386" s="3" t="n">
        <v>0</v>
      </c>
      <c r="AM386" s="3" t="n">
        <v>0</v>
      </c>
      <c r="AO386" s="3" t="n">
        <v>0</v>
      </c>
      <c r="AP386" s="3" t="n">
        <v>0</v>
      </c>
      <c r="AR386" s="3" t="n">
        <v>0</v>
      </c>
      <c r="AS386" s="3" t="n">
        <v>0</v>
      </c>
      <c r="AU386" s="3" t="n">
        <v>0</v>
      </c>
      <c r="AV386" s="3" t="n">
        <v>0</v>
      </c>
      <c r="AX386" s="3" t="n">
        <v>0</v>
      </c>
      <c r="AY386" s="3" t="n">
        <v>0</v>
      </c>
      <c r="BA386" s="3" t="n">
        <v>0</v>
      </c>
      <c r="BB386" s="3" t="n">
        <v>0</v>
      </c>
      <c r="BD386" s="3" t="n">
        <v>0</v>
      </c>
      <c r="BE386" s="3" t="n">
        <v>0</v>
      </c>
      <c r="BG386" s="3" t="n">
        <v>0</v>
      </c>
      <c r="BH386" s="3" t="n">
        <v>0</v>
      </c>
      <c r="BJ386" s="3" t="n">
        <v>0</v>
      </c>
      <c r="BK386" s="3" t="n">
        <v>0</v>
      </c>
      <c r="BM386" s="3" t="n">
        <v>0</v>
      </c>
      <c r="BN386" s="3" t="n">
        <v>0</v>
      </c>
      <c r="BP386" s="3" t="n">
        <v>0</v>
      </c>
      <c r="BQ386" s="3" t="n">
        <v>0</v>
      </c>
      <c r="BS386" s="3" t="n">
        <v>0</v>
      </c>
      <c r="BT386" s="3" t="n">
        <v>0</v>
      </c>
      <c r="BV386" s="3" t="n">
        <v>0</v>
      </c>
      <c r="BW386" s="3" t="n">
        <v>0</v>
      </c>
      <c r="BY386" s="3" t="n">
        <v>0</v>
      </c>
      <c r="BZ386" s="3" t="n">
        <v>0</v>
      </c>
      <c r="CB386" s="3" t="n">
        <v>0</v>
      </c>
      <c r="CC386" s="3" t="n">
        <v>0</v>
      </c>
      <c r="CE386" s="3" t="n">
        <v>0</v>
      </c>
      <c r="CF386" s="3" t="n">
        <v>0</v>
      </c>
      <c r="CH386" s="3" t="n">
        <v>0</v>
      </c>
      <c r="CI386" s="3" t="n">
        <v>0</v>
      </c>
      <c r="CK386" s="3" t="n">
        <v>0</v>
      </c>
      <c r="CL386" s="3" t="n">
        <v>0</v>
      </c>
      <c r="CN386" s="3" t="n">
        <v>0</v>
      </c>
      <c r="CO386" s="3" t="n">
        <v>0</v>
      </c>
      <c r="CQ386" s="3" t="n">
        <v>0</v>
      </c>
      <c r="CR386" s="3" t="n">
        <v>0</v>
      </c>
      <c r="CT386" s="3" t="n">
        <v>0</v>
      </c>
      <c r="CU386" s="3" t="n">
        <v>0</v>
      </c>
      <c r="CW386" s="3" t="n">
        <v>0</v>
      </c>
      <c r="CX386" s="3" t="n">
        <v>0</v>
      </c>
      <c r="CZ386" s="3" t="n">
        <v>0</v>
      </c>
      <c r="DA386" s="3" t="n">
        <v>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857</v>
      </c>
      <c r="L389" s="3" t="n">
        <v>857</v>
      </c>
      <c r="N389" s="3" t="n">
        <v>857</v>
      </c>
      <c r="O389" s="3" t="n">
        <v>857</v>
      </c>
      <c r="Q389" s="3" t="n">
        <v>857</v>
      </c>
      <c r="R389" s="3" t="n">
        <v>857</v>
      </c>
      <c r="T389" s="3" t="n">
        <v>857</v>
      </c>
      <c r="U389" s="3" t="n">
        <v>857</v>
      </c>
      <c r="W389" s="3" t="n">
        <v>857</v>
      </c>
      <c r="X389" s="3" t="n">
        <v>857</v>
      </c>
      <c r="Z389" s="3" t="n">
        <v>857</v>
      </c>
      <c r="AA389" s="3" t="n">
        <v>857</v>
      </c>
      <c r="AC389" s="3" t="n">
        <v>857</v>
      </c>
      <c r="AD389" s="3" t="n">
        <v>857</v>
      </c>
      <c r="AF389" s="3" t="n">
        <v>857</v>
      </c>
      <c r="AG389" s="3" t="n">
        <v>857</v>
      </c>
      <c r="AI389" s="3" t="n">
        <v>857</v>
      </c>
      <c r="AJ389" s="3" t="n">
        <v>857</v>
      </c>
      <c r="AL389" s="3" t="n">
        <v>857</v>
      </c>
      <c r="AM389" s="3" t="n">
        <v>857</v>
      </c>
      <c r="AO389" s="3" t="n">
        <v>857</v>
      </c>
      <c r="AP389" s="3" t="n">
        <v>857</v>
      </c>
      <c r="AR389" s="3" t="n">
        <v>857</v>
      </c>
      <c r="AS389" s="3" t="n">
        <v>857</v>
      </c>
      <c r="AU389" s="3" t="n">
        <v>857</v>
      </c>
      <c r="AV389" s="3" t="n">
        <v>857</v>
      </c>
      <c r="AX389" s="3" t="n">
        <v>857</v>
      </c>
      <c r="AY389" s="3" t="n">
        <v>857</v>
      </c>
      <c r="BA389" s="3" t="n">
        <v>857</v>
      </c>
      <c r="BB389" s="3" t="n">
        <v>857</v>
      </c>
      <c r="BD389" s="3" t="n">
        <v>857</v>
      </c>
      <c r="BE389" s="3" t="n">
        <v>857</v>
      </c>
      <c r="BG389" s="3" t="n">
        <v>857</v>
      </c>
      <c r="BH389" s="3" t="n">
        <v>857</v>
      </c>
      <c r="BJ389" s="3" t="n">
        <v>857</v>
      </c>
      <c r="BK389" s="3" t="n">
        <v>857</v>
      </c>
      <c r="BM389" s="3" t="n">
        <v>857</v>
      </c>
      <c r="BN389" s="3" t="n">
        <v>857</v>
      </c>
      <c r="BP389" s="3" t="n">
        <v>857</v>
      </c>
      <c r="BQ389" s="3" t="n">
        <v>857</v>
      </c>
      <c r="BS389" s="3" t="n">
        <v>857</v>
      </c>
      <c r="BT389" s="3" t="n">
        <v>857</v>
      </c>
      <c r="BV389" s="3" t="n">
        <v>857</v>
      </c>
      <c r="BW389" s="3" t="n">
        <v>857</v>
      </c>
      <c r="BY389" s="3" t="n">
        <v>857</v>
      </c>
      <c r="BZ389" s="3" t="n">
        <v>857</v>
      </c>
      <c r="CB389" s="3" t="n">
        <v>857</v>
      </c>
      <c r="CC389" s="3" t="n">
        <v>857</v>
      </c>
      <c r="CE389" s="3" t="n">
        <v>857</v>
      </c>
      <c r="CF389" s="3" t="n">
        <v>857</v>
      </c>
      <c r="CH389" s="3" t="n">
        <v>857</v>
      </c>
      <c r="CI389" s="3" t="n">
        <v>857</v>
      </c>
      <c r="CK389" s="3" t="n">
        <v>857</v>
      </c>
      <c r="CL389" s="3" t="n">
        <v>857</v>
      </c>
      <c r="CN389" s="3" t="n">
        <v>857</v>
      </c>
      <c r="CO389" s="3" t="n">
        <v>857</v>
      </c>
      <c r="CQ389" s="3" t="n">
        <v>857</v>
      </c>
      <c r="CR389" s="3" t="n">
        <v>857</v>
      </c>
      <c r="CT389" s="3" t="n">
        <v>857</v>
      </c>
      <c r="CU389" s="3" t="n">
        <v>857</v>
      </c>
      <c r="CW389" s="3" t="n">
        <v>0</v>
      </c>
      <c r="CX389" s="3" t="n">
        <v>0</v>
      </c>
      <c r="CZ389" s="3" t="n">
        <v>25710</v>
      </c>
      <c r="DA389" s="3" t="n">
        <v>25710</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n">
        <v>0</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133</v>
      </c>
      <c r="D405" s="1" t="s">
        <v>134</v>
      </c>
      <c r="E405" s="1" t="s">
        <v>13</v>
      </c>
      <c r="F405" s="1" t="s">
        <v>135</v>
      </c>
      <c r="G405" s="2" t="n">
        <v>6576</v>
      </c>
      <c r="H405" s="1" t="s">
        <v>16</v>
      </c>
      <c r="I405" s="1" t="s">
        <v>30</v>
      </c>
      <c r="J405" s="3" t="s">
        <v>136</v>
      </c>
      <c r="CZ405" s="3" t="e">
        <f aca="false"/>
        <v>#VALUE!</v>
      </c>
      <c r="DA405" s="3" t="n">
        <v>0</v>
      </c>
    </row>
    <row r="406" customFormat="false" ht="12.75" hidden="false" customHeight="false" outlineLevel="0" collapsed="false">
      <c r="B406" s="1" t="s">
        <v>133</v>
      </c>
      <c r="D406" s="1" t="s">
        <v>134</v>
      </c>
      <c r="E406" s="1" t="s">
        <v>13</v>
      </c>
      <c r="F406" s="1" t="s">
        <v>135</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133</v>
      </c>
      <c r="D409" s="1" t="s">
        <v>134</v>
      </c>
      <c r="E409" s="1" t="s">
        <v>13</v>
      </c>
      <c r="F409" s="19" t="s">
        <v>137</v>
      </c>
      <c r="G409" s="2" t="n">
        <v>6608</v>
      </c>
      <c r="H409" s="1" t="s">
        <v>16</v>
      </c>
      <c r="I409" s="1" t="s">
        <v>30</v>
      </c>
      <c r="J409" s="3" t="s">
        <v>136</v>
      </c>
      <c r="CZ409" s="3" t="e">
        <f aca="false"/>
        <v>#VALUE!</v>
      </c>
      <c r="DA409" s="3" t="n">
        <v>0</v>
      </c>
    </row>
    <row r="410" customFormat="false" ht="12.75" hidden="false" customHeight="false" outlineLevel="0" collapsed="false">
      <c r="B410" s="1" t="s">
        <v>133</v>
      </c>
      <c r="D410" s="1" t="s">
        <v>134</v>
      </c>
      <c r="E410" s="1" t="s">
        <v>13</v>
      </c>
      <c r="F410" s="19" t="s">
        <v>137</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133</v>
      </c>
      <c r="D413" s="1" t="s">
        <v>134</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133</v>
      </c>
      <c r="D414" s="1" t="s">
        <v>134</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133</v>
      </c>
      <c r="D416" s="1" t="s">
        <v>134</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133</v>
      </c>
      <c r="D417" s="1" t="s">
        <v>134</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133</v>
      </c>
      <c r="D420" s="1" t="s">
        <v>134</v>
      </c>
      <c r="E420" s="1" t="s">
        <v>13</v>
      </c>
      <c r="F420" s="1" t="s">
        <v>14</v>
      </c>
      <c r="G420" s="2" t="s">
        <v>138</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133</v>
      </c>
      <c r="D421" s="1" t="s">
        <v>134</v>
      </c>
      <c r="E421" s="1" t="s">
        <v>13</v>
      </c>
      <c r="F421" s="1" t="s">
        <v>14</v>
      </c>
      <c r="G421" s="2" t="s">
        <v>138</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133</v>
      </c>
      <c r="D424" s="1" t="s">
        <v>139</v>
      </c>
      <c r="E424" s="1" t="s">
        <v>13</v>
      </c>
      <c r="F424" s="1" t="s">
        <v>140</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133</v>
      </c>
      <c r="D425" s="1" t="s">
        <v>139</v>
      </c>
      <c r="E425" s="1" t="s">
        <v>13</v>
      </c>
      <c r="F425" s="1" t="s">
        <v>140</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141</v>
      </c>
    </row>
    <row r="427" customFormat="false" ht="12.75" hidden="false" customHeight="false" outlineLevel="0" collapsed="false">
      <c r="K427" s="4" t="n">
        <v>0</v>
      </c>
    </row>
    <row r="429" customFormat="false" ht="12.75" hidden="false" customHeight="false" outlineLevel="0" collapsed="false">
      <c r="B429" s="1" t="s">
        <v>133</v>
      </c>
      <c r="D429" s="1" t="s">
        <v>139</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133</v>
      </c>
      <c r="D430" s="1" t="s">
        <v>139</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133</v>
      </c>
      <c r="D432" s="1" t="s">
        <v>139</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133</v>
      </c>
      <c r="D433" s="1" t="s">
        <v>139</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133</v>
      </c>
      <c r="D436" s="1" t="s">
        <v>142</v>
      </c>
      <c r="E436" s="1" t="s">
        <v>13</v>
      </c>
      <c r="F436" s="1" t="s">
        <v>143</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133</v>
      </c>
      <c r="D437" s="1" t="s">
        <v>142</v>
      </c>
      <c r="E437" s="1" t="s">
        <v>13</v>
      </c>
      <c r="F437" s="1" t="s">
        <v>143</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144</v>
      </c>
    </row>
    <row r="439" customFormat="false" ht="12.75" hidden="false" customHeight="false" outlineLevel="0" collapsed="false">
      <c r="K439" s="1"/>
    </row>
    <row r="441" customFormat="false" ht="12.75" hidden="false" customHeight="false" outlineLevel="0" collapsed="false">
      <c r="B441" s="1" t="s">
        <v>133</v>
      </c>
      <c r="D441" s="1" t="s">
        <v>142</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133</v>
      </c>
      <c r="D442" s="1" t="s">
        <v>142</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145</v>
      </c>
      <c r="D446" s="1" t="s">
        <v>146</v>
      </c>
      <c r="E446" s="1" t="s">
        <v>13</v>
      </c>
      <c r="F446" s="1" t="s">
        <v>147</v>
      </c>
      <c r="G446" s="2" t="s">
        <v>148</v>
      </c>
      <c r="H446" s="1" t="s">
        <v>16</v>
      </c>
      <c r="I446" s="1" t="s">
        <v>45</v>
      </c>
      <c r="J446" s="3" t="s">
        <v>136</v>
      </c>
      <c r="CZ446" s="3" t="e">
        <f aca="false"/>
        <v>#VALUE!</v>
      </c>
      <c r="DA446" s="3" t="n">
        <v>0</v>
      </c>
    </row>
    <row r="447" customFormat="false" ht="12.75" hidden="false" customHeight="false" outlineLevel="0" collapsed="false">
      <c r="B447" s="1" t="s">
        <v>145</v>
      </c>
      <c r="D447" s="1" t="s">
        <v>146</v>
      </c>
      <c r="E447" s="1" t="s">
        <v>13</v>
      </c>
      <c r="F447" s="1" t="s">
        <v>147</v>
      </c>
      <c r="G447" s="2" t="s">
        <v>148</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145</v>
      </c>
      <c r="D449" s="1" t="s">
        <v>146</v>
      </c>
      <c r="E449" s="1" t="s">
        <v>13</v>
      </c>
      <c r="F449" s="1" t="s">
        <v>147</v>
      </c>
      <c r="G449" s="2" t="s">
        <v>149</v>
      </c>
      <c r="H449" s="1" t="s">
        <v>16</v>
      </c>
      <c r="I449" s="1" t="s">
        <v>45</v>
      </c>
      <c r="J449" s="3" t="s">
        <v>136</v>
      </c>
      <c r="CZ449" s="3" t="e">
        <f aca="false"/>
        <v>#VALUE!</v>
      </c>
      <c r="DA449" s="3" t="n">
        <v>0</v>
      </c>
    </row>
    <row r="450" customFormat="false" ht="12.75" hidden="false" customHeight="false" outlineLevel="0" collapsed="false">
      <c r="B450" s="1" t="s">
        <v>145</v>
      </c>
      <c r="D450" s="1" t="s">
        <v>146</v>
      </c>
      <c r="E450" s="1" t="s">
        <v>13</v>
      </c>
      <c r="F450" s="1" t="s">
        <v>147</v>
      </c>
      <c r="G450" s="2" t="s">
        <v>149</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145</v>
      </c>
      <c r="D453" s="1" t="s">
        <v>134</v>
      </c>
      <c r="F453" s="1" t="s">
        <v>33</v>
      </c>
      <c r="G453" s="2" t="s">
        <v>150</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145</v>
      </c>
      <c r="D454" s="1" t="s">
        <v>134</v>
      </c>
      <c r="F454" s="1" t="s">
        <v>33</v>
      </c>
      <c r="G454" s="2" t="s">
        <v>150</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145</v>
      </c>
      <c r="D456" s="1" t="s">
        <v>134</v>
      </c>
      <c r="F456" s="1" t="s">
        <v>33</v>
      </c>
      <c r="G456" s="2" t="s">
        <v>151</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145</v>
      </c>
      <c r="D457" s="1" t="s">
        <v>134</v>
      </c>
      <c r="F457" s="1" t="s">
        <v>33</v>
      </c>
      <c r="G457" s="2" t="s">
        <v>151</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145</v>
      </c>
      <c r="D460" s="1" t="s">
        <v>142</v>
      </c>
      <c r="E460" s="1" t="s">
        <v>13</v>
      </c>
      <c r="F460" s="1" t="s">
        <v>152</v>
      </c>
      <c r="G460" s="2" t="s">
        <v>153</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145</v>
      </c>
      <c r="D461" s="1" t="s">
        <v>142</v>
      </c>
      <c r="E461" s="1" t="s">
        <v>13</v>
      </c>
      <c r="F461" s="1" t="s">
        <v>152</v>
      </c>
      <c r="G461" s="2" t="s">
        <v>153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145</v>
      </c>
      <c r="D463" s="1" t="s">
        <v>142</v>
      </c>
      <c r="E463" s="1" t="s">
        <v>13</v>
      </c>
      <c r="F463" s="1" t="s">
        <v>154</v>
      </c>
      <c r="G463" s="2" t="s">
        <v>155</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145</v>
      </c>
      <c r="D464" s="1" t="s">
        <v>142</v>
      </c>
      <c r="E464" s="1" t="s">
        <v>13</v>
      </c>
      <c r="F464" s="1" t="s">
        <v>154</v>
      </c>
      <c r="G464" s="2" t="s">
        <v>155</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145</v>
      </c>
      <c r="D466" s="1" t="s">
        <v>142</v>
      </c>
      <c r="E466" s="1" t="s">
        <v>13</v>
      </c>
      <c r="F466" s="1" t="s">
        <v>154</v>
      </c>
      <c r="G466" s="2" t="s">
        <v>156</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145</v>
      </c>
      <c r="D467" s="1" t="s">
        <v>142</v>
      </c>
      <c r="E467" s="1" t="s">
        <v>13</v>
      </c>
      <c r="F467" s="1" t="s">
        <v>154</v>
      </c>
      <c r="G467" s="2" t="s">
        <v>156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145</v>
      </c>
      <c r="D469" s="1" t="s">
        <v>142</v>
      </c>
      <c r="E469" s="1" t="s">
        <v>13</v>
      </c>
      <c r="F469" s="1" t="s">
        <v>157</v>
      </c>
      <c r="G469" s="2" t="s">
        <v>158</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145</v>
      </c>
      <c r="D470" s="1" t="s">
        <v>142</v>
      </c>
      <c r="E470" s="1" t="s">
        <v>13</v>
      </c>
      <c r="F470" s="1" t="s">
        <v>157</v>
      </c>
      <c r="G470" s="2" t="s">
        <v>158</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145</v>
      </c>
      <c r="D472" s="1" t="s">
        <v>142</v>
      </c>
      <c r="E472" s="1" t="s">
        <v>13</v>
      </c>
      <c r="F472" s="1" t="s">
        <v>159</v>
      </c>
      <c r="G472" s="2" t="s">
        <v>160</v>
      </c>
      <c r="H472" s="1" t="s">
        <v>16</v>
      </c>
      <c r="I472" s="1" t="s">
        <v>161</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145</v>
      </c>
      <c r="D473" s="1" t="s">
        <v>142</v>
      </c>
      <c r="E473" s="1" t="s">
        <v>13</v>
      </c>
      <c r="F473" s="1" t="s">
        <v>159</v>
      </c>
      <c r="G473" s="2" t="s">
        <v>160</v>
      </c>
      <c r="H473" s="1" t="s">
        <v>18</v>
      </c>
      <c r="I473" s="1" t="s">
        <v>161</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145</v>
      </c>
      <c r="D475" s="1" t="s">
        <v>142</v>
      </c>
      <c r="E475" s="1" t="s">
        <v>13</v>
      </c>
      <c r="F475" s="1" t="s">
        <v>162</v>
      </c>
      <c r="G475" s="2" t="s">
        <v>163</v>
      </c>
      <c r="H475" s="1" t="s">
        <v>16</v>
      </c>
      <c r="I475" s="1" t="s">
        <v>45</v>
      </c>
      <c r="J475" s="3" t="s">
        <v>136</v>
      </c>
      <c r="CZ475" s="3" t="e">
        <f aca="false"/>
        <v>#VALUE!</v>
      </c>
      <c r="DA475" s="3" t="n">
        <v>0</v>
      </c>
    </row>
    <row r="476" customFormat="false" ht="12.75" hidden="false" customHeight="false" outlineLevel="0" collapsed="false">
      <c r="B476" s="1" t="s">
        <v>145</v>
      </c>
      <c r="D476" s="1" t="s">
        <v>142</v>
      </c>
      <c r="E476" s="1" t="s">
        <v>13</v>
      </c>
      <c r="F476" s="1" t="s">
        <v>162</v>
      </c>
      <c r="G476" s="2" t="s">
        <v>163</v>
      </c>
      <c r="H476" s="1" t="s">
        <v>18</v>
      </c>
      <c r="I476" s="1" t="s">
        <v>45</v>
      </c>
      <c r="CZ476" s="3" t="n">
        <v>0</v>
      </c>
      <c r="DA476" s="3" t="n">
        <v>0</v>
      </c>
    </row>
    <row r="478" customFormat="false" ht="12.75" hidden="false" customHeight="false" outlineLevel="0" collapsed="false">
      <c r="B478" s="1" t="s">
        <v>145</v>
      </c>
      <c r="D478" s="1" t="s">
        <v>142</v>
      </c>
      <c r="E478" s="1" t="s">
        <v>13</v>
      </c>
      <c r="F478" s="1" t="s">
        <v>164</v>
      </c>
      <c r="G478" s="2" t="s">
        <v>165</v>
      </c>
      <c r="H478" s="1" t="s">
        <v>16</v>
      </c>
      <c r="I478" s="1" t="s">
        <v>161</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145</v>
      </c>
      <c r="D479" s="1" t="s">
        <v>142</v>
      </c>
      <c r="E479" s="1" t="s">
        <v>13</v>
      </c>
      <c r="F479" s="1" t="s">
        <v>164</v>
      </c>
      <c r="G479" s="2" t="s">
        <v>165</v>
      </c>
      <c r="H479" s="1" t="s">
        <v>18</v>
      </c>
      <c r="I479" s="1" t="s">
        <v>161</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145</v>
      </c>
      <c r="D481" s="1" t="s">
        <v>142</v>
      </c>
      <c r="E481" s="1" t="s">
        <v>13</v>
      </c>
      <c r="F481" s="1" t="s">
        <v>106</v>
      </c>
      <c r="G481" s="2" t="s">
        <v>166</v>
      </c>
      <c r="H481" s="1" t="s">
        <v>16</v>
      </c>
      <c r="I481" s="1" t="s">
        <v>161</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145</v>
      </c>
      <c r="D482" s="1" t="s">
        <v>142</v>
      </c>
      <c r="E482" s="1" t="s">
        <v>13</v>
      </c>
      <c r="F482" s="1" t="s">
        <v>106</v>
      </c>
      <c r="G482" s="2" t="s">
        <v>166</v>
      </c>
      <c r="H482" s="1" t="s">
        <v>18</v>
      </c>
      <c r="I482" s="1" t="s">
        <v>161</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145</v>
      </c>
      <c r="D484" s="1" t="s">
        <v>142</v>
      </c>
      <c r="E484" s="1" t="s">
        <v>13</v>
      </c>
      <c r="F484" s="1" t="s">
        <v>167</v>
      </c>
      <c r="G484" s="2" t="s">
        <v>168</v>
      </c>
      <c r="H484" s="1" t="s">
        <v>16</v>
      </c>
      <c r="I484" s="1" t="s">
        <v>161</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145</v>
      </c>
      <c r="D485" s="1" t="s">
        <v>142</v>
      </c>
      <c r="E485" s="1" t="s">
        <v>13</v>
      </c>
      <c r="F485" s="1" t="s">
        <v>167</v>
      </c>
      <c r="G485" s="2" t="s">
        <v>168</v>
      </c>
      <c r="H485" s="1" t="s">
        <v>18</v>
      </c>
      <c r="I485" s="1" t="s">
        <v>161</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145</v>
      </c>
      <c r="D488" s="1" t="s">
        <v>142</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145</v>
      </c>
      <c r="D489" s="1" t="s">
        <v>142</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145</v>
      </c>
      <c r="D491" s="1" t="s">
        <v>142</v>
      </c>
      <c r="E491" s="1" t="s">
        <v>13</v>
      </c>
      <c r="F491" s="1" t="s">
        <v>169</v>
      </c>
      <c r="G491" s="2" t="s">
        <v>170</v>
      </c>
      <c r="H491" s="1" t="s">
        <v>16</v>
      </c>
      <c r="I491" s="1" t="s">
        <v>161</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145</v>
      </c>
      <c r="D492" s="1" t="s">
        <v>142</v>
      </c>
      <c r="E492" s="1" t="s">
        <v>13</v>
      </c>
      <c r="F492" s="1" t="s">
        <v>169</v>
      </c>
      <c r="G492" s="2" t="s">
        <v>170</v>
      </c>
      <c r="H492" s="1" t="s">
        <v>18</v>
      </c>
      <c r="I492" s="1" t="s">
        <v>161</v>
      </c>
      <c r="K492" s="3" t="n">
        <v>0</v>
      </c>
      <c r="L492" s="3" t="n">
        <v>0</v>
      </c>
      <c r="N492" s="3" t="n">
        <v>0</v>
      </c>
      <c r="O492" s="3" t="n">
        <v>0</v>
      </c>
      <c r="Q492" s="3" t="n">
        <v>0</v>
      </c>
      <c r="R492" s="3" t="n">
        <v>0</v>
      </c>
      <c r="T492" s="3" t="n">
        <v>0</v>
      </c>
      <c r="U492" s="3" t="n">
        <v>0</v>
      </c>
      <c r="W492" s="3" t="n">
        <v>0</v>
      </c>
      <c r="X492" s="3" t="n">
        <v>0</v>
      </c>
      <c r="Z492" s="3" t="n">
        <v>0</v>
      </c>
      <c r="AA492" s="3" t="n">
        <v>0</v>
      </c>
      <c r="AC492" s="3" t="n">
        <v>0</v>
      </c>
      <c r="AD492" s="3" t="n">
        <v>0</v>
      </c>
      <c r="AF492" s="3" t="n">
        <v>0</v>
      </c>
      <c r="AG492" s="3" t="n">
        <v>0</v>
      </c>
      <c r="AI492" s="3" t="n">
        <v>0</v>
      </c>
      <c r="AJ492" s="3" t="n">
        <v>0</v>
      </c>
      <c r="AL492" s="3" t="n">
        <v>0</v>
      </c>
      <c r="AM492" s="3" t="n">
        <v>0</v>
      </c>
      <c r="AO492" s="3" t="n">
        <v>0</v>
      </c>
      <c r="AP492" s="3" t="n">
        <v>0</v>
      </c>
      <c r="AR492" s="3" t="n">
        <v>0</v>
      </c>
      <c r="AS492" s="3" t="n">
        <v>0</v>
      </c>
      <c r="AU492" s="3" t="n">
        <v>0</v>
      </c>
      <c r="AV492" s="3" t="n">
        <v>0</v>
      </c>
      <c r="AX492" s="3" t="n">
        <v>0</v>
      </c>
      <c r="AY492" s="3" t="n">
        <v>0</v>
      </c>
      <c r="BA492" s="3" t="n">
        <v>0</v>
      </c>
      <c r="BB492" s="3" t="n">
        <v>0</v>
      </c>
      <c r="BD492" s="3" t="s">
        <v>171</v>
      </c>
      <c r="BE492" s="3" t="n">
        <v>0</v>
      </c>
      <c r="BG492" s="3" t="s">
        <v>171</v>
      </c>
      <c r="BH492" s="3" t="n">
        <v>0</v>
      </c>
      <c r="BJ492" s="3" t="s">
        <v>171</v>
      </c>
      <c r="BK492" s="3" t="n">
        <v>0</v>
      </c>
      <c r="BM492" s="3" t="s">
        <v>171</v>
      </c>
      <c r="BN492" s="3" t="n">
        <v>0</v>
      </c>
      <c r="BP492" s="3" t="n">
        <v>450</v>
      </c>
      <c r="BQ492" s="3" t="n">
        <v>450</v>
      </c>
      <c r="BS492" s="3" t="n">
        <v>450</v>
      </c>
      <c r="BT492" s="3" t="n">
        <v>450</v>
      </c>
      <c r="BV492" s="3" t="n">
        <v>450</v>
      </c>
      <c r="BW492" s="3" t="n">
        <v>450</v>
      </c>
      <c r="BY492" s="3" t="n">
        <v>450</v>
      </c>
      <c r="BZ492" s="3" t="n">
        <v>450</v>
      </c>
      <c r="CB492" s="3" t="n">
        <v>450</v>
      </c>
      <c r="CC492" s="3" t="n">
        <v>450</v>
      </c>
      <c r="CE492" s="3" t="n">
        <v>450</v>
      </c>
      <c r="CF492" s="3" t="n">
        <v>450</v>
      </c>
      <c r="CH492" s="3" t="n">
        <v>450</v>
      </c>
      <c r="CI492" s="3" t="n">
        <v>450</v>
      </c>
      <c r="CK492" s="3" t="n">
        <v>450</v>
      </c>
      <c r="CL492" s="3" t="n">
        <v>450</v>
      </c>
      <c r="CN492" s="3" t="n">
        <v>450</v>
      </c>
      <c r="CO492" s="3" t="n">
        <v>450</v>
      </c>
      <c r="CQ492" s="3" t="n">
        <v>450</v>
      </c>
      <c r="CR492" s="3" t="n">
        <v>450</v>
      </c>
      <c r="CT492" s="3" t="n">
        <v>450</v>
      </c>
      <c r="CU492" s="3" t="n">
        <v>450</v>
      </c>
      <c r="CW492" s="3" t="n">
        <v>0</v>
      </c>
      <c r="CX492" s="3" t="n">
        <v>0</v>
      </c>
      <c r="CZ492" s="3" t="e">
        <f aca="false"/>
        <v>#VALUE!</v>
      </c>
      <c r="DA492" s="3" t="n">
        <v>4950</v>
      </c>
    </row>
    <row r="494" customFormat="false" ht="12.75" hidden="false" customHeight="false" outlineLevel="0" collapsed="false">
      <c r="B494" s="1" t="s">
        <v>145</v>
      </c>
      <c r="D494" s="1" t="s">
        <v>142</v>
      </c>
      <c r="E494" s="1" t="s">
        <v>13</v>
      </c>
      <c r="F494" s="1" t="s">
        <v>172</v>
      </c>
      <c r="G494" s="2" t="s">
        <v>173</v>
      </c>
      <c r="H494" s="1" t="s">
        <v>16</v>
      </c>
      <c r="I494" s="1" t="s">
        <v>161</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145</v>
      </c>
      <c r="D495" s="1" t="s">
        <v>142</v>
      </c>
      <c r="E495" s="1" t="s">
        <v>13</v>
      </c>
      <c r="F495" s="1" t="s">
        <v>172</v>
      </c>
      <c r="G495" s="2" t="s">
        <v>173</v>
      </c>
      <c r="H495" s="1" t="s">
        <v>18</v>
      </c>
      <c r="I495" s="1" t="s">
        <v>161</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145</v>
      </c>
      <c r="D497" s="1" t="s">
        <v>142</v>
      </c>
      <c r="E497" s="1" t="s">
        <v>13</v>
      </c>
      <c r="F497" s="1" t="s">
        <v>172</v>
      </c>
      <c r="G497" s="2" t="s">
        <v>174</v>
      </c>
      <c r="H497" s="1" t="s">
        <v>16</v>
      </c>
      <c r="I497" s="1" t="s">
        <v>161</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145</v>
      </c>
      <c r="D498" s="1" t="s">
        <v>142</v>
      </c>
      <c r="E498" s="1" t="s">
        <v>13</v>
      </c>
      <c r="F498" s="1" t="s">
        <v>172</v>
      </c>
      <c r="G498" s="2" t="s">
        <v>174</v>
      </c>
      <c r="H498" s="1" t="s">
        <v>18</v>
      </c>
      <c r="I498" s="1" t="s">
        <v>161</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175</v>
      </c>
      <c r="E501" s="1" t="s">
        <v>13</v>
      </c>
      <c r="F501" s="1" t="s">
        <v>157</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175</v>
      </c>
      <c r="E502" s="1" t="s">
        <v>13</v>
      </c>
      <c r="F502" s="1" t="s">
        <v>157</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175</v>
      </c>
      <c r="D504" s="15"/>
      <c r="E504" s="1" t="s">
        <v>13</v>
      </c>
      <c r="F504" s="1" t="s">
        <v>157</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175</v>
      </c>
      <c r="D505" s="15"/>
      <c r="E505" s="1" t="s">
        <v>13</v>
      </c>
      <c r="F505" s="1" t="s">
        <v>157</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175</v>
      </c>
      <c r="E508" s="1" t="s">
        <v>13</v>
      </c>
      <c r="F508" s="1" t="s">
        <v>159</v>
      </c>
      <c r="G508" s="2" t="n">
        <v>11</v>
      </c>
      <c r="H508" s="1" t="s">
        <v>16</v>
      </c>
      <c r="I508" s="1" t="s">
        <v>161</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175</v>
      </c>
      <c r="E509" s="1" t="s">
        <v>13</v>
      </c>
      <c r="F509" s="1" t="s">
        <v>159</v>
      </c>
      <c r="G509" s="2" t="n">
        <v>11</v>
      </c>
      <c r="H509" s="1" t="s">
        <v>18</v>
      </c>
      <c r="I509" s="1" t="s">
        <v>161</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175</v>
      </c>
      <c r="E511" s="1" t="s">
        <v>13</v>
      </c>
      <c r="F511" s="1" t="s">
        <v>164</v>
      </c>
      <c r="G511" s="2" t="n">
        <v>21</v>
      </c>
      <c r="H511" s="1" t="s">
        <v>16</v>
      </c>
      <c r="I511" s="1" t="s">
        <v>161</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175</v>
      </c>
      <c r="E512" s="1" t="s">
        <v>13</v>
      </c>
      <c r="F512" s="1" t="s">
        <v>164</v>
      </c>
      <c r="G512" s="2" t="n">
        <v>21</v>
      </c>
      <c r="H512" s="1" t="s">
        <v>18</v>
      </c>
      <c r="I512" s="1" t="s">
        <v>161</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175</v>
      </c>
      <c r="E514" s="1" t="s">
        <v>13</v>
      </c>
      <c r="F514" s="1" t="s">
        <v>164</v>
      </c>
      <c r="G514" s="2" t="n">
        <v>23</v>
      </c>
      <c r="H514" s="1" t="s">
        <v>16</v>
      </c>
      <c r="I514" s="1" t="s">
        <v>161</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175</v>
      </c>
      <c r="E515" s="1" t="s">
        <v>13</v>
      </c>
      <c r="F515" s="1" t="s">
        <v>164</v>
      </c>
      <c r="G515" s="2" t="n">
        <v>23</v>
      </c>
      <c r="H515" s="1" t="s">
        <v>18</v>
      </c>
      <c r="I515" s="1" t="s">
        <v>161</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175</v>
      </c>
      <c r="E517" s="1" t="s">
        <v>13</v>
      </c>
      <c r="F517" s="1" t="s">
        <v>164</v>
      </c>
      <c r="G517" s="2" t="n">
        <v>27</v>
      </c>
      <c r="H517" s="1" t="s">
        <v>16</v>
      </c>
      <c r="I517" s="1" t="s">
        <v>161</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175</v>
      </c>
      <c r="E518" s="1" t="s">
        <v>13</v>
      </c>
      <c r="F518" s="1" t="s">
        <v>164</v>
      </c>
      <c r="G518" s="2" t="n">
        <v>27</v>
      </c>
      <c r="H518" s="1" t="s">
        <v>18</v>
      </c>
      <c r="I518" s="1" t="s">
        <v>161</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175</v>
      </c>
      <c r="E520" s="1" t="s">
        <v>13</v>
      </c>
      <c r="F520" s="1" t="s">
        <v>164</v>
      </c>
      <c r="G520" s="2" t="n">
        <v>32</v>
      </c>
      <c r="H520" s="1" t="s">
        <v>16</v>
      </c>
      <c r="I520" s="1" t="s">
        <v>161</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175</v>
      </c>
      <c r="E521" s="1" t="s">
        <v>13</v>
      </c>
      <c r="F521" s="1" t="s">
        <v>164</v>
      </c>
      <c r="G521" s="2" t="n">
        <v>32</v>
      </c>
      <c r="H521" s="1" t="s">
        <v>18</v>
      </c>
      <c r="I521" s="1" t="s">
        <v>161</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175</v>
      </c>
      <c r="E523" s="1" t="s">
        <v>13</v>
      </c>
      <c r="F523" s="1" t="s">
        <v>164</v>
      </c>
      <c r="G523" s="2" t="n">
        <v>52</v>
      </c>
      <c r="H523" s="1" t="s">
        <v>16</v>
      </c>
      <c r="I523" s="1" t="s">
        <v>161</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175</v>
      </c>
      <c r="E524" s="1" t="s">
        <v>13</v>
      </c>
      <c r="F524" s="1" t="s">
        <v>164</v>
      </c>
      <c r="G524" s="2" t="n">
        <v>52</v>
      </c>
      <c r="H524" s="1" t="s">
        <v>18</v>
      </c>
      <c r="I524" s="1" t="s">
        <v>161</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175</v>
      </c>
      <c r="E526" s="1" t="s">
        <v>13</v>
      </c>
      <c r="F526" s="1" t="s">
        <v>164</v>
      </c>
      <c r="G526" s="2" t="n">
        <v>89</v>
      </c>
      <c r="H526" s="1" t="s">
        <v>16</v>
      </c>
      <c r="I526" s="1" t="s">
        <v>161</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175</v>
      </c>
      <c r="E527" s="1" t="s">
        <v>13</v>
      </c>
      <c r="F527" s="1" t="s">
        <v>164</v>
      </c>
      <c r="G527" s="2" t="n">
        <v>89</v>
      </c>
      <c r="H527" s="1" t="s">
        <v>18</v>
      </c>
      <c r="I527" s="1" t="s">
        <v>161</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175</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175</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175</v>
      </c>
      <c r="E533" s="1" t="s">
        <v>13</v>
      </c>
      <c r="F533" s="1" t="s">
        <v>169</v>
      </c>
      <c r="G533" s="2" t="n">
        <v>3</v>
      </c>
      <c r="H533" s="1" t="s">
        <v>16</v>
      </c>
      <c r="I533" s="1" t="s">
        <v>161</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175</v>
      </c>
      <c r="E534" s="1" t="s">
        <v>13</v>
      </c>
      <c r="F534" s="1" t="s">
        <v>169</v>
      </c>
      <c r="G534" s="2" t="n">
        <v>3</v>
      </c>
      <c r="H534" s="1" t="s">
        <v>18</v>
      </c>
      <c r="I534" s="1" t="s">
        <v>161</v>
      </c>
      <c r="K534" s="3" t="n">
        <v>0</v>
      </c>
      <c r="L534" s="3" t="n">
        <v>0</v>
      </c>
      <c r="N534" s="3" t="n">
        <v>0</v>
      </c>
      <c r="O534" s="3" t="n">
        <v>0</v>
      </c>
      <c r="Q534" s="3" t="n">
        <v>0</v>
      </c>
      <c r="R534" s="3" t="n">
        <v>0</v>
      </c>
      <c r="T534" s="3" t="n">
        <v>0</v>
      </c>
      <c r="U534" s="3" t="n">
        <v>0</v>
      </c>
      <c r="W534" s="3" t="n">
        <v>0</v>
      </c>
      <c r="X534" s="3" t="n">
        <v>0</v>
      </c>
      <c r="Z534" s="3" t="n">
        <v>0</v>
      </c>
      <c r="AA534" s="3" t="n">
        <v>0</v>
      </c>
      <c r="AC534" s="3" t="n">
        <v>0</v>
      </c>
      <c r="AD534" s="3" t="n">
        <v>0</v>
      </c>
      <c r="AF534" s="3" t="n">
        <v>0</v>
      </c>
      <c r="AG534" s="3" t="n">
        <v>0</v>
      </c>
      <c r="AI534" s="3" t="n">
        <v>0</v>
      </c>
      <c r="AJ534" s="3" t="n">
        <v>0</v>
      </c>
      <c r="AL534" s="3" t="n">
        <v>0</v>
      </c>
      <c r="AM534" s="3" t="n">
        <v>0</v>
      </c>
      <c r="AO534" s="3" t="n">
        <v>0</v>
      </c>
      <c r="AP534" s="3" t="n">
        <v>0</v>
      </c>
      <c r="AR534" s="3" t="n">
        <v>0</v>
      </c>
      <c r="AS534" s="3" t="n">
        <v>0</v>
      </c>
      <c r="AU534" s="3" t="n">
        <v>0</v>
      </c>
      <c r="AV534" s="3" t="n">
        <v>0</v>
      </c>
      <c r="AX534" s="3" t="n">
        <v>0</v>
      </c>
      <c r="AY534" s="3" t="n">
        <v>0</v>
      </c>
      <c r="BA534" s="3" t="n">
        <v>0</v>
      </c>
      <c r="BB534" s="3" t="n">
        <v>0</v>
      </c>
      <c r="BD534" s="3" t="n">
        <v>0</v>
      </c>
      <c r="BE534" s="3" t="n">
        <v>0</v>
      </c>
      <c r="BG534" s="3" t="n">
        <v>0</v>
      </c>
      <c r="BH534" s="3" t="n">
        <v>0</v>
      </c>
      <c r="BJ534" s="3" t="n">
        <v>0</v>
      </c>
      <c r="BK534" s="3" t="n">
        <v>0</v>
      </c>
      <c r="BM534" s="3" t="n">
        <v>0</v>
      </c>
      <c r="BN534" s="3" t="n">
        <v>0</v>
      </c>
      <c r="BP534" s="3" t="n">
        <v>0</v>
      </c>
      <c r="BQ534" s="3" t="n">
        <v>0</v>
      </c>
      <c r="BS534" s="3" t="n">
        <v>0</v>
      </c>
      <c r="BT534" s="3" t="n">
        <v>0</v>
      </c>
      <c r="BV534" s="3" t="n">
        <v>0</v>
      </c>
      <c r="BW534" s="3" t="n">
        <v>0</v>
      </c>
      <c r="BY534" s="3" t="n">
        <v>0</v>
      </c>
      <c r="BZ534" s="3" t="n">
        <v>0</v>
      </c>
      <c r="CB534" s="3" t="n">
        <v>0</v>
      </c>
      <c r="CC534" s="3" t="n">
        <v>0</v>
      </c>
      <c r="CE534" s="3" t="n">
        <v>0</v>
      </c>
      <c r="CF534" s="3" t="n">
        <v>0</v>
      </c>
      <c r="CH534" s="3" t="n">
        <v>0</v>
      </c>
      <c r="CI534" s="3" t="n">
        <v>0</v>
      </c>
      <c r="CK534" s="3" t="n">
        <v>0</v>
      </c>
      <c r="CL534" s="3" t="n">
        <v>0</v>
      </c>
      <c r="CN534" s="3" t="n">
        <v>0</v>
      </c>
      <c r="CO534" s="3" t="n">
        <v>0</v>
      </c>
      <c r="CQ534" s="3" t="n">
        <v>0</v>
      </c>
      <c r="CR534" s="3" t="n">
        <v>0</v>
      </c>
      <c r="CT534" s="3" t="n">
        <v>0</v>
      </c>
      <c r="CU534" s="3" t="n">
        <v>0</v>
      </c>
      <c r="CW534" s="3" t="n">
        <v>0</v>
      </c>
      <c r="CX534" s="3" t="n">
        <v>0</v>
      </c>
      <c r="CZ534" s="3" t="n">
        <v>0</v>
      </c>
      <c r="DA534" s="3" t="n">
        <v>0</v>
      </c>
    </row>
    <row r="536" customFormat="false" ht="12.75" hidden="false" customHeight="false" outlineLevel="0" collapsed="false">
      <c r="B536" s="1" t="s">
        <v>175</v>
      </c>
      <c r="E536" s="1" t="s">
        <v>13</v>
      </c>
      <c r="F536" s="1" t="s">
        <v>172</v>
      </c>
      <c r="G536" s="2" t="n">
        <v>31</v>
      </c>
      <c r="H536" s="1" t="s">
        <v>16</v>
      </c>
      <c r="I536" s="1" t="s">
        <v>161</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175</v>
      </c>
      <c r="E537" s="1" t="s">
        <v>13</v>
      </c>
      <c r="F537" s="1" t="s">
        <v>172</v>
      </c>
      <c r="G537" s="2" t="n">
        <v>31</v>
      </c>
      <c r="H537" s="1" t="s">
        <v>18</v>
      </c>
      <c r="I537" s="1" t="s">
        <v>161</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175</v>
      </c>
      <c r="E539" s="1" t="s">
        <v>13</v>
      </c>
      <c r="F539" s="1" t="s">
        <v>172</v>
      </c>
      <c r="G539" s="2" t="n">
        <v>85</v>
      </c>
      <c r="H539" s="1" t="s">
        <v>16</v>
      </c>
      <c r="I539" s="1" t="s">
        <v>161</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175</v>
      </c>
      <c r="E540" s="1" t="s">
        <v>13</v>
      </c>
      <c r="F540" s="1" t="s">
        <v>172</v>
      </c>
      <c r="G540" s="2" t="n">
        <v>85</v>
      </c>
      <c r="H540" s="1" t="s">
        <v>18</v>
      </c>
      <c r="I540" s="1" t="s">
        <v>161</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176</v>
      </c>
      <c r="E543" s="1" t="s">
        <v>13</v>
      </c>
      <c r="F543" s="1" t="s">
        <v>177</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176</v>
      </c>
      <c r="E544" s="1" t="s">
        <v>13</v>
      </c>
      <c r="F544" s="1" t="s">
        <v>177</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141</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178</v>
      </c>
      <c r="E548" s="1" t="s">
        <v>13</v>
      </c>
      <c r="F548" s="1" t="s">
        <v>179</v>
      </c>
      <c r="G548" s="2" t="s">
        <v>180</v>
      </c>
      <c r="H548" s="1" t="s">
        <v>16</v>
      </c>
      <c r="I548" s="1" t="s">
        <v>17</v>
      </c>
      <c r="K548" s="3" t="n">
        <v>0</v>
      </c>
      <c r="L548" s="3" t="n">
        <v>0</v>
      </c>
      <c r="N548" s="3" t="n">
        <v>0</v>
      </c>
      <c r="O548" s="3" t="n">
        <v>0</v>
      </c>
      <c r="Q548" s="3" t="n">
        <v>0</v>
      </c>
      <c r="R548" s="3" t="n">
        <v>0</v>
      </c>
      <c r="T548" s="3" t="n">
        <v>0</v>
      </c>
      <c r="U548" s="3" t="n">
        <v>0</v>
      </c>
      <c r="W548" s="3" t="n">
        <v>0</v>
      </c>
      <c r="X548" s="3" t="n">
        <v>0</v>
      </c>
      <c r="Z548" s="3" t="n">
        <v>0</v>
      </c>
      <c r="AA548" s="3" t="n">
        <v>0</v>
      </c>
      <c r="AC548" s="3" t="n">
        <v>0</v>
      </c>
      <c r="AD548" s="3" t="n">
        <v>0</v>
      </c>
      <c r="AF548" s="3" t="n">
        <v>0</v>
      </c>
      <c r="AG548" s="3" t="n">
        <v>0</v>
      </c>
      <c r="AI548" s="3" t="n">
        <v>0</v>
      </c>
      <c r="AJ548" s="3" t="n">
        <v>0</v>
      </c>
      <c r="AL548" s="3" t="n">
        <v>0</v>
      </c>
      <c r="AM548" s="3" t="n">
        <v>0</v>
      </c>
      <c r="AO548" s="3" t="n">
        <v>0</v>
      </c>
      <c r="AP548" s="3" t="n">
        <v>0</v>
      </c>
      <c r="AR548" s="3" t="n">
        <v>0</v>
      </c>
      <c r="AS548" s="3" t="n">
        <v>0</v>
      </c>
      <c r="AU548" s="3" t="n">
        <v>0</v>
      </c>
      <c r="AV548" s="3" t="n">
        <v>0</v>
      </c>
      <c r="AX548" s="3" t="n">
        <v>0</v>
      </c>
      <c r="AY548" s="3" t="n">
        <v>0</v>
      </c>
      <c r="BA548" s="3" t="n">
        <v>0</v>
      </c>
      <c r="BB548" s="3" t="n">
        <v>0</v>
      </c>
      <c r="BD548" s="3" t="n">
        <v>0</v>
      </c>
      <c r="BE548" s="3" t="n">
        <v>0</v>
      </c>
      <c r="BG548" s="3" t="n">
        <v>0</v>
      </c>
      <c r="BH548" s="3" t="n">
        <v>0</v>
      </c>
      <c r="BJ548" s="3" t="n">
        <v>0</v>
      </c>
      <c r="BK548" s="3" t="n">
        <v>0</v>
      </c>
      <c r="BM548" s="3" t="n">
        <v>0</v>
      </c>
      <c r="BN548" s="3" t="n">
        <v>0</v>
      </c>
      <c r="BP548" s="3" t="n">
        <v>0</v>
      </c>
      <c r="BQ548" s="3" t="n">
        <v>0</v>
      </c>
      <c r="BS548" s="3" t="n">
        <v>0</v>
      </c>
      <c r="BT548" s="3" t="n">
        <v>0</v>
      </c>
      <c r="BV548" s="3" t="n">
        <v>0</v>
      </c>
      <c r="BW548" s="3" t="n">
        <v>0</v>
      </c>
      <c r="BY548" s="3" t="n">
        <v>0</v>
      </c>
      <c r="BZ548" s="3" t="n">
        <v>0</v>
      </c>
      <c r="CB548" s="3" t="n">
        <v>0</v>
      </c>
      <c r="CC548" s="3" t="n">
        <v>0</v>
      </c>
      <c r="CE548" s="3" t="n">
        <v>0</v>
      </c>
      <c r="CF548" s="3" t="n">
        <v>0</v>
      </c>
      <c r="CH548" s="3" t="n">
        <v>0</v>
      </c>
      <c r="CI548" s="3" t="n">
        <v>0</v>
      </c>
      <c r="CK548" s="3" t="n">
        <v>0</v>
      </c>
      <c r="CL548" s="3" t="n">
        <v>0</v>
      </c>
      <c r="CN548" s="3" t="n">
        <v>0</v>
      </c>
      <c r="CO548" s="3" t="n">
        <v>0</v>
      </c>
      <c r="CQ548" s="3" t="n">
        <v>0</v>
      </c>
      <c r="CR548" s="3" t="n">
        <v>0</v>
      </c>
      <c r="CT548" s="3" t="n">
        <v>0</v>
      </c>
      <c r="CU548" s="3" t="n">
        <v>0</v>
      </c>
      <c r="CW548" s="3" t="n">
        <v>0</v>
      </c>
      <c r="CX548" s="3" t="n">
        <v>0</v>
      </c>
      <c r="CZ548" s="3" t="n">
        <v>0</v>
      </c>
      <c r="DA548" s="3" t="n">
        <v>0</v>
      </c>
    </row>
    <row r="549" customFormat="false" ht="12.75" hidden="false" customHeight="false" outlineLevel="0" collapsed="false">
      <c r="B549" s="1" t="s">
        <v>178</v>
      </c>
      <c r="E549" s="1" t="s">
        <v>13</v>
      </c>
      <c r="F549" s="1" t="s">
        <v>179</v>
      </c>
      <c r="G549" s="2" t="s">
        <v>180</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181</v>
      </c>
      <c r="D552" s="15"/>
      <c r="E552" s="1" t="s">
        <v>13</v>
      </c>
      <c r="F552" s="1" t="s">
        <v>182</v>
      </c>
      <c r="G552" s="2" t="s">
        <v>183</v>
      </c>
      <c r="H552" s="1" t="s">
        <v>184</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185</v>
      </c>
      <c r="D555" s="1" t="s">
        <v>186</v>
      </c>
      <c r="E555" s="1" t="s">
        <v>13</v>
      </c>
      <c r="F555" s="1" t="s">
        <v>187</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185</v>
      </c>
      <c r="D556" s="1" t="s">
        <v>186</v>
      </c>
      <c r="E556" s="1" t="s">
        <v>13</v>
      </c>
      <c r="F556" s="1" t="s">
        <v>187</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185</v>
      </c>
      <c r="D560" s="1" t="s">
        <v>186</v>
      </c>
      <c r="E560" s="1" t="s">
        <v>13</v>
      </c>
      <c r="F560" s="15" t="s">
        <v>188</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185</v>
      </c>
      <c r="D561" s="1" t="s">
        <v>186</v>
      </c>
      <c r="E561" s="1" t="s">
        <v>13</v>
      </c>
      <c r="F561" s="15" t="s">
        <v>188</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189</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190</v>
      </c>
      <c r="H568" s="1" t="s">
        <v>18</v>
      </c>
      <c r="I568" s="1" t="s">
        <v>17</v>
      </c>
      <c r="K568" s="3" t="n">
        <v>0</v>
      </c>
      <c r="L568" s="3" t="n">
        <v>0</v>
      </c>
      <c r="N568" s="3" t="n">
        <v>0</v>
      </c>
      <c r="O568" s="3" t="n">
        <v>0</v>
      </c>
      <c r="Q568" s="3" t="n">
        <v>0</v>
      </c>
      <c r="R568" s="3" t="n">
        <v>0</v>
      </c>
      <c r="T568" s="3" t="n">
        <v>0</v>
      </c>
      <c r="U568" s="3" t="n">
        <v>0</v>
      </c>
      <c r="W568" s="3" t="n">
        <v>0</v>
      </c>
      <c r="X568" s="3" t="n">
        <v>0</v>
      </c>
      <c r="Z568" s="3" t="n">
        <v>0</v>
      </c>
      <c r="AA568" s="3" t="n">
        <v>0</v>
      </c>
      <c r="AC568" s="3" t="n">
        <v>0</v>
      </c>
      <c r="AD568" s="3" t="n">
        <v>0</v>
      </c>
      <c r="AF568" s="3" t="n">
        <v>0</v>
      </c>
      <c r="AG568" s="3" t="n">
        <v>0</v>
      </c>
      <c r="AI568" s="3" t="n">
        <v>0</v>
      </c>
      <c r="AJ568" s="3" t="n">
        <v>0</v>
      </c>
      <c r="AL568" s="3" t="n">
        <v>0</v>
      </c>
      <c r="AM568" s="3" t="n">
        <v>0</v>
      </c>
      <c r="AO568" s="3" t="n">
        <v>0</v>
      </c>
      <c r="AP568" s="3" t="n">
        <v>0</v>
      </c>
      <c r="AR568" s="3" t="n">
        <v>0</v>
      </c>
      <c r="AS568" s="3" t="n">
        <v>0</v>
      </c>
      <c r="AU568" s="3" t="n">
        <v>0</v>
      </c>
      <c r="AV568" s="3" t="n">
        <v>0</v>
      </c>
      <c r="AX568" s="3" t="n">
        <v>0</v>
      </c>
      <c r="AY568" s="3" t="n">
        <v>0</v>
      </c>
      <c r="BA568" s="3" t="n">
        <v>0</v>
      </c>
      <c r="BB568" s="3" t="n">
        <v>0</v>
      </c>
      <c r="BD568" s="3" t="n">
        <v>0</v>
      </c>
      <c r="BE568" s="3" t="n">
        <v>0</v>
      </c>
      <c r="BG568" s="3" t="n">
        <v>0</v>
      </c>
      <c r="BH568" s="3" t="n">
        <v>0</v>
      </c>
      <c r="BJ568" s="3" t="n">
        <v>0</v>
      </c>
      <c r="BK568" s="3" t="n">
        <v>0</v>
      </c>
      <c r="BM568" s="3" t="n">
        <v>0</v>
      </c>
      <c r="BN568" s="3" t="n">
        <v>0</v>
      </c>
      <c r="BP568" s="3" t="n">
        <v>0</v>
      </c>
      <c r="BQ568" s="3" t="n">
        <v>0</v>
      </c>
      <c r="BS568" s="3" t="n">
        <v>0</v>
      </c>
      <c r="BT568" s="3" t="n">
        <v>0</v>
      </c>
      <c r="BV568" s="3" t="n">
        <v>0</v>
      </c>
      <c r="BW568" s="3" t="n">
        <v>0</v>
      </c>
      <c r="BY568" s="3" t="n">
        <v>0</v>
      </c>
      <c r="BZ568" s="3" t="n">
        <v>0</v>
      </c>
      <c r="CB568" s="3" t="n">
        <v>0</v>
      </c>
      <c r="CC568" s="3" t="n">
        <v>0</v>
      </c>
      <c r="CE568" s="3" t="n">
        <v>0</v>
      </c>
      <c r="CF568" s="3" t="n">
        <v>0</v>
      </c>
      <c r="CH568" s="3" t="n">
        <v>0</v>
      </c>
      <c r="CI568" s="3" t="n">
        <v>0</v>
      </c>
      <c r="CK568" s="3" t="n">
        <v>0</v>
      </c>
      <c r="CL568" s="3" t="n">
        <v>0</v>
      </c>
      <c r="CN568" s="3" t="n">
        <v>0</v>
      </c>
      <c r="CO568" s="3" t="n">
        <v>0</v>
      </c>
      <c r="CQ568" s="3" t="n">
        <v>0</v>
      </c>
      <c r="CR568" s="3" t="n">
        <v>0</v>
      </c>
      <c r="CT568" s="3" t="n">
        <v>0</v>
      </c>
      <c r="CU568" s="3" t="n">
        <v>0</v>
      </c>
      <c r="CW568" s="3" t="n">
        <v>0</v>
      </c>
      <c r="CX568" s="3" t="n">
        <v>0</v>
      </c>
      <c r="CZ568" s="3" t="n">
        <v>0</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191</v>
      </c>
      <c r="F571" s="15"/>
    </row>
    <row r="573" customFormat="false" ht="12.75" hidden="false" customHeight="false" outlineLevel="0" collapsed="false">
      <c r="E573" s="1" t="s">
        <v>13</v>
      </c>
      <c r="F573" s="1" t="s">
        <v>192</v>
      </c>
      <c r="H573" s="1" t="s">
        <v>16</v>
      </c>
      <c r="I573" s="1" t="s">
        <v>161</v>
      </c>
      <c r="K573" s="3" t="n">
        <v>0</v>
      </c>
      <c r="L573" s="3" t="n">
        <v>0</v>
      </c>
      <c r="N573" s="3" t="n">
        <v>0</v>
      </c>
      <c r="O573" s="3" t="n">
        <v>0</v>
      </c>
      <c r="Q573" s="3" t="n">
        <v>0</v>
      </c>
      <c r="R573" s="3" t="n">
        <v>0</v>
      </c>
      <c r="T573" s="3" t="n">
        <v>0</v>
      </c>
      <c r="U573" s="3" t="n">
        <v>0</v>
      </c>
      <c r="W573" s="3" t="n">
        <v>0</v>
      </c>
      <c r="X573" s="3" t="n">
        <v>0</v>
      </c>
      <c r="Z573" s="3" t="n">
        <v>0</v>
      </c>
      <c r="AA573" s="3" t="n">
        <v>0</v>
      </c>
      <c r="AC573" s="3" t="n">
        <v>0</v>
      </c>
      <c r="AD573" s="3" t="n">
        <v>0</v>
      </c>
      <c r="AF573" s="3" t="n">
        <v>0</v>
      </c>
      <c r="AG573" s="3" t="n">
        <v>0</v>
      </c>
      <c r="AI573" s="3" t="n">
        <v>0</v>
      </c>
      <c r="AJ573" s="3" t="n">
        <v>0</v>
      </c>
      <c r="AL573" s="3" t="n">
        <v>0</v>
      </c>
      <c r="AM573" s="3" t="n">
        <v>0</v>
      </c>
      <c r="AO573" s="3" t="n">
        <v>0</v>
      </c>
      <c r="AP573" s="3" t="n">
        <v>0</v>
      </c>
      <c r="AR573" s="3" t="n">
        <v>0</v>
      </c>
      <c r="AS573" s="3" t="n">
        <v>0</v>
      </c>
      <c r="AU573" s="3" t="n">
        <v>0</v>
      </c>
      <c r="AV573" s="3" t="n">
        <v>0</v>
      </c>
      <c r="AX573" s="3" t="n">
        <v>0</v>
      </c>
      <c r="AY573" s="3" t="n">
        <v>0</v>
      </c>
      <c r="BA573" s="3" t="n">
        <v>0</v>
      </c>
      <c r="BB573" s="3" t="n">
        <v>0</v>
      </c>
      <c r="BD573" s="3" t="n">
        <v>0</v>
      </c>
      <c r="BE573" s="3" t="n">
        <v>0</v>
      </c>
      <c r="BG573" s="3" t="n">
        <v>0</v>
      </c>
      <c r="BH573" s="3" t="n">
        <v>0</v>
      </c>
      <c r="BJ573" s="3" t="n">
        <v>0</v>
      </c>
      <c r="BK573" s="3" t="n">
        <v>0</v>
      </c>
      <c r="BM573" s="3" t="n">
        <v>0</v>
      </c>
      <c r="BN573" s="3" t="n">
        <v>0</v>
      </c>
      <c r="BP573" s="3" t="n">
        <v>0</v>
      </c>
      <c r="BQ573" s="3" t="n">
        <v>0</v>
      </c>
      <c r="BS573" s="3" t="n">
        <v>0</v>
      </c>
      <c r="BT573" s="3" t="n">
        <v>0</v>
      </c>
      <c r="BV573" s="3" t="n">
        <v>0</v>
      </c>
      <c r="BW573" s="3" t="n">
        <v>0</v>
      </c>
      <c r="BY573" s="3" t="n">
        <v>0</v>
      </c>
      <c r="BZ573" s="3" t="n">
        <v>0</v>
      </c>
      <c r="CB573" s="3" t="n">
        <v>0</v>
      </c>
      <c r="CC573" s="3" t="n">
        <v>0</v>
      </c>
      <c r="CE573" s="3" t="n">
        <v>0</v>
      </c>
      <c r="CF573" s="3" t="n">
        <v>0</v>
      </c>
      <c r="CH573" s="3" t="n">
        <v>0</v>
      </c>
      <c r="CI573" s="3" t="n">
        <v>0</v>
      </c>
      <c r="CK573" s="3" t="n">
        <v>0</v>
      </c>
      <c r="CL573" s="3" t="n">
        <v>0</v>
      </c>
      <c r="CN573" s="3" t="n">
        <v>0</v>
      </c>
      <c r="CO573" s="3" t="n">
        <v>0</v>
      </c>
      <c r="CQ573" s="3" t="n">
        <v>0</v>
      </c>
      <c r="CR573" s="3" t="n">
        <v>0</v>
      </c>
      <c r="CT573" s="3" t="n">
        <v>0</v>
      </c>
      <c r="CU573" s="3" t="n">
        <v>0</v>
      </c>
      <c r="CW573" s="3" t="n">
        <v>0</v>
      </c>
      <c r="CX573" s="3" t="n">
        <v>0</v>
      </c>
      <c r="CZ573" s="3" t="n">
        <v>0</v>
      </c>
      <c r="DA573" s="3" t="n">
        <v>0</v>
      </c>
    </row>
    <row r="574" customFormat="false" ht="12.75" hidden="false" customHeight="false" outlineLevel="0" collapsed="false">
      <c r="E574" s="1" t="s">
        <v>13</v>
      </c>
      <c r="F574" s="1" t="s">
        <v>192</v>
      </c>
      <c r="H574" s="1" t="s">
        <v>18</v>
      </c>
      <c r="I574" s="1" t="s">
        <v>161</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193</v>
      </c>
      <c r="H576" s="1" t="s">
        <v>16</v>
      </c>
      <c r="I576" s="1" t="s">
        <v>161</v>
      </c>
      <c r="K576" s="3" t="n">
        <v>6210</v>
      </c>
      <c r="L576" s="3" t="n">
        <v>6210</v>
      </c>
      <c r="N576" s="3" t="n">
        <v>6210</v>
      </c>
      <c r="O576" s="3" t="n">
        <v>6210</v>
      </c>
      <c r="Q576" s="3" t="n">
        <v>6210</v>
      </c>
      <c r="R576" s="3" t="n">
        <v>6210</v>
      </c>
      <c r="T576" s="3" t="n">
        <v>6210</v>
      </c>
      <c r="U576" s="3" t="n">
        <v>6210</v>
      </c>
      <c r="W576" s="3" t="n">
        <v>6210</v>
      </c>
      <c r="X576" s="3" t="n">
        <v>6210</v>
      </c>
      <c r="Z576" s="3" t="n">
        <v>6210</v>
      </c>
      <c r="AA576" s="3" t="n">
        <v>6210</v>
      </c>
      <c r="AC576" s="3" t="n">
        <v>6210</v>
      </c>
      <c r="AD576" s="3" t="n">
        <v>6210</v>
      </c>
      <c r="AF576" s="3" t="n">
        <v>6210</v>
      </c>
      <c r="AG576" s="3" t="n">
        <v>6210</v>
      </c>
      <c r="AI576" s="3" t="n">
        <v>6210</v>
      </c>
      <c r="AJ576" s="3" t="n">
        <v>6210</v>
      </c>
      <c r="AL576" s="3" t="n">
        <v>6210</v>
      </c>
      <c r="AM576" s="3" t="n">
        <v>6210</v>
      </c>
      <c r="AO576" s="3" t="n">
        <v>6210</v>
      </c>
      <c r="AP576" s="3" t="n">
        <v>6210</v>
      </c>
      <c r="AR576" s="3" t="n">
        <v>6210</v>
      </c>
      <c r="AS576" s="3" t="n">
        <v>6210</v>
      </c>
      <c r="AU576" s="3" t="n">
        <v>6210</v>
      </c>
      <c r="AV576" s="3" t="n">
        <v>6210</v>
      </c>
      <c r="AX576" s="3" t="n">
        <v>6210</v>
      </c>
      <c r="AY576" s="3" t="n">
        <v>6210</v>
      </c>
      <c r="BA576" s="3" t="n">
        <v>6210</v>
      </c>
      <c r="BB576" s="3" t="n">
        <v>6210</v>
      </c>
      <c r="BD576" s="3" t="n">
        <v>6210</v>
      </c>
      <c r="BE576" s="3" t="n">
        <v>6210</v>
      </c>
      <c r="BG576" s="3" t="n">
        <v>6210</v>
      </c>
      <c r="BH576" s="3" t="n">
        <v>6210</v>
      </c>
      <c r="BJ576" s="3" t="n">
        <v>6210</v>
      </c>
      <c r="BK576" s="3" t="n">
        <v>6210</v>
      </c>
      <c r="BM576" s="3" t="n">
        <v>6210</v>
      </c>
      <c r="BN576" s="3" t="n">
        <v>6210</v>
      </c>
      <c r="BP576" s="3" t="n">
        <v>6210</v>
      </c>
      <c r="BQ576" s="3" t="n">
        <v>6210</v>
      </c>
      <c r="BS576" s="3" t="n">
        <v>6210</v>
      </c>
      <c r="BT576" s="3" t="n">
        <v>6210</v>
      </c>
      <c r="BV576" s="3" t="n">
        <v>6210</v>
      </c>
      <c r="BW576" s="3" t="n">
        <v>6210</v>
      </c>
      <c r="BY576" s="3" t="n">
        <v>6210</v>
      </c>
      <c r="BZ576" s="3" t="n">
        <v>6210</v>
      </c>
      <c r="CB576" s="3" t="n">
        <v>6210</v>
      </c>
      <c r="CC576" s="3" t="n">
        <v>6210</v>
      </c>
      <c r="CE576" s="3" t="n">
        <v>6210</v>
      </c>
      <c r="CF576" s="3" t="n">
        <v>6210</v>
      </c>
      <c r="CH576" s="3" t="n">
        <v>6210</v>
      </c>
      <c r="CI576" s="3" t="n">
        <v>6210</v>
      </c>
      <c r="CK576" s="3" t="n">
        <v>6210</v>
      </c>
      <c r="CL576" s="3" t="n">
        <v>6210</v>
      </c>
      <c r="CN576" s="3" t="n">
        <v>6210</v>
      </c>
      <c r="CO576" s="3" t="n">
        <v>6210</v>
      </c>
      <c r="CQ576" s="3" t="n">
        <v>6210</v>
      </c>
      <c r="CR576" s="3" t="n">
        <v>6210</v>
      </c>
      <c r="CT576" s="3" t="n">
        <v>6210</v>
      </c>
      <c r="CU576" s="3" t="n">
        <v>6210</v>
      </c>
      <c r="CW576" s="3" t="n">
        <v>0</v>
      </c>
      <c r="CX576" s="3" t="n">
        <v>0</v>
      </c>
      <c r="CZ576" s="3" t="n">
        <v>186300</v>
      </c>
      <c r="DA576" s="3" t="n">
        <v>186300</v>
      </c>
    </row>
    <row r="577" customFormat="false" ht="12.75" hidden="false" customHeight="false" outlineLevel="0" collapsed="false">
      <c r="E577" s="1" t="s">
        <v>24</v>
      </c>
      <c r="F577" s="1" t="s">
        <v>193</v>
      </c>
      <c r="H577" s="1" t="s">
        <v>18</v>
      </c>
      <c r="I577" s="1" t="s">
        <v>161</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193</v>
      </c>
      <c r="H579" s="1" t="s">
        <v>16</v>
      </c>
      <c r="I579" s="1" t="s">
        <v>161</v>
      </c>
      <c r="K579" s="3" t="n">
        <v>0</v>
      </c>
      <c r="L579" s="3" t="n">
        <v>0</v>
      </c>
      <c r="N579" s="3" t="n">
        <v>0</v>
      </c>
      <c r="O579" s="3" t="n">
        <v>0</v>
      </c>
      <c r="Q579" s="3" t="n">
        <v>0</v>
      </c>
      <c r="R579" s="3" t="n">
        <v>0</v>
      </c>
      <c r="T579" s="3" t="n">
        <v>0</v>
      </c>
      <c r="U579" s="3" t="n">
        <v>0</v>
      </c>
      <c r="W579" s="3" t="n">
        <v>0</v>
      </c>
      <c r="X579" s="3" t="n">
        <v>0</v>
      </c>
      <c r="Z579" s="3" t="n">
        <v>0</v>
      </c>
      <c r="AA579" s="3" t="n">
        <v>0</v>
      </c>
      <c r="AC579" s="3" t="n">
        <v>0</v>
      </c>
      <c r="AD579" s="3" t="n">
        <v>0</v>
      </c>
      <c r="AF579" s="3" t="n">
        <v>0</v>
      </c>
      <c r="AG579" s="3" t="n">
        <v>0</v>
      </c>
      <c r="AI579" s="3" t="n">
        <v>0</v>
      </c>
      <c r="AJ579" s="3" t="n">
        <v>0</v>
      </c>
      <c r="AL579" s="3" t="n">
        <v>0</v>
      </c>
      <c r="AM579" s="3" t="n">
        <v>0</v>
      </c>
      <c r="AO579" s="3" t="n">
        <v>0</v>
      </c>
      <c r="AP579" s="3" t="n">
        <v>0</v>
      </c>
      <c r="AR579" s="3" t="n">
        <v>0</v>
      </c>
      <c r="AS579" s="3" t="n">
        <v>0</v>
      </c>
      <c r="AU579" s="3" t="n">
        <v>0</v>
      </c>
      <c r="AV579" s="3" t="n">
        <v>0</v>
      </c>
      <c r="AX579" s="3" t="n">
        <v>0</v>
      </c>
      <c r="AY579" s="3" t="n">
        <v>0</v>
      </c>
      <c r="BA579" s="3" t="n">
        <v>0</v>
      </c>
      <c r="BB579" s="3" t="n">
        <v>0</v>
      </c>
      <c r="BD579" s="3" t="n">
        <v>0</v>
      </c>
      <c r="BE579" s="3" t="n">
        <v>0</v>
      </c>
      <c r="BG579" s="3" t="n">
        <v>0</v>
      </c>
      <c r="BH579" s="3" t="n">
        <v>0</v>
      </c>
      <c r="BJ579" s="3" t="n">
        <v>0</v>
      </c>
      <c r="BK579" s="3" t="n">
        <v>0</v>
      </c>
      <c r="BM579" s="3" t="n">
        <v>0</v>
      </c>
      <c r="BN579" s="3" t="n">
        <v>0</v>
      </c>
      <c r="BP579" s="3" t="n">
        <v>0</v>
      </c>
      <c r="BQ579" s="3" t="n">
        <v>0</v>
      </c>
      <c r="BS579" s="3" t="n">
        <v>0</v>
      </c>
      <c r="BT579" s="3" t="n">
        <v>0</v>
      </c>
      <c r="BV579" s="3" t="n">
        <v>0</v>
      </c>
      <c r="BW579" s="3" t="n">
        <v>0</v>
      </c>
      <c r="BY579" s="3" t="n">
        <v>0</v>
      </c>
      <c r="BZ579" s="3" t="n">
        <v>0</v>
      </c>
      <c r="CB579" s="3" t="n">
        <v>0</v>
      </c>
      <c r="CC579" s="3" t="n">
        <v>0</v>
      </c>
      <c r="CE579" s="3" t="n">
        <v>0</v>
      </c>
      <c r="CF579" s="3" t="n">
        <v>0</v>
      </c>
      <c r="CH579" s="3" t="n">
        <v>0</v>
      </c>
      <c r="CI579" s="3" t="n">
        <v>0</v>
      </c>
      <c r="CK579" s="3" t="n">
        <v>0</v>
      </c>
      <c r="CL579" s="3" t="n">
        <v>0</v>
      </c>
      <c r="CN579" s="3" t="n">
        <v>0</v>
      </c>
      <c r="CO579" s="3" t="n">
        <v>0</v>
      </c>
      <c r="CQ579" s="3" t="n">
        <v>0</v>
      </c>
      <c r="CR579" s="3" t="n">
        <v>0</v>
      </c>
      <c r="CT579" s="3" t="n">
        <v>0</v>
      </c>
      <c r="CU579" s="3" t="n">
        <v>0</v>
      </c>
      <c r="CW579" s="3" t="n">
        <v>0</v>
      </c>
      <c r="CX579" s="3" t="n">
        <v>0</v>
      </c>
      <c r="CZ579" s="3" t="n">
        <v>0</v>
      </c>
      <c r="DA579" s="3" t="n">
        <v>0</v>
      </c>
    </row>
    <row r="580" customFormat="false" ht="12.75" hidden="false" customHeight="false" outlineLevel="0" collapsed="false">
      <c r="E580" s="1" t="s">
        <v>13</v>
      </c>
      <c r="F580" s="1" t="s">
        <v>193</v>
      </c>
      <c r="H580" s="1" t="s">
        <v>18</v>
      </c>
      <c r="I580" s="1" t="s">
        <v>161</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194</v>
      </c>
      <c r="H582" s="1" t="s">
        <v>16</v>
      </c>
      <c r="I582" s="1" t="s">
        <v>161</v>
      </c>
      <c r="K582" s="3" t="n">
        <v>0</v>
      </c>
      <c r="L582" s="3" t="n">
        <v>0</v>
      </c>
      <c r="N582" s="3" t="n">
        <v>0</v>
      </c>
      <c r="O582" s="3" t="n">
        <v>0</v>
      </c>
      <c r="Q582" s="3" t="n">
        <v>0</v>
      </c>
      <c r="R582" s="3" t="n">
        <v>0</v>
      </c>
      <c r="T582" s="3" t="n">
        <v>0</v>
      </c>
      <c r="U582" s="3" t="n">
        <v>0</v>
      </c>
      <c r="W582" s="3" t="n">
        <v>0</v>
      </c>
      <c r="X582" s="3" t="n">
        <v>0</v>
      </c>
      <c r="Z582" s="3" t="n">
        <v>0</v>
      </c>
      <c r="AA582" s="3" t="n">
        <v>0</v>
      </c>
      <c r="AC582" s="3" t="n">
        <v>0</v>
      </c>
      <c r="AD582" s="3" t="n">
        <v>0</v>
      </c>
      <c r="AF582" s="3" t="n">
        <v>0</v>
      </c>
      <c r="AG582" s="3" t="n">
        <v>0</v>
      </c>
      <c r="AI582" s="3" t="n">
        <v>0</v>
      </c>
      <c r="AJ582" s="3" t="n">
        <v>0</v>
      </c>
      <c r="AL582" s="3" t="n">
        <v>0</v>
      </c>
      <c r="AM582" s="3" t="n">
        <v>0</v>
      </c>
      <c r="AO582" s="3" t="n">
        <v>0</v>
      </c>
      <c r="AP582" s="3" t="n">
        <v>0</v>
      </c>
      <c r="AR582" s="3" t="n">
        <v>0</v>
      </c>
      <c r="AS582" s="3" t="n">
        <v>0</v>
      </c>
      <c r="AU582" s="3" t="n">
        <v>0</v>
      </c>
      <c r="AV582" s="3" t="n">
        <v>0</v>
      </c>
      <c r="AX582" s="3" t="n">
        <v>0</v>
      </c>
      <c r="AY582" s="3" t="n">
        <v>0</v>
      </c>
      <c r="BA582" s="3" t="n">
        <v>0</v>
      </c>
      <c r="BB582" s="3" t="n">
        <v>0</v>
      </c>
      <c r="BD582" s="3" t="n">
        <v>0</v>
      </c>
      <c r="BE582" s="3" t="n">
        <v>0</v>
      </c>
      <c r="BG582" s="3" t="n">
        <v>0</v>
      </c>
      <c r="BH582" s="3" t="n">
        <v>0</v>
      </c>
      <c r="BJ582" s="3" t="n">
        <v>0</v>
      </c>
      <c r="BK582" s="3" t="n">
        <v>0</v>
      </c>
      <c r="BM582" s="3" t="n">
        <v>0</v>
      </c>
      <c r="BN582" s="3" t="n">
        <v>0</v>
      </c>
      <c r="BP582" s="3" t="n">
        <v>0</v>
      </c>
      <c r="BQ582" s="3" t="n">
        <v>0</v>
      </c>
      <c r="BS582" s="3" t="n">
        <v>0</v>
      </c>
      <c r="BT582" s="3" t="n">
        <v>0</v>
      </c>
      <c r="BV582" s="3" t="n">
        <v>0</v>
      </c>
      <c r="BW582" s="3" t="n">
        <v>0</v>
      </c>
      <c r="BY582" s="3" t="n">
        <v>0</v>
      </c>
      <c r="BZ582" s="3" t="n">
        <v>0</v>
      </c>
      <c r="CB582" s="3" t="n">
        <v>0</v>
      </c>
      <c r="CC582" s="3" t="n">
        <v>0</v>
      </c>
      <c r="CE582" s="3" t="n">
        <v>0</v>
      </c>
      <c r="CF582" s="3" t="n">
        <v>0</v>
      </c>
      <c r="CH582" s="3" t="n">
        <v>0</v>
      </c>
      <c r="CI582" s="3" t="n">
        <v>0</v>
      </c>
      <c r="CK582" s="3" t="n">
        <v>0</v>
      </c>
      <c r="CL582" s="3" t="n">
        <v>0</v>
      </c>
      <c r="CN582" s="3" t="n">
        <v>0</v>
      </c>
      <c r="CO582" s="3" t="n">
        <v>0</v>
      </c>
      <c r="CQ582" s="3" t="n">
        <v>0</v>
      </c>
      <c r="CR582" s="3" t="n">
        <v>0</v>
      </c>
      <c r="CT582" s="3" t="n">
        <v>0</v>
      </c>
      <c r="CU582" s="3" t="n">
        <v>0</v>
      </c>
      <c r="CW582" s="3" t="n">
        <v>0</v>
      </c>
      <c r="CX582" s="3" t="n">
        <v>0</v>
      </c>
      <c r="CZ582" s="3" t="n">
        <v>0</v>
      </c>
      <c r="DA582" s="3" t="n">
        <v>0</v>
      </c>
    </row>
    <row r="583" customFormat="false" ht="12.75" hidden="false" customHeight="false" outlineLevel="0" collapsed="false">
      <c r="A583" s="4"/>
      <c r="E583" s="1" t="s">
        <v>13</v>
      </c>
      <c r="F583" s="1" t="s">
        <v>194</v>
      </c>
      <c r="H583" s="1" t="s">
        <v>18</v>
      </c>
      <c r="I583" s="1" t="s">
        <v>161</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195</v>
      </c>
      <c r="H586" s="1" t="s">
        <v>16</v>
      </c>
      <c r="I586" s="1" t="s">
        <v>161</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195</v>
      </c>
      <c r="H587" s="1" t="s">
        <v>18</v>
      </c>
      <c r="I587" s="1" t="s">
        <v>161</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196</v>
      </c>
      <c r="D589" s="22"/>
      <c r="E589" s="1" t="s">
        <v>197</v>
      </c>
      <c r="F589" s="1" t="s">
        <v>198</v>
      </c>
      <c r="H589" s="1" t="s">
        <v>16</v>
      </c>
      <c r="I589" s="1" t="s">
        <v>161</v>
      </c>
      <c r="K589" s="3" t="n">
        <v>217</v>
      </c>
      <c r="L589" s="3" t="n">
        <v>217</v>
      </c>
      <c r="N589" s="3" t="n">
        <v>217</v>
      </c>
      <c r="O589" s="3" t="n">
        <v>217</v>
      </c>
      <c r="Q589" s="3" t="n">
        <v>217</v>
      </c>
      <c r="R589" s="3" t="n">
        <v>217</v>
      </c>
      <c r="T589" s="3" t="n">
        <v>217</v>
      </c>
      <c r="U589" s="3" t="n">
        <v>217</v>
      </c>
      <c r="W589" s="3" t="n">
        <v>217</v>
      </c>
      <c r="X589" s="3" t="n">
        <v>217</v>
      </c>
      <c r="Z589" s="3" t="n">
        <v>217</v>
      </c>
      <c r="AA589" s="3" t="n">
        <v>217</v>
      </c>
      <c r="AC589" s="3" t="n">
        <v>217</v>
      </c>
      <c r="AD589" s="3" t="n">
        <v>217</v>
      </c>
      <c r="AF589" s="3" t="n">
        <v>217</v>
      </c>
      <c r="AG589" s="3" t="n">
        <v>217</v>
      </c>
      <c r="AI589" s="3" t="n">
        <v>217</v>
      </c>
      <c r="AJ589" s="3" t="n">
        <v>217</v>
      </c>
      <c r="AL589" s="3" t="n">
        <v>217</v>
      </c>
      <c r="AM589" s="3" t="n">
        <v>217</v>
      </c>
      <c r="AO589" s="3" t="n">
        <v>217</v>
      </c>
      <c r="AP589" s="3" t="n">
        <v>217</v>
      </c>
      <c r="AR589" s="3" t="n">
        <v>217</v>
      </c>
      <c r="AS589" s="3" t="n">
        <v>217</v>
      </c>
      <c r="AU589" s="3" t="n">
        <v>217</v>
      </c>
      <c r="AV589" s="3" t="n">
        <v>217</v>
      </c>
      <c r="AX589" s="3" t="n">
        <v>217</v>
      </c>
      <c r="AY589" s="3" t="n">
        <v>217</v>
      </c>
      <c r="BA589" s="3" t="n">
        <v>217</v>
      </c>
      <c r="BB589" s="3" t="n">
        <v>217</v>
      </c>
      <c r="BD589" s="3" t="n">
        <v>217</v>
      </c>
      <c r="BE589" s="3" t="n">
        <v>217</v>
      </c>
      <c r="BG589" s="3" t="n">
        <v>217</v>
      </c>
      <c r="BH589" s="3" t="n">
        <v>217</v>
      </c>
      <c r="BJ589" s="3" t="n">
        <v>217</v>
      </c>
      <c r="BK589" s="3" t="n">
        <v>217</v>
      </c>
      <c r="BM589" s="3" t="n">
        <v>217</v>
      </c>
      <c r="BN589" s="3" t="n">
        <v>217</v>
      </c>
      <c r="BP589" s="3" t="n">
        <v>217</v>
      </c>
      <c r="BQ589" s="3" t="n">
        <v>217</v>
      </c>
      <c r="BS589" s="3" t="n">
        <v>217</v>
      </c>
      <c r="BT589" s="3" t="n">
        <v>217</v>
      </c>
      <c r="BV589" s="3" t="n">
        <v>217</v>
      </c>
      <c r="BW589" s="3" t="n">
        <v>217</v>
      </c>
      <c r="BY589" s="3" t="n">
        <v>217</v>
      </c>
      <c r="BZ589" s="3" t="n">
        <v>217</v>
      </c>
      <c r="CB589" s="3" t="n">
        <v>217</v>
      </c>
      <c r="CC589" s="3" t="n">
        <v>217</v>
      </c>
      <c r="CE589" s="3" t="n">
        <v>217</v>
      </c>
      <c r="CF589" s="3" t="n">
        <v>217</v>
      </c>
      <c r="CH589" s="3" t="n">
        <v>217</v>
      </c>
      <c r="CI589" s="3" t="n">
        <v>217</v>
      </c>
      <c r="CK589" s="3" t="n">
        <v>217</v>
      </c>
      <c r="CL589" s="3" t="n">
        <v>217</v>
      </c>
      <c r="CN589" s="3" t="n">
        <v>217</v>
      </c>
      <c r="CO589" s="3" t="n">
        <v>217</v>
      </c>
      <c r="CQ589" s="3" t="n">
        <v>217</v>
      </c>
      <c r="CR589" s="3" t="n">
        <v>217</v>
      </c>
      <c r="CT589" s="3" t="n">
        <v>217</v>
      </c>
      <c r="CU589" s="3" t="n">
        <v>217</v>
      </c>
      <c r="CW589" s="3" t="n">
        <v>0</v>
      </c>
      <c r="CX589" s="3" t="n">
        <v>0</v>
      </c>
      <c r="CZ589" s="3" t="n">
        <v>6510</v>
      </c>
      <c r="DA589" s="3" t="n">
        <v>6510</v>
      </c>
    </row>
    <row r="590" customFormat="false" ht="12.75" hidden="false" customHeight="false" outlineLevel="0" collapsed="false">
      <c r="E590" s="1" t="s">
        <v>197</v>
      </c>
      <c r="F590" s="1" t="s">
        <v>198</v>
      </c>
      <c r="H590" s="1" t="s">
        <v>18</v>
      </c>
      <c r="I590" s="1" t="s">
        <v>161</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197</v>
      </c>
      <c r="F591" s="1" t="s">
        <v>198</v>
      </c>
      <c r="H591" s="1" t="s">
        <v>28</v>
      </c>
      <c r="I591" s="1" t="s">
        <v>161</v>
      </c>
      <c r="K591" s="3" t="n">
        <v>340</v>
      </c>
      <c r="L591" s="3" t="n">
        <v>340</v>
      </c>
      <c r="N591" s="3" t="n">
        <v>340</v>
      </c>
      <c r="O591" s="3" t="n">
        <v>340</v>
      </c>
      <c r="Q591" s="3" t="n">
        <v>340</v>
      </c>
      <c r="R591" s="3" t="n">
        <v>340</v>
      </c>
      <c r="T591" s="3" t="n">
        <v>340</v>
      </c>
      <c r="U591" s="3" t="n">
        <v>340</v>
      </c>
      <c r="W591" s="3" t="n">
        <v>340</v>
      </c>
      <c r="X591" s="3" t="n">
        <v>340</v>
      </c>
      <c r="Z591" s="3" t="n">
        <v>340</v>
      </c>
      <c r="AA591" s="3" t="n">
        <v>340</v>
      </c>
      <c r="AC591" s="3" t="n">
        <v>340</v>
      </c>
      <c r="AD591" s="3" t="n">
        <v>340</v>
      </c>
      <c r="AF591" s="3" t="n">
        <v>340</v>
      </c>
      <c r="AG591" s="3" t="n">
        <v>340</v>
      </c>
      <c r="AI591" s="3" t="n">
        <v>340</v>
      </c>
      <c r="AJ591" s="3" t="n">
        <v>340</v>
      </c>
      <c r="AL591" s="3" t="n">
        <v>340</v>
      </c>
      <c r="AM591" s="3" t="n">
        <v>340</v>
      </c>
      <c r="AO591" s="3" t="n">
        <v>340</v>
      </c>
      <c r="AP591" s="3" t="n">
        <v>340</v>
      </c>
      <c r="AR591" s="3" t="n">
        <v>340</v>
      </c>
      <c r="AS591" s="3" t="n">
        <v>340</v>
      </c>
      <c r="AU591" s="3" t="n">
        <v>340</v>
      </c>
      <c r="AV591" s="3" t="n">
        <v>340</v>
      </c>
      <c r="AX591" s="3" t="n">
        <v>340</v>
      </c>
      <c r="AY591" s="3" t="n">
        <v>340</v>
      </c>
      <c r="BA591" s="3" t="n">
        <v>340</v>
      </c>
      <c r="BB591" s="3" t="n">
        <v>340</v>
      </c>
      <c r="BD591" s="3" t="n">
        <v>340</v>
      </c>
      <c r="BE591" s="3" t="n">
        <v>340</v>
      </c>
      <c r="BG591" s="3" t="n">
        <v>340</v>
      </c>
      <c r="BH591" s="3" t="n">
        <v>340</v>
      </c>
      <c r="BJ591" s="3" t="n">
        <v>340</v>
      </c>
      <c r="BK591" s="3" t="n">
        <v>340</v>
      </c>
      <c r="BM591" s="3" t="n">
        <v>340</v>
      </c>
      <c r="BN591" s="3" t="n">
        <v>340</v>
      </c>
      <c r="BP591" s="3" t="n">
        <v>340</v>
      </c>
      <c r="BQ591" s="3" t="n">
        <v>340</v>
      </c>
      <c r="BS591" s="3" t="n">
        <v>340</v>
      </c>
      <c r="BT591" s="3" t="n">
        <v>340</v>
      </c>
      <c r="BV591" s="3" t="n">
        <v>340</v>
      </c>
      <c r="BW591" s="3" t="n">
        <v>340</v>
      </c>
      <c r="BY591" s="3" t="n">
        <v>340</v>
      </c>
      <c r="BZ591" s="3" t="n">
        <v>340</v>
      </c>
      <c r="CB591" s="3" t="n">
        <v>340</v>
      </c>
      <c r="CC591" s="3" t="n">
        <v>340</v>
      </c>
      <c r="CE591" s="3" t="n">
        <v>340</v>
      </c>
      <c r="CF591" s="3" t="n">
        <v>340</v>
      </c>
      <c r="CH591" s="3" t="n">
        <v>340</v>
      </c>
      <c r="CI591" s="3" t="n">
        <v>340</v>
      </c>
      <c r="CK591" s="3" t="n">
        <v>340</v>
      </c>
      <c r="CL591" s="3" t="n">
        <v>340</v>
      </c>
      <c r="CN591" s="3" t="n">
        <v>340</v>
      </c>
      <c r="CO591" s="3" t="n">
        <v>340</v>
      </c>
      <c r="CQ591" s="3" t="n">
        <v>340</v>
      </c>
      <c r="CR591" s="3" t="n">
        <v>340</v>
      </c>
      <c r="CT591" s="3" t="n">
        <v>340</v>
      </c>
      <c r="CU591" s="3" t="n">
        <v>340</v>
      </c>
      <c r="CW591" s="3" t="n">
        <v>0</v>
      </c>
      <c r="CX591" s="3" t="n">
        <v>0</v>
      </c>
      <c r="CZ591" s="3" t="n">
        <v>10200</v>
      </c>
      <c r="DA591" s="3" t="n">
        <v>10200</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199</v>
      </c>
      <c r="E593" s="1" t="s">
        <v>200</v>
      </c>
      <c r="F593" s="1" t="s">
        <v>198</v>
      </c>
      <c r="H593" s="1" t="s">
        <v>16</v>
      </c>
      <c r="I593" s="1" t="s">
        <v>161</v>
      </c>
      <c r="J593" s="3" t="s">
        <v>136</v>
      </c>
      <c r="CZ593" s="3" t="e">
        <f aca="false"/>
        <v>#VALUE!</v>
      </c>
      <c r="DA593" s="3" t="n">
        <v>0</v>
      </c>
    </row>
    <row r="594" customFormat="false" ht="12.75" hidden="false" customHeight="false" outlineLevel="0" collapsed="false">
      <c r="E594" s="1" t="s">
        <v>200</v>
      </c>
      <c r="F594" s="1" t="s">
        <v>198</v>
      </c>
      <c r="G594" s="2" t="s">
        <v>201</v>
      </c>
      <c r="H594" s="1" t="s">
        <v>18</v>
      </c>
      <c r="I594" s="1" t="s">
        <v>161</v>
      </c>
      <c r="K594" s="3" t="n">
        <v>10</v>
      </c>
      <c r="L594" s="3" t="n">
        <v>10</v>
      </c>
      <c r="N594" s="3" t="n">
        <v>10</v>
      </c>
      <c r="O594" s="3" t="n">
        <v>10</v>
      </c>
      <c r="Q594" s="3" t="n">
        <v>10</v>
      </c>
      <c r="R594" s="3" t="n">
        <v>10</v>
      </c>
      <c r="T594" s="3" t="n">
        <v>10</v>
      </c>
      <c r="U594" s="3" t="n">
        <v>10</v>
      </c>
      <c r="W594" s="3" t="n">
        <v>10</v>
      </c>
      <c r="X594" s="3" t="n">
        <v>10</v>
      </c>
      <c r="Z594" s="3" t="n">
        <v>10</v>
      </c>
      <c r="AA594" s="3" t="n">
        <v>10</v>
      </c>
      <c r="AC594" s="3" t="n">
        <v>10</v>
      </c>
      <c r="AD594" s="3" t="n">
        <v>10</v>
      </c>
      <c r="AF594" s="3" t="n">
        <v>10</v>
      </c>
      <c r="AG594" s="3" t="n">
        <v>10</v>
      </c>
      <c r="AI594" s="3" t="n">
        <v>10</v>
      </c>
      <c r="AJ594" s="3" t="n">
        <v>10</v>
      </c>
      <c r="AL594" s="3" t="n">
        <v>10</v>
      </c>
      <c r="AM594" s="3" t="n">
        <v>10</v>
      </c>
      <c r="AO594" s="3" t="n">
        <v>10</v>
      </c>
      <c r="AP594" s="3" t="n">
        <v>10</v>
      </c>
      <c r="AR594" s="3" t="n">
        <v>10</v>
      </c>
      <c r="AS594" s="3" t="n">
        <v>10</v>
      </c>
      <c r="AU594" s="3" t="n">
        <v>10</v>
      </c>
      <c r="AV594" s="3" t="n">
        <v>10</v>
      </c>
      <c r="AX594" s="3" t="n">
        <v>10</v>
      </c>
      <c r="AY594" s="3" t="n">
        <v>10</v>
      </c>
      <c r="BA594" s="3" t="n">
        <v>10</v>
      </c>
      <c r="BB594" s="3" t="n">
        <v>10</v>
      </c>
      <c r="BD594" s="3" t="n">
        <v>10</v>
      </c>
      <c r="BE594" s="3" t="n">
        <v>10</v>
      </c>
      <c r="BG594" s="3" t="n">
        <v>10</v>
      </c>
      <c r="BH594" s="3" t="n">
        <v>10</v>
      </c>
      <c r="BJ594" s="3" t="n">
        <v>10</v>
      </c>
      <c r="BK594" s="3" t="n">
        <v>10</v>
      </c>
      <c r="BM594" s="3" t="n">
        <v>10</v>
      </c>
      <c r="BN594" s="3" t="n">
        <v>10</v>
      </c>
      <c r="BP594" s="3" t="n">
        <v>10</v>
      </c>
      <c r="BQ594" s="3" t="n">
        <v>10</v>
      </c>
      <c r="BS594" s="3" t="n">
        <v>10</v>
      </c>
      <c r="BT594" s="3" t="n">
        <v>10</v>
      </c>
      <c r="BV594" s="3" t="n">
        <v>10</v>
      </c>
      <c r="BW594" s="3" t="n">
        <v>10</v>
      </c>
      <c r="BY594" s="3" t="n">
        <v>10</v>
      </c>
      <c r="BZ594" s="3" t="n">
        <v>10</v>
      </c>
      <c r="CB594" s="3" t="n">
        <v>10</v>
      </c>
      <c r="CC594" s="3" t="n">
        <v>10</v>
      </c>
      <c r="CE594" s="3" t="n">
        <v>10</v>
      </c>
      <c r="CF594" s="3" t="n">
        <v>10</v>
      </c>
      <c r="CH594" s="3" t="n">
        <v>10</v>
      </c>
      <c r="CI594" s="3" t="n">
        <v>10</v>
      </c>
      <c r="CK594" s="3" t="n">
        <v>10</v>
      </c>
      <c r="CL594" s="3" t="n">
        <v>10</v>
      </c>
      <c r="CN594" s="3" t="n">
        <v>10</v>
      </c>
      <c r="CO594" s="3" t="n">
        <v>10</v>
      </c>
      <c r="CQ594" s="3" t="n">
        <v>10</v>
      </c>
      <c r="CR594" s="3" t="n">
        <v>10</v>
      </c>
      <c r="CT594" s="3" t="n">
        <v>10</v>
      </c>
      <c r="CU594" s="3" t="n">
        <v>10</v>
      </c>
      <c r="CW594" s="3" t="n">
        <v>0</v>
      </c>
      <c r="CX594" s="3" t="n">
        <v>0</v>
      </c>
      <c r="CZ594" s="3" t="n">
        <v>300</v>
      </c>
      <c r="DA594" s="3" t="n">
        <v>300</v>
      </c>
    </row>
    <row r="596" customFormat="false" ht="12.75" hidden="false" customHeight="false" outlineLevel="0" collapsed="false">
      <c r="E596" s="1" t="s">
        <v>13</v>
      </c>
      <c r="F596" s="15" t="s">
        <v>202</v>
      </c>
      <c r="H596" s="1" t="s">
        <v>16</v>
      </c>
      <c r="I596" s="1" t="s">
        <v>161</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202</v>
      </c>
      <c r="H597" s="1" t="s">
        <v>18</v>
      </c>
      <c r="I597" s="1" t="s">
        <v>161</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203</v>
      </c>
      <c r="H599" s="1" t="s">
        <v>16</v>
      </c>
      <c r="I599" s="1" t="s">
        <v>161</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203</v>
      </c>
      <c r="H600" s="1" t="s">
        <v>18</v>
      </c>
      <c r="I600" s="1" t="s">
        <v>161</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204</v>
      </c>
      <c r="F602" s="15"/>
    </row>
    <row r="603" customFormat="false" ht="12.75" hidden="false" customHeight="false" outlineLevel="0" collapsed="false">
      <c r="D603" s="15"/>
      <c r="E603" s="15"/>
    </row>
    <row r="604" customFormat="false" ht="12.75" hidden="false" customHeight="false" outlineLevel="0" collapsed="false">
      <c r="B604" s="1" t="s">
        <v>133</v>
      </c>
      <c r="D604" s="1" t="s">
        <v>186</v>
      </c>
      <c r="F604" s="1" t="s">
        <v>205</v>
      </c>
      <c r="G604" s="2" t="s">
        <v>206</v>
      </c>
      <c r="H604" s="1" t="s">
        <v>16</v>
      </c>
      <c r="I604" s="1" t="s">
        <v>207</v>
      </c>
      <c r="K604" s="3" t="n">
        <v>7993</v>
      </c>
      <c r="L604" s="3" t="n">
        <v>7993</v>
      </c>
      <c r="N604" s="3" t="n">
        <v>7993</v>
      </c>
      <c r="O604" s="3" t="n">
        <v>7993</v>
      </c>
      <c r="Q604" s="3" t="n">
        <v>7993</v>
      </c>
      <c r="R604" s="3" t="n">
        <v>7993</v>
      </c>
      <c r="T604" s="3" t="n">
        <v>7993</v>
      </c>
      <c r="U604" s="3" t="n">
        <v>7993</v>
      </c>
      <c r="W604" s="3" t="n">
        <v>7993</v>
      </c>
      <c r="X604" s="3" t="n">
        <v>7993</v>
      </c>
      <c r="Z604" s="3" t="n">
        <v>7993</v>
      </c>
      <c r="AA604" s="3" t="n">
        <v>7993</v>
      </c>
      <c r="AC604" s="3" t="n">
        <v>7993</v>
      </c>
      <c r="AD604" s="3" t="n">
        <v>7993</v>
      </c>
      <c r="AF604" s="3" t="n">
        <v>7993</v>
      </c>
      <c r="AG604" s="3" t="n">
        <v>7993</v>
      </c>
      <c r="AI604" s="3" t="n">
        <v>7993</v>
      </c>
      <c r="AJ604" s="3" t="n">
        <v>7993</v>
      </c>
      <c r="AL604" s="3" t="n">
        <v>7993</v>
      </c>
      <c r="AM604" s="3" t="n">
        <v>7993</v>
      </c>
      <c r="AO604" s="3" t="n">
        <v>7993</v>
      </c>
      <c r="AP604" s="3" t="n">
        <v>7993</v>
      </c>
      <c r="AR604" s="3" t="n">
        <v>7993</v>
      </c>
      <c r="AS604" s="3" t="n">
        <v>7993</v>
      </c>
      <c r="AU604" s="3" t="n">
        <v>7993</v>
      </c>
      <c r="AV604" s="3" t="n">
        <v>7993</v>
      </c>
      <c r="AX604" s="3" t="n">
        <v>7993</v>
      </c>
      <c r="AY604" s="3" t="n">
        <v>7993</v>
      </c>
      <c r="BA604" s="3" t="n">
        <v>7993</v>
      </c>
      <c r="BB604" s="3" t="n">
        <v>7993</v>
      </c>
      <c r="BD604" s="3" t="n">
        <v>7993</v>
      </c>
      <c r="BE604" s="3" t="n">
        <v>7993</v>
      </c>
      <c r="BG604" s="3" t="n">
        <v>7993</v>
      </c>
      <c r="BH604" s="3" t="n">
        <v>7993</v>
      </c>
      <c r="BJ604" s="3" t="n">
        <v>7993</v>
      </c>
      <c r="BK604" s="3" t="n">
        <v>7993</v>
      </c>
      <c r="BM604" s="3" t="n">
        <v>7993</v>
      </c>
      <c r="BN604" s="3" t="n">
        <v>7993</v>
      </c>
      <c r="BP604" s="3" t="n">
        <v>7993</v>
      </c>
      <c r="BQ604" s="3" t="n">
        <v>7993</v>
      </c>
      <c r="BS604" s="3" t="n">
        <v>7993</v>
      </c>
      <c r="BT604" s="3" t="n">
        <v>7993</v>
      </c>
      <c r="BV604" s="3" t="n">
        <v>7993</v>
      </c>
      <c r="BW604" s="3" t="n">
        <v>7993</v>
      </c>
      <c r="BY604" s="3" t="n">
        <v>7993</v>
      </c>
      <c r="BZ604" s="3" t="n">
        <v>7993</v>
      </c>
      <c r="CB604" s="3" t="n">
        <v>7993</v>
      </c>
      <c r="CC604" s="3" t="n">
        <v>7993</v>
      </c>
      <c r="CE604" s="3" t="n">
        <v>7993</v>
      </c>
      <c r="CF604" s="3" t="n">
        <v>7993</v>
      </c>
      <c r="CH604" s="3" t="n">
        <v>7993</v>
      </c>
      <c r="CI604" s="3" t="n">
        <v>7993</v>
      </c>
      <c r="CK604" s="3" t="n">
        <v>7993</v>
      </c>
      <c r="CL604" s="3" t="n">
        <v>7993</v>
      </c>
      <c r="CN604" s="3" t="n">
        <v>7993</v>
      </c>
      <c r="CO604" s="3" t="n">
        <v>7993</v>
      </c>
      <c r="CQ604" s="3" t="n">
        <v>7993</v>
      </c>
      <c r="CR604" s="3" t="n">
        <v>7993</v>
      </c>
      <c r="CT604" s="3" t="n">
        <v>7993</v>
      </c>
      <c r="CU604" s="3" t="n">
        <v>7993</v>
      </c>
      <c r="CW604" s="3" t="n">
        <v>7993</v>
      </c>
      <c r="CX604" s="3" t="n">
        <v>7993</v>
      </c>
      <c r="CZ604" s="3" t="n">
        <v>247783</v>
      </c>
      <c r="DA604" s="3" t="n">
        <v>247783</v>
      </c>
    </row>
    <row r="605" customFormat="false" ht="12.75" hidden="false" customHeight="false" outlineLevel="0" collapsed="false">
      <c r="B605" s="1" t="s">
        <v>133</v>
      </c>
      <c r="D605" s="1" t="s">
        <v>186</v>
      </c>
      <c r="F605" s="1" t="s">
        <v>205</v>
      </c>
      <c r="G605" s="2" t="s">
        <v>206</v>
      </c>
      <c r="H605" s="1" t="s">
        <v>18</v>
      </c>
      <c r="I605" s="1" t="s">
        <v>207</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133</v>
      </c>
      <c r="D606" s="1" t="s">
        <v>186</v>
      </c>
      <c r="F606" s="1" t="s">
        <v>205</v>
      </c>
      <c r="G606" s="2" t="s">
        <v>206</v>
      </c>
      <c r="H606" s="1" t="s">
        <v>28</v>
      </c>
      <c r="I606" s="1" t="s">
        <v>207</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133</v>
      </c>
      <c r="D607" s="1" t="s">
        <v>186</v>
      </c>
      <c r="F607" s="19" t="s">
        <v>208</v>
      </c>
      <c r="G607" s="2" t="s">
        <v>206</v>
      </c>
      <c r="H607" s="1" t="s">
        <v>16</v>
      </c>
      <c r="I607" s="1" t="s">
        <v>207</v>
      </c>
      <c r="K607" s="3" t="n">
        <v>274</v>
      </c>
      <c r="L607" s="3" t="n">
        <v>274</v>
      </c>
      <c r="N607" s="3" t="n">
        <v>274</v>
      </c>
      <c r="O607" s="3" t="n">
        <v>274</v>
      </c>
      <c r="Q607" s="3" t="n">
        <v>274</v>
      </c>
      <c r="R607" s="3" t="n">
        <v>274</v>
      </c>
      <c r="T607" s="3" t="n">
        <v>274</v>
      </c>
      <c r="U607" s="3" t="n">
        <v>274</v>
      </c>
      <c r="W607" s="3" t="n">
        <v>274</v>
      </c>
      <c r="X607" s="3" t="n">
        <v>274</v>
      </c>
      <c r="Z607" s="3" t="n">
        <v>274</v>
      </c>
      <c r="AA607" s="3" t="n">
        <v>274</v>
      </c>
      <c r="AC607" s="3" t="n">
        <v>274</v>
      </c>
      <c r="AD607" s="3" t="n">
        <v>274</v>
      </c>
      <c r="AF607" s="3" t="n">
        <v>274</v>
      </c>
      <c r="AG607" s="3" t="n">
        <v>274</v>
      </c>
      <c r="AI607" s="3" t="n">
        <v>274</v>
      </c>
      <c r="AJ607" s="3" t="n">
        <v>274</v>
      </c>
      <c r="AL607" s="3" t="n">
        <v>274</v>
      </c>
      <c r="AM607" s="3" t="n">
        <v>274</v>
      </c>
      <c r="AO607" s="3" t="n">
        <v>274</v>
      </c>
      <c r="AP607" s="3" t="n">
        <v>274</v>
      </c>
      <c r="AR607" s="3" t="n">
        <v>274</v>
      </c>
      <c r="AS607" s="3" t="n">
        <v>274</v>
      </c>
      <c r="AU607" s="3" t="n">
        <v>274</v>
      </c>
      <c r="AV607" s="3" t="n">
        <v>274</v>
      </c>
      <c r="AX607" s="3" t="n">
        <v>274</v>
      </c>
      <c r="AY607" s="3" t="n">
        <v>274</v>
      </c>
      <c r="BA607" s="3" t="n">
        <v>274</v>
      </c>
      <c r="BB607" s="3" t="n">
        <v>274</v>
      </c>
      <c r="BD607" s="3" t="n">
        <v>274</v>
      </c>
      <c r="BE607" s="3" t="n">
        <v>274</v>
      </c>
      <c r="BG607" s="3" t="n">
        <v>274</v>
      </c>
      <c r="BH607" s="3" t="n">
        <v>274</v>
      </c>
      <c r="BJ607" s="3" t="n">
        <v>274</v>
      </c>
      <c r="BK607" s="3" t="n">
        <v>274</v>
      </c>
      <c r="BM607" s="3" t="n">
        <v>274</v>
      </c>
      <c r="BN607" s="3" t="n">
        <v>274</v>
      </c>
      <c r="BP607" s="3" t="n">
        <v>274</v>
      </c>
      <c r="BQ607" s="3" t="n">
        <v>274</v>
      </c>
      <c r="BS607" s="3" t="n">
        <v>274</v>
      </c>
      <c r="BT607" s="3" t="n">
        <v>274</v>
      </c>
      <c r="BV607" s="3" t="n">
        <v>274</v>
      </c>
      <c r="BW607" s="3" t="n">
        <v>274</v>
      </c>
      <c r="BY607" s="3" t="n">
        <v>274</v>
      </c>
      <c r="BZ607" s="3" t="n">
        <v>274</v>
      </c>
      <c r="CB607" s="3" t="n">
        <v>274</v>
      </c>
      <c r="CC607" s="3" t="n">
        <v>274</v>
      </c>
      <c r="CE607" s="3" t="n">
        <v>274</v>
      </c>
      <c r="CF607" s="3" t="n">
        <v>274</v>
      </c>
      <c r="CH607" s="3" t="n">
        <v>274</v>
      </c>
      <c r="CI607" s="3" t="n">
        <v>274</v>
      </c>
      <c r="CK607" s="3" t="n">
        <v>274</v>
      </c>
      <c r="CL607" s="3" t="n">
        <v>274</v>
      </c>
      <c r="CN607" s="3" t="n">
        <v>274</v>
      </c>
      <c r="CO607" s="3" t="n">
        <v>274</v>
      </c>
      <c r="CQ607" s="3" t="n">
        <v>274</v>
      </c>
      <c r="CR607" s="3" t="n">
        <v>274</v>
      </c>
      <c r="CT607" s="3" t="n">
        <v>274</v>
      </c>
      <c r="CU607" s="3" t="n">
        <v>274</v>
      </c>
      <c r="CW607" s="3" t="n">
        <v>274</v>
      </c>
      <c r="CX607" s="3" t="n">
        <v>274</v>
      </c>
      <c r="CZ607" s="3" t="n">
        <v>8494</v>
      </c>
      <c r="DA607" s="3" t="n">
        <v>8494</v>
      </c>
    </row>
    <row r="608" customFormat="false" ht="12.75" hidden="false" customHeight="false" outlineLevel="0" collapsed="false">
      <c r="B608" s="1" t="s">
        <v>133</v>
      </c>
      <c r="D608" s="1" t="s">
        <v>186</v>
      </c>
      <c r="F608" s="19" t="s">
        <v>208</v>
      </c>
      <c r="G608" s="2" t="s">
        <v>206</v>
      </c>
      <c r="H608" s="1" t="s">
        <v>18</v>
      </c>
      <c r="I608" s="1" t="s">
        <v>207</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133</v>
      </c>
      <c r="D609" s="1" t="s">
        <v>186</v>
      </c>
      <c r="F609" s="19" t="s">
        <v>208</v>
      </c>
      <c r="G609" s="2" t="s">
        <v>206</v>
      </c>
      <c r="H609" s="1" t="s">
        <v>28</v>
      </c>
      <c r="I609" s="1" t="s">
        <v>207</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209</v>
      </c>
      <c r="F612" s="1" t="s">
        <v>205</v>
      </c>
      <c r="G612" s="2" t="s">
        <v>210</v>
      </c>
      <c r="H612" s="1" t="s">
        <v>16</v>
      </c>
      <c r="I612" s="1" t="s">
        <v>207</v>
      </c>
      <c r="K612" s="3" t="n">
        <v>0</v>
      </c>
      <c r="L612" s="3" t="n">
        <v>0</v>
      </c>
      <c r="N612" s="3" t="n">
        <v>0</v>
      </c>
      <c r="O612" s="3" t="n">
        <v>0</v>
      </c>
      <c r="Q612" s="3" t="n">
        <v>0</v>
      </c>
      <c r="R612" s="3" t="n">
        <v>0</v>
      </c>
      <c r="T612" s="3" t="n">
        <v>0</v>
      </c>
      <c r="U612" s="3" t="n">
        <v>0</v>
      </c>
      <c r="W612" s="3" t="n">
        <v>0</v>
      </c>
      <c r="X612" s="3" t="n">
        <v>0</v>
      </c>
      <c r="Z612" s="3" t="n">
        <v>0</v>
      </c>
      <c r="AA612" s="3" t="n">
        <v>0</v>
      </c>
      <c r="AC612" s="3" t="n">
        <v>0</v>
      </c>
      <c r="AD612" s="3" t="n">
        <v>0</v>
      </c>
      <c r="AF612" s="3" t="n">
        <v>0</v>
      </c>
      <c r="AG612" s="3" t="n">
        <v>0</v>
      </c>
      <c r="AI612" s="3" t="n">
        <v>0</v>
      </c>
      <c r="AJ612" s="3" t="n">
        <v>0</v>
      </c>
      <c r="AL612" s="3" t="n">
        <v>0</v>
      </c>
      <c r="AM612" s="3" t="n">
        <v>0</v>
      </c>
      <c r="AO612" s="3" t="n">
        <v>0</v>
      </c>
      <c r="AP612" s="3" t="n">
        <v>0</v>
      </c>
      <c r="AR612" s="3" t="n">
        <v>0</v>
      </c>
      <c r="AS612" s="3" t="n">
        <v>0</v>
      </c>
      <c r="AU612" s="3" t="n">
        <v>0</v>
      </c>
      <c r="AV612" s="3" t="n">
        <v>0</v>
      </c>
      <c r="AX612" s="3" t="n">
        <v>0</v>
      </c>
      <c r="AY612" s="3" t="n">
        <v>0</v>
      </c>
      <c r="BA612" s="3" t="n">
        <v>0</v>
      </c>
      <c r="BB612" s="3" t="n">
        <v>0</v>
      </c>
      <c r="BD612" s="3" t="n">
        <v>0</v>
      </c>
      <c r="BE612" s="3" t="n">
        <v>0</v>
      </c>
      <c r="BG612" s="3" t="n">
        <v>0</v>
      </c>
      <c r="BH612" s="3" t="n">
        <v>0</v>
      </c>
      <c r="BJ612" s="3" t="n">
        <v>0</v>
      </c>
      <c r="BK612" s="3" t="n">
        <v>0</v>
      </c>
      <c r="BM612" s="3" t="n">
        <v>0</v>
      </c>
      <c r="BN612" s="3" t="n">
        <v>0</v>
      </c>
      <c r="BP612" s="3" t="n">
        <v>0</v>
      </c>
      <c r="BQ612" s="3" t="n">
        <v>0</v>
      </c>
      <c r="BS612" s="3" t="n">
        <v>0</v>
      </c>
      <c r="BT612" s="3" t="n">
        <v>0</v>
      </c>
      <c r="BV612" s="3" t="n">
        <v>0</v>
      </c>
      <c r="BW612" s="3" t="n">
        <v>0</v>
      </c>
      <c r="BY612" s="3" t="n">
        <v>0</v>
      </c>
      <c r="BZ612" s="3" t="n">
        <v>0</v>
      </c>
      <c r="CB612" s="3" t="n">
        <v>0</v>
      </c>
      <c r="CC612" s="3" t="n">
        <v>0</v>
      </c>
      <c r="CE612" s="3" t="n">
        <v>0</v>
      </c>
      <c r="CF612" s="3" t="n">
        <v>0</v>
      </c>
      <c r="CH612" s="3" t="n">
        <v>0</v>
      </c>
      <c r="CI612" s="3" t="n">
        <v>0</v>
      </c>
      <c r="CK612" s="3" t="n">
        <v>0</v>
      </c>
      <c r="CL612" s="3" t="n">
        <v>0</v>
      </c>
      <c r="CN612" s="3" t="n">
        <v>0</v>
      </c>
      <c r="CO612" s="3" t="n">
        <v>0</v>
      </c>
      <c r="CQ612" s="3" t="n">
        <v>0</v>
      </c>
      <c r="CR612" s="3" t="n">
        <v>0</v>
      </c>
      <c r="CT612" s="3" t="n">
        <v>0</v>
      </c>
      <c r="CU612" s="3" t="n">
        <v>0</v>
      </c>
      <c r="CW612" s="3" t="n">
        <v>0</v>
      </c>
      <c r="CX612" s="3" t="n">
        <v>0</v>
      </c>
      <c r="CZ612" s="3" t="n">
        <v>0</v>
      </c>
      <c r="DA612" s="3" t="n">
        <v>0</v>
      </c>
    </row>
    <row r="613" customFormat="false" ht="12.75" hidden="false" customHeight="false" outlineLevel="0" collapsed="false">
      <c r="B613" s="1" t="s">
        <v>209</v>
      </c>
      <c r="F613" s="1" t="s">
        <v>205</v>
      </c>
      <c r="G613" s="2" t="s">
        <v>210</v>
      </c>
      <c r="H613" s="1" t="s">
        <v>18</v>
      </c>
      <c r="I613" s="1" t="s">
        <v>207</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209</v>
      </c>
      <c r="F614" s="1" t="s">
        <v>205</v>
      </c>
      <c r="G614" s="2" t="s">
        <v>210</v>
      </c>
      <c r="H614" s="1" t="s">
        <v>28</v>
      </c>
      <c r="I614" s="1" t="s">
        <v>207</v>
      </c>
      <c r="K614" s="3" t="n">
        <v>0</v>
      </c>
      <c r="L614" s="3" t="n">
        <v>0</v>
      </c>
      <c r="N614" s="3" t="n">
        <v>0</v>
      </c>
      <c r="O614" s="3" t="n">
        <v>0</v>
      </c>
      <c r="Q614" s="3" t="n">
        <v>0</v>
      </c>
      <c r="R614" s="3" t="n">
        <v>0</v>
      </c>
      <c r="T614" s="3" t="n">
        <v>0</v>
      </c>
      <c r="U614" s="3" t="n">
        <v>0</v>
      </c>
      <c r="W614" s="3" t="n">
        <v>0</v>
      </c>
      <c r="X614" s="3" t="n">
        <v>0</v>
      </c>
      <c r="Z614" s="3" t="n">
        <v>0</v>
      </c>
      <c r="AA614" s="3" t="n">
        <v>0</v>
      </c>
      <c r="AC614" s="3" t="n">
        <v>0</v>
      </c>
      <c r="AD614" s="3" t="n">
        <v>0</v>
      </c>
      <c r="AF614" s="3" t="n">
        <v>0</v>
      </c>
      <c r="AG614" s="3" t="n">
        <v>0</v>
      </c>
      <c r="AI614" s="3" t="n">
        <v>0</v>
      </c>
      <c r="AJ614" s="3" t="n">
        <v>0</v>
      </c>
      <c r="AL614" s="3" t="n">
        <v>0</v>
      </c>
      <c r="AM614" s="3" t="n">
        <v>0</v>
      </c>
      <c r="AO614" s="3" t="n">
        <v>0</v>
      </c>
      <c r="AP614" s="3" t="n">
        <v>0</v>
      </c>
      <c r="AR614" s="3" t="n">
        <v>0</v>
      </c>
      <c r="AS614" s="3" t="n">
        <v>0</v>
      </c>
      <c r="AU614" s="3" t="n">
        <v>0</v>
      </c>
      <c r="AV614" s="3" t="n">
        <v>0</v>
      </c>
      <c r="AX614" s="3" t="n">
        <v>0</v>
      </c>
      <c r="AY614" s="3" t="n">
        <v>0</v>
      </c>
      <c r="BA614" s="3" t="n">
        <v>0</v>
      </c>
      <c r="BB614" s="3" t="n">
        <v>0</v>
      </c>
      <c r="BD614" s="3" t="n">
        <v>0</v>
      </c>
      <c r="BE614" s="3" t="n">
        <v>0</v>
      </c>
      <c r="BG614" s="3" t="n">
        <v>0</v>
      </c>
      <c r="BH614" s="3" t="n">
        <v>0</v>
      </c>
      <c r="BJ614" s="3" t="n">
        <v>0</v>
      </c>
      <c r="BK614" s="3" t="n">
        <v>0</v>
      </c>
      <c r="BM614" s="3" t="n">
        <v>0</v>
      </c>
      <c r="BN614" s="3" t="n">
        <v>0</v>
      </c>
      <c r="BP614" s="3" t="n">
        <v>0</v>
      </c>
      <c r="BQ614" s="3" t="n">
        <v>0</v>
      </c>
      <c r="BS614" s="3" t="n">
        <v>0</v>
      </c>
      <c r="BT614" s="3" t="n">
        <v>0</v>
      </c>
      <c r="BV614" s="3" t="n">
        <v>0</v>
      </c>
      <c r="BW614" s="3" t="n">
        <v>0</v>
      </c>
      <c r="BY614" s="3" t="n">
        <v>0</v>
      </c>
      <c r="BZ614" s="3" t="n">
        <v>0</v>
      </c>
      <c r="CB614" s="3" t="n">
        <v>0</v>
      </c>
      <c r="CC614" s="3" t="n">
        <v>0</v>
      </c>
      <c r="CE614" s="3" t="n">
        <v>0</v>
      </c>
      <c r="CF614" s="3" t="n">
        <v>0</v>
      </c>
      <c r="CH614" s="3" t="n">
        <v>0</v>
      </c>
      <c r="CI614" s="3" t="n">
        <v>0</v>
      </c>
      <c r="CK614" s="3" t="n">
        <v>0</v>
      </c>
      <c r="CL614" s="3" t="n">
        <v>0</v>
      </c>
      <c r="CN614" s="3" t="n">
        <v>0</v>
      </c>
      <c r="CO614" s="3" t="n">
        <v>0</v>
      </c>
      <c r="CQ614" s="3" t="n">
        <v>0</v>
      </c>
      <c r="CR614" s="3" t="n">
        <v>0</v>
      </c>
      <c r="CT614" s="3" t="n">
        <v>0</v>
      </c>
      <c r="CU614" s="3" t="n">
        <v>0</v>
      </c>
      <c r="CW614" s="3" t="n">
        <v>0</v>
      </c>
      <c r="CX614" s="3" t="n">
        <v>0</v>
      </c>
      <c r="CZ614" s="3" t="n">
        <v>0</v>
      </c>
      <c r="DA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211</v>
      </c>
      <c r="D617" s="1" t="s">
        <v>212</v>
      </c>
      <c r="E617" s="1" t="s">
        <v>205</v>
      </c>
      <c r="F617" s="1" t="s">
        <v>213</v>
      </c>
      <c r="G617" s="2" t="s">
        <v>214</v>
      </c>
      <c r="H617" s="1" t="s">
        <v>16</v>
      </c>
      <c r="I617" s="1" t="s">
        <v>207</v>
      </c>
      <c r="K617" s="3" t="n">
        <v>0</v>
      </c>
      <c r="L617" s="3" t="n">
        <v>0</v>
      </c>
      <c r="N617" s="3" t="n">
        <v>0</v>
      </c>
      <c r="O617" s="3" t="n">
        <v>0</v>
      </c>
      <c r="Q617" s="3" t="n">
        <v>6299</v>
      </c>
      <c r="R617" s="3" t="n">
        <v>6299</v>
      </c>
      <c r="T617" s="3" t="n">
        <v>6299</v>
      </c>
      <c r="U617" s="3" t="n">
        <v>6299</v>
      </c>
      <c r="W617" s="3" t="n">
        <v>6299</v>
      </c>
      <c r="X617" s="3" t="n">
        <v>6299</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6303</v>
      </c>
      <c r="AS617" s="3" t="n">
        <v>6303</v>
      </c>
      <c r="AU617" s="3" t="n">
        <v>6303</v>
      </c>
      <c r="AV617" s="3" t="n">
        <v>6303</v>
      </c>
      <c r="AX617" s="3" t="n">
        <v>6303</v>
      </c>
      <c r="AY617" s="3" t="n">
        <v>6303</v>
      </c>
      <c r="BA617" s="3" t="n">
        <v>6303</v>
      </c>
      <c r="BB617" s="3" t="n">
        <v>6303</v>
      </c>
      <c r="BD617" s="3" t="n">
        <v>6303</v>
      </c>
      <c r="BE617" s="3" t="n">
        <v>6303</v>
      </c>
      <c r="BG617" s="3" t="n">
        <v>6303</v>
      </c>
      <c r="BH617" s="3" t="n">
        <v>6303</v>
      </c>
      <c r="BJ617" s="3" t="n">
        <v>6303</v>
      </c>
      <c r="BK617" s="3" t="n">
        <v>6303</v>
      </c>
      <c r="BM617" s="3" t="n">
        <v>6303</v>
      </c>
      <c r="BN617" s="3" t="n">
        <v>6303</v>
      </c>
      <c r="BP617" s="3" t="n">
        <v>6303</v>
      </c>
      <c r="BQ617" s="3" t="n">
        <v>6303</v>
      </c>
      <c r="BS617" s="3" t="n">
        <v>6303</v>
      </c>
      <c r="BT617" s="3" t="n">
        <v>6303</v>
      </c>
      <c r="BV617" s="3" t="n">
        <v>6303</v>
      </c>
      <c r="BW617" s="3" t="n">
        <v>6303</v>
      </c>
      <c r="BY617" s="3" t="n">
        <v>6303</v>
      </c>
      <c r="BZ617" s="3" t="n">
        <v>6303</v>
      </c>
      <c r="CB617" s="3" t="n">
        <v>6303</v>
      </c>
      <c r="CC617" s="3" t="n">
        <v>6303</v>
      </c>
      <c r="CE617" s="3" t="n">
        <v>6303</v>
      </c>
      <c r="CF617" s="3" t="n">
        <v>6303</v>
      </c>
      <c r="CH617" s="3" t="n">
        <v>6303</v>
      </c>
      <c r="CI617" s="3" t="n">
        <v>6303</v>
      </c>
      <c r="CK617" s="3" t="n">
        <v>6303</v>
      </c>
      <c r="CL617" s="3" t="n">
        <v>6303</v>
      </c>
      <c r="CN617" s="3" t="n">
        <v>6303</v>
      </c>
      <c r="CO617" s="3" t="n">
        <v>6303</v>
      </c>
      <c r="CQ617" s="3" t="n">
        <v>6303</v>
      </c>
      <c r="CR617" s="3" t="n">
        <v>6303</v>
      </c>
      <c r="CT617" s="3" t="n">
        <v>6303</v>
      </c>
      <c r="CU617" s="3" t="n">
        <v>6303</v>
      </c>
      <c r="CW617" s="3" t="n">
        <v>6303</v>
      </c>
      <c r="CX617" s="3" t="n">
        <v>6303</v>
      </c>
      <c r="CZ617" s="3" t="n">
        <v>182763</v>
      </c>
      <c r="DA617" s="3" t="n">
        <v>182763</v>
      </c>
    </row>
    <row r="618" customFormat="false" ht="12.75" hidden="false" customHeight="false" outlineLevel="0" collapsed="false">
      <c r="B618" s="1" t="s">
        <v>211</v>
      </c>
      <c r="D618" s="1" t="s">
        <v>212</v>
      </c>
      <c r="E618" s="1" t="s">
        <v>205</v>
      </c>
      <c r="F618" s="1" t="s">
        <v>213</v>
      </c>
      <c r="G618" s="2" t="s">
        <v>214</v>
      </c>
      <c r="H618" s="1" t="s">
        <v>18</v>
      </c>
      <c r="I618" s="1" t="s">
        <v>207</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211</v>
      </c>
      <c r="D619" s="1" t="s">
        <v>212</v>
      </c>
      <c r="E619" s="1" t="s">
        <v>205</v>
      </c>
      <c r="F619" s="1" t="s">
        <v>213</v>
      </c>
      <c r="G619" s="2" t="s">
        <v>214</v>
      </c>
      <c r="H619" s="1" t="s">
        <v>28</v>
      </c>
      <c r="I619" s="1" t="s">
        <v>207</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211</v>
      </c>
      <c r="D621" s="1" t="s">
        <v>212</v>
      </c>
      <c r="E621" s="1" t="s">
        <v>215</v>
      </c>
      <c r="F621" s="19" t="s">
        <v>216</v>
      </c>
      <c r="G621" s="2" t="s">
        <v>217</v>
      </c>
      <c r="H621" s="1" t="s">
        <v>16</v>
      </c>
      <c r="I621" s="1" t="s">
        <v>207</v>
      </c>
      <c r="K621" s="3" t="n">
        <v>335</v>
      </c>
      <c r="L621" s="3" t="n">
        <v>335</v>
      </c>
      <c r="N621" s="3" t="n">
        <v>335</v>
      </c>
      <c r="O621" s="3" t="n">
        <v>335</v>
      </c>
      <c r="Q621" s="3" t="n">
        <v>335</v>
      </c>
      <c r="R621" s="3" t="n">
        <v>335</v>
      </c>
      <c r="T621" s="3" t="n">
        <v>335</v>
      </c>
      <c r="U621" s="3" t="n">
        <v>335</v>
      </c>
      <c r="W621" s="3" t="n">
        <v>335</v>
      </c>
      <c r="X621" s="3" t="n">
        <v>335</v>
      </c>
      <c r="Z621" s="3" t="n">
        <v>335</v>
      </c>
      <c r="AA621" s="3" t="n">
        <v>335</v>
      </c>
      <c r="AC621" s="3" t="n">
        <v>335</v>
      </c>
      <c r="AD621" s="3" t="n">
        <v>335</v>
      </c>
      <c r="AF621" s="3" t="n">
        <v>335</v>
      </c>
      <c r="AG621" s="3" t="n">
        <v>335</v>
      </c>
      <c r="AI621" s="3" t="n">
        <v>335</v>
      </c>
      <c r="AJ621" s="3" t="n">
        <v>335</v>
      </c>
      <c r="AL621" s="3" t="n">
        <v>335</v>
      </c>
      <c r="AM621" s="3" t="n">
        <v>335</v>
      </c>
      <c r="AO621" s="3" t="n">
        <v>335</v>
      </c>
      <c r="AP621" s="3" t="n">
        <v>335</v>
      </c>
      <c r="AR621" s="3" t="n">
        <v>335</v>
      </c>
      <c r="AS621" s="3" t="n">
        <v>335</v>
      </c>
      <c r="AU621" s="3" t="n">
        <v>335</v>
      </c>
      <c r="AV621" s="3" t="n">
        <v>335</v>
      </c>
      <c r="AX621" s="3" t="n">
        <v>335</v>
      </c>
      <c r="AY621" s="3" t="n">
        <v>335</v>
      </c>
      <c r="BA621" s="3" t="n">
        <v>335</v>
      </c>
      <c r="BB621" s="3" t="n">
        <v>335</v>
      </c>
      <c r="BD621" s="3" t="n">
        <v>335</v>
      </c>
      <c r="BE621" s="3" t="n">
        <v>335</v>
      </c>
      <c r="BG621" s="3" t="n">
        <v>335</v>
      </c>
      <c r="BH621" s="3" t="n">
        <v>335</v>
      </c>
      <c r="BJ621" s="3" t="n">
        <v>335</v>
      </c>
      <c r="BK621" s="3" t="n">
        <v>335</v>
      </c>
      <c r="BM621" s="3" t="n">
        <v>335</v>
      </c>
      <c r="BN621" s="3" t="n">
        <v>335</v>
      </c>
      <c r="BP621" s="3" t="n">
        <v>335</v>
      </c>
      <c r="BQ621" s="3" t="n">
        <v>335</v>
      </c>
      <c r="BS621" s="3" t="n">
        <v>335</v>
      </c>
      <c r="BT621" s="3" t="n">
        <v>335</v>
      </c>
      <c r="BV621" s="3" t="n">
        <v>335</v>
      </c>
      <c r="BW621" s="3" t="n">
        <v>335</v>
      </c>
      <c r="BY621" s="3" t="n">
        <v>335</v>
      </c>
      <c r="BZ621" s="3" t="n">
        <v>335</v>
      </c>
      <c r="CB621" s="3" t="n">
        <v>335</v>
      </c>
      <c r="CC621" s="3" t="n">
        <v>335</v>
      </c>
      <c r="CE621" s="3" t="n">
        <v>335</v>
      </c>
      <c r="CF621" s="3" t="n">
        <v>335</v>
      </c>
      <c r="CH621" s="3" t="n">
        <v>335</v>
      </c>
      <c r="CI621" s="3" t="n">
        <v>335</v>
      </c>
      <c r="CK621" s="3" t="n">
        <v>335</v>
      </c>
      <c r="CL621" s="3" t="n">
        <v>335</v>
      </c>
      <c r="CN621" s="3" t="n">
        <v>335</v>
      </c>
      <c r="CO621" s="3" t="n">
        <v>335</v>
      </c>
      <c r="CQ621" s="3" t="n">
        <v>335</v>
      </c>
      <c r="CR621" s="3" t="n">
        <v>335</v>
      </c>
      <c r="CT621" s="3" t="n">
        <v>335</v>
      </c>
      <c r="CU621" s="3" t="n">
        <v>335</v>
      </c>
      <c r="CW621" s="3" t="n">
        <v>335</v>
      </c>
      <c r="CX621" s="3" t="n">
        <v>335</v>
      </c>
      <c r="CZ621" s="3" t="n">
        <v>10385</v>
      </c>
      <c r="DA621" s="3" t="n">
        <v>10385</v>
      </c>
    </row>
    <row r="622" customFormat="false" ht="12.75" hidden="false" customHeight="false" outlineLevel="0" collapsed="false">
      <c r="B622" s="1" t="s">
        <v>211</v>
      </c>
      <c r="D622" s="1" t="s">
        <v>212</v>
      </c>
      <c r="E622" s="1" t="s">
        <v>215</v>
      </c>
      <c r="F622" s="19" t="s">
        <v>216</v>
      </c>
      <c r="G622" s="2" t="s">
        <v>217</v>
      </c>
      <c r="H622" s="1" t="s">
        <v>18</v>
      </c>
      <c r="I622" s="1" t="s">
        <v>207</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211</v>
      </c>
      <c r="D623" s="1" t="s">
        <v>212</v>
      </c>
      <c r="E623" s="1" t="s">
        <v>215</v>
      </c>
      <c r="F623" s="19" t="s">
        <v>216</v>
      </c>
      <c r="G623" s="2" t="s">
        <v>217</v>
      </c>
      <c r="H623" s="1" t="s">
        <v>28</v>
      </c>
      <c r="I623" s="1" t="s">
        <v>207</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211</v>
      </c>
      <c r="D625" s="1" t="s">
        <v>212</v>
      </c>
      <c r="E625" s="1" t="s">
        <v>215</v>
      </c>
      <c r="F625" s="1" t="s">
        <v>218</v>
      </c>
      <c r="G625" s="2" t="s">
        <v>219</v>
      </c>
      <c r="H625" s="1" t="s">
        <v>16</v>
      </c>
      <c r="I625" s="1" t="s">
        <v>207</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211</v>
      </c>
      <c r="D626" s="1" t="s">
        <v>212</v>
      </c>
      <c r="E626" s="1" t="s">
        <v>215</v>
      </c>
      <c r="F626" s="1" t="s">
        <v>218</v>
      </c>
      <c r="G626" s="2" t="s">
        <v>219</v>
      </c>
      <c r="H626" s="1" t="s">
        <v>18</v>
      </c>
      <c r="I626" s="1" t="s">
        <v>207</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211</v>
      </c>
      <c r="D627" s="1" t="s">
        <v>212</v>
      </c>
      <c r="E627" s="1" t="s">
        <v>215</v>
      </c>
      <c r="F627" s="1" t="s">
        <v>218</v>
      </c>
      <c r="G627" s="2" t="s">
        <v>219</v>
      </c>
      <c r="H627" s="1" t="s">
        <v>28</v>
      </c>
      <c r="I627" s="1" t="s">
        <v>207</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211</v>
      </c>
      <c r="D629" s="1" t="s">
        <v>212</v>
      </c>
      <c r="E629" s="1" t="s">
        <v>215</v>
      </c>
      <c r="F629" s="1" t="s">
        <v>220</v>
      </c>
      <c r="G629" s="2" t="s">
        <v>221</v>
      </c>
      <c r="H629" s="1" t="s">
        <v>16</v>
      </c>
      <c r="I629" s="1" t="s">
        <v>207</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211</v>
      </c>
      <c r="D630" s="1" t="s">
        <v>212</v>
      </c>
      <c r="E630" s="1" t="s">
        <v>215</v>
      </c>
      <c r="F630" s="1" t="s">
        <v>220</v>
      </c>
      <c r="G630" s="2" t="s">
        <v>221</v>
      </c>
      <c r="H630" s="1" t="s">
        <v>18</v>
      </c>
      <c r="I630" s="1" t="s">
        <v>207</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211</v>
      </c>
      <c r="D631" s="1" t="s">
        <v>212</v>
      </c>
      <c r="E631" s="1" t="s">
        <v>215</v>
      </c>
      <c r="F631" s="1" t="s">
        <v>220</v>
      </c>
      <c r="G631" s="2" t="s">
        <v>221</v>
      </c>
      <c r="H631" s="1" t="s">
        <v>28</v>
      </c>
      <c r="I631" s="1" t="s">
        <v>207</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211</v>
      </c>
      <c r="D633" s="1" t="s">
        <v>212</v>
      </c>
      <c r="E633" s="1" t="s">
        <v>222</v>
      </c>
      <c r="F633" s="1" t="s">
        <v>223</v>
      </c>
      <c r="G633" s="2" t="s">
        <v>224</v>
      </c>
      <c r="H633" s="1" t="s">
        <v>16</v>
      </c>
      <c r="I633" s="1" t="s">
        <v>207</v>
      </c>
      <c r="K633" s="3" t="n">
        <v>312</v>
      </c>
      <c r="L633" s="3" t="n">
        <v>312</v>
      </c>
      <c r="N633" s="3" t="n">
        <v>312</v>
      </c>
      <c r="O633" s="3" t="n">
        <v>312</v>
      </c>
      <c r="Q633" s="3" t="n">
        <v>312</v>
      </c>
      <c r="R633" s="3" t="n">
        <v>312</v>
      </c>
      <c r="T633" s="3" t="n">
        <v>312</v>
      </c>
      <c r="U633" s="3" t="n">
        <v>312</v>
      </c>
      <c r="W633" s="3" t="n">
        <v>312</v>
      </c>
      <c r="X633" s="3" t="n">
        <v>312</v>
      </c>
      <c r="Z633" s="3" t="n">
        <v>312</v>
      </c>
      <c r="AA633" s="3" t="n">
        <v>312</v>
      </c>
      <c r="AC633" s="3" t="n">
        <v>312</v>
      </c>
      <c r="AD633" s="3" t="n">
        <v>312</v>
      </c>
      <c r="AF633" s="3" t="n">
        <v>312</v>
      </c>
      <c r="AG633" s="3" t="n">
        <v>312</v>
      </c>
      <c r="AI633" s="3" t="n">
        <v>312</v>
      </c>
      <c r="AJ633" s="3" t="n">
        <v>312</v>
      </c>
      <c r="AL633" s="3" t="n">
        <v>312</v>
      </c>
      <c r="AM633" s="3" t="n">
        <v>312</v>
      </c>
      <c r="AO633" s="3" t="n">
        <v>312</v>
      </c>
      <c r="AP633" s="3" t="n">
        <v>312</v>
      </c>
      <c r="AR633" s="3" t="n">
        <v>312</v>
      </c>
      <c r="AS633" s="3" t="n">
        <v>312</v>
      </c>
      <c r="AU633" s="3" t="n">
        <v>312</v>
      </c>
      <c r="AV633" s="3" t="n">
        <v>312</v>
      </c>
      <c r="AX633" s="3" t="n">
        <v>312</v>
      </c>
      <c r="AY633" s="3" t="n">
        <v>312</v>
      </c>
      <c r="BA633" s="3" t="n">
        <v>312</v>
      </c>
      <c r="BB633" s="3" t="n">
        <v>312</v>
      </c>
      <c r="BD633" s="3" t="n">
        <v>312</v>
      </c>
      <c r="BE633" s="3" t="n">
        <v>312</v>
      </c>
      <c r="BG633" s="3" t="n">
        <v>312</v>
      </c>
      <c r="BH633" s="3" t="n">
        <v>312</v>
      </c>
      <c r="BJ633" s="3" t="n">
        <v>312</v>
      </c>
      <c r="BK633" s="3" t="n">
        <v>312</v>
      </c>
      <c r="BM633" s="3" t="n">
        <v>312</v>
      </c>
      <c r="BN633" s="3" t="n">
        <v>312</v>
      </c>
      <c r="BP633" s="3" t="n">
        <v>312</v>
      </c>
      <c r="BQ633" s="3" t="n">
        <v>312</v>
      </c>
      <c r="BS633" s="3" t="n">
        <v>312</v>
      </c>
      <c r="BT633" s="3" t="n">
        <v>312</v>
      </c>
      <c r="BV633" s="3" t="n">
        <v>312</v>
      </c>
      <c r="BW633" s="3" t="n">
        <v>312</v>
      </c>
      <c r="BY633" s="3" t="n">
        <v>312</v>
      </c>
      <c r="BZ633" s="3" t="n">
        <v>312</v>
      </c>
      <c r="CB633" s="3" t="n">
        <v>312</v>
      </c>
      <c r="CC633" s="3" t="n">
        <v>312</v>
      </c>
      <c r="CE633" s="3" t="n">
        <v>312</v>
      </c>
      <c r="CF633" s="3" t="n">
        <v>312</v>
      </c>
      <c r="CH633" s="3" t="n">
        <v>312</v>
      </c>
      <c r="CI633" s="3" t="n">
        <v>312</v>
      </c>
      <c r="CK633" s="3" t="n">
        <v>312</v>
      </c>
      <c r="CL633" s="3" t="n">
        <v>312</v>
      </c>
      <c r="CN633" s="3" t="n">
        <v>312</v>
      </c>
      <c r="CO633" s="3" t="n">
        <v>312</v>
      </c>
      <c r="CQ633" s="3" t="n">
        <v>312</v>
      </c>
      <c r="CR633" s="3" t="n">
        <v>312</v>
      </c>
      <c r="CT633" s="3" t="n">
        <v>312</v>
      </c>
      <c r="CU633" s="3" t="n">
        <v>312</v>
      </c>
      <c r="CW633" s="3" t="n">
        <v>312</v>
      </c>
      <c r="CX633" s="3" t="n">
        <v>312</v>
      </c>
      <c r="CZ633" s="3" t="n">
        <v>9672</v>
      </c>
      <c r="DA633" s="3" t="n">
        <v>9672</v>
      </c>
    </row>
    <row r="634" customFormat="false" ht="12.75" hidden="false" customHeight="false" outlineLevel="0" collapsed="false">
      <c r="B634" s="1" t="s">
        <v>211</v>
      </c>
      <c r="D634" s="1" t="s">
        <v>212</v>
      </c>
      <c r="E634" s="1" t="s">
        <v>222</v>
      </c>
      <c r="F634" s="1" t="s">
        <v>223</v>
      </c>
      <c r="G634" s="2" t="s">
        <v>224</v>
      </c>
      <c r="H634" s="1" t="s">
        <v>18</v>
      </c>
      <c r="I634" s="1" t="s">
        <v>207</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211</v>
      </c>
      <c r="D635" s="1" t="s">
        <v>212</v>
      </c>
      <c r="E635" s="1" t="s">
        <v>222</v>
      </c>
      <c r="F635" s="1" t="s">
        <v>223</v>
      </c>
      <c r="G635" s="2" t="s">
        <v>224</v>
      </c>
      <c r="H635" s="1" t="s">
        <v>28</v>
      </c>
      <c r="I635" s="1" t="s">
        <v>207</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211</v>
      </c>
      <c r="D637" s="1" t="s">
        <v>212</v>
      </c>
      <c r="E637" s="1" t="s">
        <v>222</v>
      </c>
      <c r="F637" s="1" t="s">
        <v>225</v>
      </c>
      <c r="G637" s="2" t="s">
        <v>226</v>
      </c>
      <c r="H637" s="1" t="s">
        <v>16</v>
      </c>
      <c r="I637" s="1" t="s">
        <v>207</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211</v>
      </c>
      <c r="D638" s="1" t="s">
        <v>212</v>
      </c>
      <c r="E638" s="1" t="s">
        <v>222</v>
      </c>
      <c r="F638" s="1" t="s">
        <v>225</v>
      </c>
      <c r="G638" s="2" t="s">
        <v>226</v>
      </c>
      <c r="H638" s="1" t="s">
        <v>18</v>
      </c>
      <c r="I638" s="1" t="s">
        <v>207</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211</v>
      </c>
      <c r="D639" s="1" t="s">
        <v>212</v>
      </c>
      <c r="E639" s="1" t="s">
        <v>222</v>
      </c>
      <c r="F639" s="1" t="s">
        <v>225</v>
      </c>
      <c r="G639" s="2" t="s">
        <v>226</v>
      </c>
      <c r="H639" s="1" t="s">
        <v>28</v>
      </c>
      <c r="I639" s="1" t="s">
        <v>207</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211</v>
      </c>
      <c r="D641" s="1" t="s">
        <v>212</v>
      </c>
      <c r="E641" s="1" t="s">
        <v>222</v>
      </c>
      <c r="F641" s="1" t="s">
        <v>227</v>
      </c>
      <c r="G641" s="2" t="s">
        <v>228</v>
      </c>
      <c r="H641" s="1" t="s">
        <v>16</v>
      </c>
      <c r="I641" s="1" t="s">
        <v>207</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211</v>
      </c>
      <c r="D642" s="1" t="s">
        <v>212</v>
      </c>
      <c r="E642" s="1" t="s">
        <v>222</v>
      </c>
      <c r="F642" s="1" t="s">
        <v>227</v>
      </c>
      <c r="G642" s="2" t="s">
        <v>228</v>
      </c>
      <c r="H642" s="1" t="s">
        <v>18</v>
      </c>
      <c r="I642" s="1" t="s">
        <v>207</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211</v>
      </c>
      <c r="D643" s="1" t="s">
        <v>212</v>
      </c>
      <c r="E643" s="1" t="s">
        <v>222</v>
      </c>
      <c r="F643" s="1" t="s">
        <v>227</v>
      </c>
      <c r="G643" s="2" t="s">
        <v>228</v>
      </c>
      <c r="H643" s="1" t="s">
        <v>28</v>
      </c>
      <c r="I643" s="1" t="s">
        <v>207</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211</v>
      </c>
      <c r="D645" s="1" t="s">
        <v>212</v>
      </c>
      <c r="E645" s="1" t="s">
        <v>229</v>
      </c>
      <c r="F645" s="1" t="s">
        <v>230</v>
      </c>
      <c r="G645" s="2" t="s">
        <v>231</v>
      </c>
      <c r="H645" s="1" t="s">
        <v>16</v>
      </c>
      <c r="I645" s="1" t="s">
        <v>207</v>
      </c>
      <c r="K645" s="3" t="n">
        <v>343</v>
      </c>
      <c r="L645" s="3" t="n">
        <v>343</v>
      </c>
      <c r="N645" s="3" t="n">
        <v>343</v>
      </c>
      <c r="O645" s="3" t="n">
        <v>343</v>
      </c>
      <c r="Q645" s="3" t="n">
        <v>343</v>
      </c>
      <c r="R645" s="3" t="n">
        <v>343</v>
      </c>
      <c r="T645" s="3" t="n">
        <v>343</v>
      </c>
      <c r="U645" s="3" t="n">
        <v>343</v>
      </c>
      <c r="W645" s="3" t="n">
        <v>343</v>
      </c>
      <c r="X645" s="3" t="n">
        <v>343</v>
      </c>
      <c r="Z645" s="3" t="n">
        <v>343</v>
      </c>
      <c r="AA645" s="3" t="n">
        <v>343</v>
      </c>
      <c r="AC645" s="3" t="n">
        <v>343</v>
      </c>
      <c r="AD645" s="3" t="n">
        <v>343</v>
      </c>
      <c r="AF645" s="3" t="n">
        <v>343</v>
      </c>
      <c r="AG645" s="3" t="n">
        <v>343</v>
      </c>
      <c r="AI645" s="3" t="n">
        <v>343</v>
      </c>
      <c r="AJ645" s="3" t="n">
        <v>343</v>
      </c>
      <c r="AL645" s="3" t="n">
        <v>343</v>
      </c>
      <c r="AM645" s="3" t="n">
        <v>343</v>
      </c>
      <c r="AO645" s="3" t="n">
        <v>343</v>
      </c>
      <c r="AP645" s="3" t="n">
        <v>343</v>
      </c>
      <c r="AR645" s="3" t="n">
        <v>343</v>
      </c>
      <c r="AS645" s="3" t="n">
        <v>343</v>
      </c>
      <c r="AU645" s="3" t="n">
        <v>343</v>
      </c>
      <c r="AV645" s="3" t="n">
        <v>343</v>
      </c>
      <c r="AX645" s="3" t="n">
        <v>343</v>
      </c>
      <c r="AY645" s="3" t="n">
        <v>343</v>
      </c>
      <c r="BA645" s="3" t="n">
        <v>343</v>
      </c>
      <c r="BB645" s="3" t="n">
        <v>343</v>
      </c>
      <c r="BD645" s="3" t="n">
        <v>343</v>
      </c>
      <c r="BE645" s="3" t="n">
        <v>343</v>
      </c>
      <c r="BG645" s="3" t="n">
        <v>343</v>
      </c>
      <c r="BH645" s="3" t="n">
        <v>343</v>
      </c>
      <c r="BJ645" s="3" t="n">
        <v>343</v>
      </c>
      <c r="BK645" s="3" t="n">
        <v>343</v>
      </c>
      <c r="BM645" s="3" t="n">
        <v>343</v>
      </c>
      <c r="BN645" s="3" t="n">
        <v>343</v>
      </c>
      <c r="BP645" s="3" t="n">
        <v>343</v>
      </c>
      <c r="BQ645" s="3" t="n">
        <v>343</v>
      </c>
      <c r="BS645" s="3" t="n">
        <v>343</v>
      </c>
      <c r="BT645" s="3" t="n">
        <v>343</v>
      </c>
      <c r="BV645" s="3" t="n">
        <v>343</v>
      </c>
      <c r="BW645" s="3" t="n">
        <v>343</v>
      </c>
      <c r="BY645" s="3" t="n">
        <v>343</v>
      </c>
      <c r="BZ645" s="3" t="n">
        <v>343</v>
      </c>
      <c r="CB645" s="3" t="n">
        <v>343</v>
      </c>
      <c r="CC645" s="3" t="n">
        <v>343</v>
      </c>
      <c r="CE645" s="3" t="n">
        <v>343</v>
      </c>
      <c r="CF645" s="3" t="n">
        <v>343</v>
      </c>
      <c r="CH645" s="3" t="n">
        <v>343</v>
      </c>
      <c r="CI645" s="3" t="n">
        <v>343</v>
      </c>
      <c r="CK645" s="3" t="n">
        <v>343</v>
      </c>
      <c r="CL645" s="3" t="n">
        <v>343</v>
      </c>
      <c r="CN645" s="3" t="n">
        <v>343</v>
      </c>
      <c r="CO645" s="3" t="n">
        <v>343</v>
      </c>
      <c r="CQ645" s="3" t="n">
        <v>343</v>
      </c>
      <c r="CR645" s="3" t="n">
        <v>343</v>
      </c>
      <c r="CT645" s="3" t="n">
        <v>343</v>
      </c>
      <c r="CU645" s="3" t="n">
        <v>343</v>
      </c>
      <c r="CW645" s="3" t="n">
        <v>343</v>
      </c>
      <c r="CX645" s="3" t="n">
        <v>343</v>
      </c>
      <c r="CZ645" s="3" t="n">
        <v>10633</v>
      </c>
      <c r="DA645" s="3" t="n">
        <v>10633</v>
      </c>
    </row>
    <row r="646" customFormat="false" ht="12.75" hidden="false" customHeight="false" outlineLevel="0" collapsed="false">
      <c r="B646" s="1" t="s">
        <v>211</v>
      </c>
      <c r="D646" s="1" t="s">
        <v>212</v>
      </c>
      <c r="E646" s="1" t="s">
        <v>229</v>
      </c>
      <c r="F646" s="1" t="s">
        <v>230</v>
      </c>
      <c r="G646" s="2" t="s">
        <v>231</v>
      </c>
      <c r="H646" s="1" t="s">
        <v>18</v>
      </c>
      <c r="I646" s="1" t="s">
        <v>207</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211</v>
      </c>
      <c r="D647" s="1" t="s">
        <v>212</v>
      </c>
      <c r="E647" s="1" t="s">
        <v>229</v>
      </c>
      <c r="F647" s="1" t="s">
        <v>230</v>
      </c>
      <c r="G647" s="2" t="s">
        <v>231</v>
      </c>
      <c r="H647" s="1" t="s">
        <v>28</v>
      </c>
      <c r="I647" s="1" t="s">
        <v>207</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211</v>
      </c>
      <c r="D649" s="1" t="s">
        <v>212</v>
      </c>
      <c r="E649" s="1" t="s">
        <v>229</v>
      </c>
      <c r="F649" s="1" t="s">
        <v>232</v>
      </c>
      <c r="G649" s="2" t="s">
        <v>233</v>
      </c>
      <c r="H649" s="1" t="s">
        <v>16</v>
      </c>
      <c r="I649" s="1" t="s">
        <v>207</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211</v>
      </c>
      <c r="D650" s="1" t="s">
        <v>212</v>
      </c>
      <c r="E650" s="1" t="s">
        <v>229</v>
      </c>
      <c r="F650" s="1" t="s">
        <v>232</v>
      </c>
      <c r="G650" s="2" t="s">
        <v>233</v>
      </c>
      <c r="H650" s="1" t="s">
        <v>18</v>
      </c>
      <c r="I650" s="1" t="s">
        <v>207</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211</v>
      </c>
      <c r="D651" s="1" t="s">
        <v>212</v>
      </c>
      <c r="E651" s="1" t="s">
        <v>229</v>
      </c>
      <c r="F651" s="1" t="s">
        <v>232</v>
      </c>
      <c r="G651" s="2" t="s">
        <v>233</v>
      </c>
      <c r="H651" s="1" t="s">
        <v>28</v>
      </c>
      <c r="I651" s="1" t="s">
        <v>207</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211</v>
      </c>
      <c r="D653" s="1" t="s">
        <v>212</v>
      </c>
      <c r="E653" s="1" t="s">
        <v>229</v>
      </c>
      <c r="F653" s="1" t="s">
        <v>234</v>
      </c>
      <c r="G653" s="2" t="s">
        <v>235</v>
      </c>
      <c r="H653" s="1" t="s">
        <v>16</v>
      </c>
      <c r="I653" s="1" t="s">
        <v>207</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211</v>
      </c>
      <c r="D654" s="1" t="s">
        <v>212</v>
      </c>
      <c r="E654" s="1" t="s">
        <v>229</v>
      </c>
      <c r="F654" s="1" t="s">
        <v>234</v>
      </c>
      <c r="G654" s="2" t="s">
        <v>235</v>
      </c>
      <c r="H654" s="1" t="s">
        <v>18</v>
      </c>
      <c r="I654" s="1" t="s">
        <v>207</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211</v>
      </c>
      <c r="D655" s="1" t="s">
        <v>212</v>
      </c>
      <c r="E655" s="1" t="s">
        <v>229</v>
      </c>
      <c r="F655" s="1" t="s">
        <v>234</v>
      </c>
      <c r="G655" s="2" t="s">
        <v>235</v>
      </c>
      <c r="H655" s="1" t="s">
        <v>28</v>
      </c>
      <c r="I655" s="1" t="s">
        <v>207</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211</v>
      </c>
      <c r="D657" s="1" t="s">
        <v>212</v>
      </c>
      <c r="E657" s="1" t="s">
        <v>229</v>
      </c>
      <c r="F657" s="1" t="s">
        <v>236</v>
      </c>
      <c r="G657" s="2" t="s">
        <v>237</v>
      </c>
      <c r="H657" s="1" t="s">
        <v>16</v>
      </c>
      <c r="I657" s="1" t="s">
        <v>207</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211</v>
      </c>
      <c r="D658" s="1" t="s">
        <v>212</v>
      </c>
      <c r="E658" s="1" t="s">
        <v>229</v>
      </c>
      <c r="F658" s="1" t="s">
        <v>236</v>
      </c>
      <c r="G658" s="2" t="s">
        <v>237</v>
      </c>
      <c r="H658" s="1" t="s">
        <v>18</v>
      </c>
      <c r="I658" s="1" t="s">
        <v>207</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211</v>
      </c>
      <c r="D659" s="1" t="s">
        <v>212</v>
      </c>
      <c r="E659" s="1" t="s">
        <v>229</v>
      </c>
      <c r="F659" s="1" t="s">
        <v>236</v>
      </c>
      <c r="G659" s="2" t="s">
        <v>237</v>
      </c>
      <c r="H659" s="1" t="s">
        <v>28</v>
      </c>
      <c r="I659" s="1" t="s">
        <v>207</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211</v>
      </c>
      <c r="D661" s="1" t="s">
        <v>212</v>
      </c>
      <c r="E661" s="1" t="s">
        <v>229</v>
      </c>
      <c r="F661" s="1" t="s">
        <v>238</v>
      </c>
      <c r="G661" s="2" t="s">
        <v>239</v>
      </c>
      <c r="H661" s="1" t="s">
        <v>16</v>
      </c>
      <c r="I661" s="1" t="s">
        <v>207</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211</v>
      </c>
      <c r="D662" s="1" t="s">
        <v>212</v>
      </c>
      <c r="E662" s="1" t="s">
        <v>229</v>
      </c>
      <c r="F662" s="1" t="s">
        <v>238</v>
      </c>
      <c r="G662" s="2" t="s">
        <v>239</v>
      </c>
      <c r="H662" s="1" t="s">
        <v>18</v>
      </c>
      <c r="I662" s="1" t="s">
        <v>207</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211</v>
      </c>
      <c r="D663" s="1" t="s">
        <v>212</v>
      </c>
      <c r="E663" s="1" t="s">
        <v>229</v>
      </c>
      <c r="F663" s="1" t="s">
        <v>238</v>
      </c>
      <c r="G663" s="2" t="s">
        <v>239</v>
      </c>
      <c r="H663" s="1" t="s">
        <v>28</v>
      </c>
      <c r="I663" s="1" t="s">
        <v>207</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211</v>
      </c>
      <c r="D665" s="1" t="s">
        <v>212</v>
      </c>
      <c r="E665" s="1" t="s">
        <v>229</v>
      </c>
      <c r="F665" s="1" t="s">
        <v>240</v>
      </c>
      <c r="G665" s="2" t="s">
        <v>241</v>
      </c>
      <c r="H665" s="1" t="s">
        <v>16</v>
      </c>
      <c r="I665" s="1" t="s">
        <v>207</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211</v>
      </c>
      <c r="D666" s="1" t="s">
        <v>212</v>
      </c>
      <c r="E666" s="1" t="s">
        <v>229</v>
      </c>
      <c r="F666" s="1" t="s">
        <v>240</v>
      </c>
      <c r="G666" s="2" t="s">
        <v>241</v>
      </c>
      <c r="H666" s="1" t="s">
        <v>18</v>
      </c>
      <c r="I666" s="1" t="s">
        <v>207</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211</v>
      </c>
      <c r="D667" s="1" t="s">
        <v>212</v>
      </c>
      <c r="E667" s="1" t="s">
        <v>229</v>
      </c>
      <c r="F667" s="1" t="s">
        <v>240</v>
      </c>
      <c r="G667" s="2" t="s">
        <v>241</v>
      </c>
      <c r="H667" s="1" t="s">
        <v>28</v>
      </c>
      <c r="I667" s="1" t="s">
        <v>207</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211</v>
      </c>
      <c r="D669" s="1" t="s">
        <v>212</v>
      </c>
      <c r="E669" s="1" t="s">
        <v>242</v>
      </c>
      <c r="F669" s="1" t="s">
        <v>243</v>
      </c>
      <c r="G669" s="2" t="s">
        <v>244</v>
      </c>
      <c r="H669" s="1" t="s">
        <v>16</v>
      </c>
      <c r="I669" s="1" t="s">
        <v>207</v>
      </c>
      <c r="K669" s="3" t="n">
        <v>257</v>
      </c>
      <c r="L669" s="3" t="n">
        <v>257</v>
      </c>
      <c r="N669" s="3" t="n">
        <v>257</v>
      </c>
      <c r="O669" s="3" t="n">
        <v>257</v>
      </c>
      <c r="Q669" s="3" t="n">
        <v>257</v>
      </c>
      <c r="R669" s="3" t="n">
        <v>257</v>
      </c>
      <c r="T669" s="3" t="n">
        <v>257</v>
      </c>
      <c r="U669" s="3" t="n">
        <v>257</v>
      </c>
      <c r="W669" s="3" t="n">
        <v>257</v>
      </c>
      <c r="X669" s="3" t="n">
        <v>257</v>
      </c>
      <c r="Z669" s="3" t="n">
        <v>257</v>
      </c>
      <c r="AA669" s="3" t="n">
        <v>257</v>
      </c>
      <c r="AC669" s="3" t="n">
        <v>257</v>
      </c>
      <c r="AD669" s="3" t="n">
        <v>257</v>
      </c>
      <c r="AF669" s="3" t="n">
        <v>257</v>
      </c>
      <c r="AG669" s="3" t="n">
        <v>257</v>
      </c>
      <c r="AI669" s="3" t="n">
        <v>257</v>
      </c>
      <c r="AJ669" s="3" t="n">
        <v>257</v>
      </c>
      <c r="AL669" s="3" t="n">
        <v>257</v>
      </c>
      <c r="AM669" s="3" t="n">
        <v>257</v>
      </c>
      <c r="AO669" s="3" t="n">
        <v>257</v>
      </c>
      <c r="AP669" s="3" t="n">
        <v>257</v>
      </c>
      <c r="AR669" s="3" t="n">
        <v>257</v>
      </c>
      <c r="AS669" s="3" t="n">
        <v>257</v>
      </c>
      <c r="AU669" s="3" t="n">
        <v>257</v>
      </c>
      <c r="AV669" s="3" t="n">
        <v>257</v>
      </c>
      <c r="AX669" s="3" t="n">
        <v>257</v>
      </c>
      <c r="AY669" s="3" t="n">
        <v>257</v>
      </c>
      <c r="BA669" s="3" t="n">
        <v>257</v>
      </c>
      <c r="BB669" s="3" t="n">
        <v>257</v>
      </c>
      <c r="BD669" s="3" t="n">
        <v>257</v>
      </c>
      <c r="BE669" s="3" t="n">
        <v>257</v>
      </c>
      <c r="BG669" s="3" t="n">
        <v>257</v>
      </c>
      <c r="BH669" s="3" t="n">
        <v>257</v>
      </c>
      <c r="BJ669" s="3" t="n">
        <v>257</v>
      </c>
      <c r="BK669" s="3" t="n">
        <v>257</v>
      </c>
      <c r="BM669" s="3" t="n">
        <v>257</v>
      </c>
      <c r="BN669" s="3" t="n">
        <v>257</v>
      </c>
      <c r="BP669" s="3" t="n">
        <v>257</v>
      </c>
      <c r="BQ669" s="3" t="n">
        <v>257</v>
      </c>
      <c r="BS669" s="3" t="n">
        <v>257</v>
      </c>
      <c r="BT669" s="3" t="n">
        <v>257</v>
      </c>
      <c r="BV669" s="3" t="n">
        <v>257</v>
      </c>
      <c r="BW669" s="3" t="n">
        <v>257</v>
      </c>
      <c r="BY669" s="3" t="n">
        <v>257</v>
      </c>
      <c r="BZ669" s="3" t="n">
        <v>257</v>
      </c>
      <c r="CB669" s="3" t="n">
        <v>257</v>
      </c>
      <c r="CC669" s="3" t="n">
        <v>257</v>
      </c>
      <c r="CE669" s="3" t="n">
        <v>257</v>
      </c>
      <c r="CF669" s="3" t="n">
        <v>257</v>
      </c>
      <c r="CH669" s="3" t="n">
        <v>257</v>
      </c>
      <c r="CI669" s="3" t="n">
        <v>257</v>
      </c>
      <c r="CK669" s="3" t="n">
        <v>257</v>
      </c>
      <c r="CL669" s="3" t="n">
        <v>257</v>
      </c>
      <c r="CN669" s="3" t="n">
        <v>257</v>
      </c>
      <c r="CO669" s="3" t="n">
        <v>257</v>
      </c>
      <c r="CQ669" s="3" t="n">
        <v>257</v>
      </c>
      <c r="CR669" s="3" t="n">
        <v>257</v>
      </c>
      <c r="CT669" s="3" t="n">
        <v>257</v>
      </c>
      <c r="CU669" s="3" t="n">
        <v>257</v>
      </c>
      <c r="CW669" s="3" t="n">
        <v>257</v>
      </c>
      <c r="CX669" s="3" t="n">
        <v>257</v>
      </c>
      <c r="CZ669" s="3" t="n">
        <v>7967</v>
      </c>
      <c r="DA669" s="3" t="n">
        <v>7967</v>
      </c>
    </row>
    <row r="670" customFormat="false" ht="12.75" hidden="false" customHeight="false" outlineLevel="0" collapsed="false">
      <c r="B670" s="1" t="s">
        <v>211</v>
      </c>
      <c r="D670" s="1" t="s">
        <v>212</v>
      </c>
      <c r="E670" s="1" t="s">
        <v>242</v>
      </c>
      <c r="F670" s="1" t="s">
        <v>243</v>
      </c>
      <c r="G670" s="2" t="s">
        <v>244</v>
      </c>
      <c r="H670" s="1" t="s">
        <v>18</v>
      </c>
      <c r="I670" s="1" t="s">
        <v>207</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211</v>
      </c>
      <c r="D671" s="1" t="s">
        <v>212</v>
      </c>
      <c r="E671" s="1" t="s">
        <v>242</v>
      </c>
      <c r="F671" s="1" t="s">
        <v>243</v>
      </c>
      <c r="G671" s="2" t="s">
        <v>244</v>
      </c>
      <c r="H671" s="1" t="s">
        <v>28</v>
      </c>
      <c r="I671" s="1" t="s">
        <v>207</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211</v>
      </c>
      <c r="D673" s="1" t="s">
        <v>212</v>
      </c>
      <c r="E673" s="1" t="s">
        <v>242</v>
      </c>
      <c r="F673" s="1" t="s">
        <v>245</v>
      </c>
      <c r="G673" s="2" t="s">
        <v>246</v>
      </c>
      <c r="H673" s="1" t="s">
        <v>16</v>
      </c>
      <c r="I673" s="1" t="s">
        <v>207</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211</v>
      </c>
      <c r="D674" s="1" t="s">
        <v>212</v>
      </c>
      <c r="E674" s="1" t="s">
        <v>242</v>
      </c>
      <c r="F674" s="1" t="s">
        <v>245</v>
      </c>
      <c r="G674" s="2" t="s">
        <v>246</v>
      </c>
      <c r="H674" s="1" t="s">
        <v>18</v>
      </c>
      <c r="I674" s="1" t="s">
        <v>207</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211</v>
      </c>
      <c r="D675" s="1" t="s">
        <v>212</v>
      </c>
      <c r="E675" s="1" t="s">
        <v>242</v>
      </c>
      <c r="F675" s="1" t="s">
        <v>245</v>
      </c>
      <c r="G675" s="2" t="s">
        <v>246</v>
      </c>
      <c r="H675" s="1" t="s">
        <v>28</v>
      </c>
      <c r="I675" s="1" t="s">
        <v>207</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211</v>
      </c>
      <c r="D677" s="1" t="s">
        <v>212</v>
      </c>
      <c r="E677" s="1" t="s">
        <v>247</v>
      </c>
      <c r="F677" s="1" t="s">
        <v>248</v>
      </c>
      <c r="G677" s="2" t="s">
        <v>249</v>
      </c>
      <c r="H677" s="1" t="s">
        <v>16</v>
      </c>
      <c r="I677" s="1" t="s">
        <v>207</v>
      </c>
      <c r="K677" s="3" t="n">
        <v>304</v>
      </c>
      <c r="L677" s="3" t="n">
        <v>304</v>
      </c>
      <c r="N677" s="3" t="n">
        <v>304</v>
      </c>
      <c r="O677" s="3" t="n">
        <v>304</v>
      </c>
      <c r="Q677" s="3" t="n">
        <v>304</v>
      </c>
      <c r="R677" s="3" t="n">
        <v>304</v>
      </c>
      <c r="T677" s="3" t="n">
        <v>304</v>
      </c>
      <c r="U677" s="3" t="n">
        <v>304</v>
      </c>
      <c r="W677" s="3" t="n">
        <v>304</v>
      </c>
      <c r="X677" s="3" t="n">
        <v>304</v>
      </c>
      <c r="Z677" s="3" t="n">
        <v>304</v>
      </c>
      <c r="AA677" s="3" t="n">
        <v>304</v>
      </c>
      <c r="AC677" s="3" t="n">
        <v>304</v>
      </c>
      <c r="AD677" s="3" t="n">
        <v>304</v>
      </c>
      <c r="AF677" s="3" t="n">
        <v>304</v>
      </c>
      <c r="AG677" s="3" t="n">
        <v>304</v>
      </c>
      <c r="AI677" s="3" t="n">
        <v>304</v>
      </c>
      <c r="AJ677" s="3" t="n">
        <v>304</v>
      </c>
      <c r="AL677" s="3" t="n">
        <v>304</v>
      </c>
      <c r="AM677" s="3" t="n">
        <v>304</v>
      </c>
      <c r="AO677" s="3" t="n">
        <v>304</v>
      </c>
      <c r="AP677" s="3" t="n">
        <v>304</v>
      </c>
      <c r="AR677" s="3" t="n">
        <v>304</v>
      </c>
      <c r="AS677" s="3" t="n">
        <v>304</v>
      </c>
      <c r="AU677" s="3" t="n">
        <v>304</v>
      </c>
      <c r="AV677" s="3" t="n">
        <v>304</v>
      </c>
      <c r="AX677" s="3" t="n">
        <v>304</v>
      </c>
      <c r="AY677" s="3" t="n">
        <v>304</v>
      </c>
      <c r="BA677" s="3" t="n">
        <v>304</v>
      </c>
      <c r="BB677" s="3" t="n">
        <v>304</v>
      </c>
      <c r="BD677" s="3" t="n">
        <v>304</v>
      </c>
      <c r="BE677" s="3" t="n">
        <v>304</v>
      </c>
      <c r="BG677" s="3" t="n">
        <v>304</v>
      </c>
      <c r="BH677" s="3" t="n">
        <v>304</v>
      </c>
      <c r="BJ677" s="3" t="n">
        <v>304</v>
      </c>
      <c r="BK677" s="3" t="n">
        <v>304</v>
      </c>
      <c r="BM677" s="3" t="n">
        <v>304</v>
      </c>
      <c r="BN677" s="3" t="n">
        <v>304</v>
      </c>
      <c r="BP677" s="3" t="n">
        <v>304</v>
      </c>
      <c r="BQ677" s="3" t="n">
        <v>304</v>
      </c>
      <c r="BS677" s="3" t="n">
        <v>304</v>
      </c>
      <c r="BT677" s="3" t="n">
        <v>304</v>
      </c>
      <c r="BV677" s="3" t="n">
        <v>304</v>
      </c>
      <c r="BW677" s="3" t="n">
        <v>304</v>
      </c>
      <c r="BY677" s="3" t="n">
        <v>304</v>
      </c>
      <c r="BZ677" s="3" t="n">
        <v>304</v>
      </c>
      <c r="CB677" s="3" t="n">
        <v>304</v>
      </c>
      <c r="CC677" s="3" t="n">
        <v>304</v>
      </c>
      <c r="CE677" s="3" t="n">
        <v>304</v>
      </c>
      <c r="CF677" s="3" t="n">
        <v>304</v>
      </c>
      <c r="CH677" s="3" t="n">
        <v>304</v>
      </c>
      <c r="CI677" s="3" t="n">
        <v>304</v>
      </c>
      <c r="CK677" s="3" t="n">
        <v>304</v>
      </c>
      <c r="CL677" s="3" t="n">
        <v>304</v>
      </c>
      <c r="CN677" s="3" t="n">
        <v>304</v>
      </c>
      <c r="CO677" s="3" t="n">
        <v>304</v>
      </c>
      <c r="CQ677" s="3" t="n">
        <v>304</v>
      </c>
      <c r="CR677" s="3" t="n">
        <v>304</v>
      </c>
      <c r="CT677" s="3" t="n">
        <v>304</v>
      </c>
      <c r="CU677" s="3" t="n">
        <v>304</v>
      </c>
      <c r="CW677" s="3" t="n">
        <v>304</v>
      </c>
      <c r="CX677" s="3" t="n">
        <v>304</v>
      </c>
      <c r="CZ677" s="3" t="n">
        <v>9424</v>
      </c>
      <c r="DA677" s="3" t="n">
        <v>9424</v>
      </c>
    </row>
    <row r="678" customFormat="false" ht="12.75" hidden="false" customHeight="false" outlineLevel="0" collapsed="false">
      <c r="B678" s="1" t="s">
        <v>211</v>
      </c>
      <c r="D678" s="1" t="s">
        <v>212</v>
      </c>
      <c r="E678" s="1" t="s">
        <v>247</v>
      </c>
      <c r="F678" s="1" t="s">
        <v>248</v>
      </c>
      <c r="G678" s="2" t="s">
        <v>249</v>
      </c>
      <c r="H678" s="1" t="s">
        <v>18</v>
      </c>
      <c r="I678" s="1" t="s">
        <v>207</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211</v>
      </c>
      <c r="D679" s="1" t="s">
        <v>212</v>
      </c>
      <c r="E679" s="1" t="s">
        <v>247</v>
      </c>
      <c r="F679" s="1" t="s">
        <v>248</v>
      </c>
      <c r="G679" s="2" t="s">
        <v>249</v>
      </c>
      <c r="H679" s="1" t="s">
        <v>28</v>
      </c>
      <c r="I679" s="1" t="s">
        <v>207</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211</v>
      </c>
      <c r="D681" s="1" t="s">
        <v>212</v>
      </c>
      <c r="E681" s="1" t="s">
        <v>247</v>
      </c>
      <c r="F681" s="1" t="s">
        <v>250</v>
      </c>
      <c r="G681" s="2" t="s">
        <v>251</v>
      </c>
      <c r="H681" s="1" t="s">
        <v>16</v>
      </c>
      <c r="I681" s="1" t="s">
        <v>207</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211</v>
      </c>
      <c r="D682" s="1" t="s">
        <v>212</v>
      </c>
      <c r="E682" s="1" t="s">
        <v>247</v>
      </c>
      <c r="F682" s="1" t="s">
        <v>250</v>
      </c>
      <c r="G682" s="2" t="s">
        <v>251</v>
      </c>
      <c r="H682" s="1" t="s">
        <v>18</v>
      </c>
      <c r="I682" s="1" t="s">
        <v>207</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211</v>
      </c>
      <c r="D683" s="1" t="s">
        <v>212</v>
      </c>
      <c r="E683" s="1" t="s">
        <v>247</v>
      </c>
      <c r="F683" s="1" t="s">
        <v>250</v>
      </c>
      <c r="G683" s="2" t="s">
        <v>251</v>
      </c>
      <c r="H683" s="1" t="s">
        <v>28</v>
      </c>
      <c r="I683" s="1" t="s">
        <v>207</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211</v>
      </c>
      <c r="D685" s="1" t="s">
        <v>212</v>
      </c>
      <c r="E685" s="1" t="s">
        <v>252</v>
      </c>
      <c r="F685" s="1" t="s">
        <v>253</v>
      </c>
      <c r="G685" s="2" t="s">
        <v>254</v>
      </c>
      <c r="H685" s="1" t="s">
        <v>16</v>
      </c>
      <c r="I685" s="1" t="s">
        <v>207</v>
      </c>
      <c r="K685" s="3" t="n">
        <v>422</v>
      </c>
      <c r="L685" s="3" t="n">
        <v>422</v>
      </c>
      <c r="N685" s="3" t="n">
        <v>422</v>
      </c>
      <c r="O685" s="3" t="n">
        <v>422</v>
      </c>
      <c r="Q685" s="3" t="n">
        <v>422</v>
      </c>
      <c r="R685" s="3" t="n">
        <v>422</v>
      </c>
      <c r="T685" s="3" t="n">
        <v>422</v>
      </c>
      <c r="U685" s="3" t="n">
        <v>422</v>
      </c>
      <c r="W685" s="3" t="n">
        <v>422</v>
      </c>
      <c r="X685" s="3" t="n">
        <v>422</v>
      </c>
      <c r="Z685" s="3" t="n">
        <v>422</v>
      </c>
      <c r="AA685" s="3" t="n">
        <v>422</v>
      </c>
      <c r="AC685" s="3" t="n">
        <v>422</v>
      </c>
      <c r="AD685" s="3" t="n">
        <v>422</v>
      </c>
      <c r="AF685" s="3" t="n">
        <v>422</v>
      </c>
      <c r="AG685" s="3" t="n">
        <v>422</v>
      </c>
      <c r="AI685" s="3" t="n">
        <v>422</v>
      </c>
      <c r="AJ685" s="3" t="n">
        <v>422</v>
      </c>
      <c r="AL685" s="3" t="n">
        <v>422</v>
      </c>
      <c r="AM685" s="3" t="n">
        <v>422</v>
      </c>
      <c r="AO685" s="3" t="n">
        <v>422</v>
      </c>
      <c r="AP685" s="3" t="n">
        <v>422</v>
      </c>
      <c r="AR685" s="3" t="n">
        <v>422</v>
      </c>
      <c r="AS685" s="3" t="n">
        <v>422</v>
      </c>
      <c r="AU685" s="3" t="n">
        <v>422</v>
      </c>
      <c r="AV685" s="3" t="n">
        <v>422</v>
      </c>
      <c r="AX685" s="3" t="n">
        <v>422</v>
      </c>
      <c r="AY685" s="3" t="n">
        <v>422</v>
      </c>
      <c r="BA685" s="3" t="n">
        <v>422</v>
      </c>
      <c r="BB685" s="3" t="n">
        <v>422</v>
      </c>
      <c r="BD685" s="3" t="n">
        <v>422</v>
      </c>
      <c r="BE685" s="3" t="n">
        <v>422</v>
      </c>
      <c r="BG685" s="3" t="n">
        <v>422</v>
      </c>
      <c r="BH685" s="3" t="n">
        <v>422</v>
      </c>
      <c r="BJ685" s="3" t="n">
        <v>422</v>
      </c>
      <c r="BK685" s="3" t="n">
        <v>422</v>
      </c>
      <c r="BM685" s="3" t="n">
        <v>422</v>
      </c>
      <c r="BN685" s="3" t="n">
        <v>422</v>
      </c>
      <c r="BP685" s="3" t="n">
        <v>422</v>
      </c>
      <c r="BQ685" s="3" t="n">
        <v>422</v>
      </c>
      <c r="BS685" s="3" t="n">
        <v>422</v>
      </c>
      <c r="BT685" s="3" t="n">
        <v>422</v>
      </c>
      <c r="BV685" s="3" t="n">
        <v>422</v>
      </c>
      <c r="BW685" s="3" t="n">
        <v>422</v>
      </c>
      <c r="BY685" s="3" t="n">
        <v>422</v>
      </c>
      <c r="BZ685" s="3" t="n">
        <v>422</v>
      </c>
      <c r="CB685" s="3" t="n">
        <v>422</v>
      </c>
      <c r="CC685" s="3" t="n">
        <v>422</v>
      </c>
      <c r="CE685" s="3" t="n">
        <v>422</v>
      </c>
      <c r="CF685" s="3" t="n">
        <v>422</v>
      </c>
      <c r="CH685" s="3" t="n">
        <v>422</v>
      </c>
      <c r="CI685" s="3" t="n">
        <v>422</v>
      </c>
      <c r="CK685" s="3" t="n">
        <v>422</v>
      </c>
      <c r="CL685" s="3" t="n">
        <v>422</v>
      </c>
      <c r="CN685" s="3" t="n">
        <v>422</v>
      </c>
      <c r="CO685" s="3" t="n">
        <v>422</v>
      </c>
      <c r="CQ685" s="3" t="n">
        <v>422</v>
      </c>
      <c r="CR685" s="3" t="n">
        <v>422</v>
      </c>
      <c r="CT685" s="3" t="n">
        <v>422</v>
      </c>
      <c r="CU685" s="3" t="n">
        <v>422</v>
      </c>
      <c r="CW685" s="3" t="n">
        <v>422</v>
      </c>
      <c r="CX685" s="3" t="n">
        <v>422</v>
      </c>
      <c r="CZ685" s="3" t="n">
        <v>13082</v>
      </c>
      <c r="DA685" s="3" t="n">
        <v>13082</v>
      </c>
    </row>
    <row r="686" customFormat="false" ht="12.75" hidden="false" customHeight="false" outlineLevel="0" collapsed="false">
      <c r="B686" s="1" t="s">
        <v>211</v>
      </c>
      <c r="D686" s="1" t="s">
        <v>212</v>
      </c>
      <c r="E686" s="1" t="s">
        <v>252</v>
      </c>
      <c r="F686" s="1" t="s">
        <v>253</v>
      </c>
      <c r="G686" s="2" t="s">
        <v>254</v>
      </c>
      <c r="H686" s="1" t="s">
        <v>18</v>
      </c>
      <c r="I686" s="1" t="s">
        <v>207</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211</v>
      </c>
      <c r="D687" s="1" t="s">
        <v>212</v>
      </c>
      <c r="E687" s="1" t="s">
        <v>252</v>
      </c>
      <c r="F687" s="1" t="s">
        <v>253</v>
      </c>
      <c r="G687" s="2" t="s">
        <v>254</v>
      </c>
      <c r="H687" s="1" t="s">
        <v>28</v>
      </c>
      <c r="I687" s="1" t="s">
        <v>207</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211</v>
      </c>
      <c r="D689" s="1" t="s">
        <v>212</v>
      </c>
      <c r="E689" s="1" t="s">
        <v>252</v>
      </c>
      <c r="F689" s="1" t="s">
        <v>255</v>
      </c>
      <c r="G689" s="2" t="s">
        <v>256</v>
      </c>
      <c r="H689" s="1" t="s">
        <v>16</v>
      </c>
      <c r="I689" s="1" t="s">
        <v>207</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211</v>
      </c>
      <c r="D690" s="1" t="s">
        <v>212</v>
      </c>
      <c r="E690" s="1" t="s">
        <v>252</v>
      </c>
      <c r="F690" s="1" t="s">
        <v>255</v>
      </c>
      <c r="G690" s="2" t="s">
        <v>256</v>
      </c>
      <c r="H690" s="1" t="s">
        <v>18</v>
      </c>
      <c r="I690" s="1" t="s">
        <v>207</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211</v>
      </c>
      <c r="D691" s="1" t="s">
        <v>212</v>
      </c>
      <c r="E691" s="1" t="s">
        <v>252</v>
      </c>
      <c r="F691" s="1" t="s">
        <v>255</v>
      </c>
      <c r="G691" s="2" t="s">
        <v>256</v>
      </c>
      <c r="H691" s="1" t="s">
        <v>28</v>
      </c>
      <c r="I691" s="1" t="s">
        <v>207</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211</v>
      </c>
      <c r="D693" s="1" t="s">
        <v>212</v>
      </c>
      <c r="E693" s="1" t="s">
        <v>252</v>
      </c>
      <c r="F693" s="1" t="s">
        <v>257</v>
      </c>
      <c r="G693" s="2" t="s">
        <v>258</v>
      </c>
      <c r="H693" s="1" t="s">
        <v>16</v>
      </c>
      <c r="I693" s="1" t="s">
        <v>207</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211</v>
      </c>
      <c r="D694" s="1" t="s">
        <v>212</v>
      </c>
      <c r="E694" s="1" t="s">
        <v>252</v>
      </c>
      <c r="F694" s="1" t="s">
        <v>257</v>
      </c>
      <c r="G694" s="2" t="s">
        <v>258</v>
      </c>
      <c r="H694" s="1" t="s">
        <v>18</v>
      </c>
      <c r="I694" s="1" t="s">
        <v>207</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211</v>
      </c>
      <c r="D695" s="1" t="s">
        <v>212</v>
      </c>
      <c r="E695" s="1" t="s">
        <v>252</v>
      </c>
      <c r="F695" s="1" t="s">
        <v>257</v>
      </c>
      <c r="G695" s="2" t="s">
        <v>258</v>
      </c>
      <c r="H695" s="1" t="s">
        <v>28</v>
      </c>
      <c r="I695" s="1" t="s">
        <v>207</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211</v>
      </c>
      <c r="D697" s="1" t="s">
        <v>212</v>
      </c>
      <c r="E697" s="1" t="s">
        <v>252</v>
      </c>
      <c r="F697" s="1" t="s">
        <v>259</v>
      </c>
      <c r="G697" s="2" t="s">
        <v>260</v>
      </c>
      <c r="H697" s="1" t="s">
        <v>16</v>
      </c>
      <c r="I697" s="1" t="s">
        <v>207</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211</v>
      </c>
      <c r="D698" s="1" t="s">
        <v>212</v>
      </c>
      <c r="E698" s="1" t="s">
        <v>252</v>
      </c>
      <c r="F698" s="1" t="s">
        <v>259</v>
      </c>
      <c r="G698" s="2" t="s">
        <v>260</v>
      </c>
      <c r="H698" s="1" t="s">
        <v>18</v>
      </c>
      <c r="I698" s="1" t="s">
        <v>207</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211</v>
      </c>
      <c r="D699" s="1" t="s">
        <v>212</v>
      </c>
      <c r="E699" s="1" t="s">
        <v>252</v>
      </c>
      <c r="F699" s="1" t="s">
        <v>259</v>
      </c>
      <c r="G699" s="2" t="s">
        <v>260</v>
      </c>
      <c r="H699" s="1" t="s">
        <v>28</v>
      </c>
      <c r="I699" s="1" t="s">
        <v>207</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211</v>
      </c>
      <c r="D701" s="1" t="s">
        <v>212</v>
      </c>
      <c r="E701" s="1" t="s">
        <v>252</v>
      </c>
      <c r="F701" s="1" t="s">
        <v>261</v>
      </c>
      <c r="G701" s="2" t="s">
        <v>262</v>
      </c>
      <c r="H701" s="1" t="s">
        <v>16</v>
      </c>
      <c r="I701" s="1" t="s">
        <v>207</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211</v>
      </c>
      <c r="D702" s="1" t="s">
        <v>212</v>
      </c>
      <c r="E702" s="1" t="s">
        <v>252</v>
      </c>
      <c r="F702" s="1" t="s">
        <v>261</v>
      </c>
      <c r="G702" s="2" t="s">
        <v>262</v>
      </c>
      <c r="H702" s="1" t="s">
        <v>18</v>
      </c>
      <c r="I702" s="1" t="s">
        <v>207</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211</v>
      </c>
      <c r="D703" s="1" t="s">
        <v>212</v>
      </c>
      <c r="E703" s="1" t="s">
        <v>252</v>
      </c>
      <c r="F703" s="1" t="s">
        <v>261</v>
      </c>
      <c r="G703" s="2" t="s">
        <v>262</v>
      </c>
      <c r="H703" s="1" t="s">
        <v>28</v>
      </c>
      <c r="I703" s="1" t="s">
        <v>207</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211</v>
      </c>
      <c r="D705" s="1" t="s">
        <v>212</v>
      </c>
      <c r="E705" s="1" t="s">
        <v>252</v>
      </c>
      <c r="F705" s="1" t="s">
        <v>263</v>
      </c>
      <c r="G705" s="2" t="s">
        <v>264</v>
      </c>
      <c r="H705" s="1" t="s">
        <v>16</v>
      </c>
      <c r="I705" s="1" t="s">
        <v>207</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211</v>
      </c>
      <c r="D706" s="1" t="s">
        <v>212</v>
      </c>
      <c r="E706" s="1" t="s">
        <v>252</v>
      </c>
      <c r="F706" s="1" t="s">
        <v>263</v>
      </c>
      <c r="G706" s="2" t="s">
        <v>264</v>
      </c>
      <c r="H706" s="1" t="s">
        <v>18</v>
      </c>
      <c r="I706" s="1" t="s">
        <v>207</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211</v>
      </c>
      <c r="D707" s="1" t="s">
        <v>212</v>
      </c>
      <c r="E707" s="1" t="s">
        <v>252</v>
      </c>
      <c r="F707" s="1" t="s">
        <v>263</v>
      </c>
      <c r="G707" s="2" t="s">
        <v>264</v>
      </c>
      <c r="H707" s="1" t="s">
        <v>28</v>
      </c>
      <c r="I707" s="1" t="s">
        <v>207</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211</v>
      </c>
      <c r="D709" s="1" t="s">
        <v>212</v>
      </c>
      <c r="E709" s="1" t="s">
        <v>252</v>
      </c>
      <c r="F709" s="1" t="s">
        <v>265</v>
      </c>
      <c r="G709" s="2" t="s">
        <v>266</v>
      </c>
      <c r="H709" s="1" t="s">
        <v>16</v>
      </c>
      <c r="I709" s="1" t="s">
        <v>207</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211</v>
      </c>
      <c r="D710" s="1" t="s">
        <v>212</v>
      </c>
      <c r="E710" s="1" t="s">
        <v>252</v>
      </c>
      <c r="F710" s="1" t="s">
        <v>265</v>
      </c>
      <c r="G710" s="2" t="s">
        <v>266</v>
      </c>
      <c r="H710" s="1" t="s">
        <v>18</v>
      </c>
      <c r="I710" s="1" t="s">
        <v>207</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211</v>
      </c>
      <c r="D711" s="1" t="s">
        <v>212</v>
      </c>
      <c r="E711" s="1" t="s">
        <v>252</v>
      </c>
      <c r="F711" s="1" t="s">
        <v>265</v>
      </c>
      <c r="G711" s="2" t="s">
        <v>266</v>
      </c>
      <c r="H711" s="1" t="s">
        <v>28</v>
      </c>
      <c r="I711" s="1" t="s">
        <v>207</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211</v>
      </c>
      <c r="D713" s="1" t="s">
        <v>212</v>
      </c>
      <c r="E713" s="1" t="s">
        <v>252</v>
      </c>
      <c r="F713" s="1" t="s">
        <v>267</v>
      </c>
      <c r="G713" s="2" t="s">
        <v>268</v>
      </c>
      <c r="H713" s="1" t="s">
        <v>16</v>
      </c>
      <c r="I713" s="1" t="s">
        <v>207</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211</v>
      </c>
      <c r="D714" s="1" t="s">
        <v>212</v>
      </c>
      <c r="E714" s="1" t="s">
        <v>252</v>
      </c>
      <c r="F714" s="1" t="s">
        <v>267</v>
      </c>
      <c r="G714" s="2" t="s">
        <v>268</v>
      </c>
      <c r="H714" s="1" t="s">
        <v>18</v>
      </c>
      <c r="I714" s="1" t="s">
        <v>207</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211</v>
      </c>
      <c r="D715" s="1" t="s">
        <v>212</v>
      </c>
      <c r="E715" s="1" t="s">
        <v>252</v>
      </c>
      <c r="F715" s="1" t="s">
        <v>267</v>
      </c>
      <c r="G715" s="2" t="s">
        <v>268</v>
      </c>
      <c r="H715" s="1" t="s">
        <v>28</v>
      </c>
      <c r="I715" s="1" t="s">
        <v>207</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269</v>
      </c>
      <c r="F718" s="1" t="s">
        <v>270</v>
      </c>
      <c r="G718" s="2" t="s">
        <v>271</v>
      </c>
      <c r="H718" s="1" t="s">
        <v>16</v>
      </c>
      <c r="I718" s="1" t="s">
        <v>207</v>
      </c>
      <c r="K718" s="3" t="n">
        <v>67</v>
      </c>
      <c r="L718" s="3" t="n">
        <v>67</v>
      </c>
      <c r="N718" s="3" t="n">
        <v>67</v>
      </c>
      <c r="O718" s="3" t="n">
        <v>67</v>
      </c>
      <c r="Q718" s="3" t="n">
        <v>67</v>
      </c>
      <c r="R718" s="3" t="n">
        <v>67</v>
      </c>
      <c r="T718" s="3" t="n">
        <v>67</v>
      </c>
      <c r="U718" s="3" t="n">
        <v>67</v>
      </c>
      <c r="W718" s="3" t="n">
        <v>67</v>
      </c>
      <c r="X718" s="3" t="n">
        <v>67</v>
      </c>
      <c r="Z718" s="3" t="n">
        <v>67</v>
      </c>
      <c r="AA718" s="3" t="n">
        <v>67</v>
      </c>
      <c r="AC718" s="3" t="n">
        <v>67</v>
      </c>
      <c r="AD718" s="3" t="n">
        <v>67</v>
      </c>
      <c r="AF718" s="3" t="n">
        <v>67</v>
      </c>
      <c r="AG718" s="3" t="n">
        <v>67</v>
      </c>
      <c r="AI718" s="3" t="n">
        <v>67</v>
      </c>
      <c r="AJ718" s="3" t="n">
        <v>67</v>
      </c>
      <c r="AL718" s="3" t="n">
        <v>67</v>
      </c>
      <c r="AM718" s="3" t="n">
        <v>67</v>
      </c>
      <c r="AO718" s="3" t="n">
        <v>67</v>
      </c>
      <c r="AP718" s="3" t="n">
        <v>67</v>
      </c>
      <c r="AR718" s="3" t="n">
        <v>67</v>
      </c>
      <c r="AS718" s="3" t="n">
        <v>67</v>
      </c>
      <c r="AU718" s="3" t="n">
        <v>67</v>
      </c>
      <c r="AV718" s="3" t="n">
        <v>67</v>
      </c>
      <c r="AX718" s="3" t="n">
        <v>67</v>
      </c>
      <c r="AY718" s="3" t="n">
        <v>67</v>
      </c>
      <c r="BA718" s="3" t="n">
        <v>67</v>
      </c>
      <c r="BB718" s="3" t="n">
        <v>67</v>
      </c>
      <c r="BD718" s="3" t="n">
        <v>67</v>
      </c>
      <c r="BE718" s="3" t="n">
        <v>67</v>
      </c>
      <c r="BG718" s="3" t="n">
        <v>67</v>
      </c>
      <c r="BH718" s="3" t="n">
        <v>67</v>
      </c>
      <c r="BJ718" s="3" t="n">
        <v>67</v>
      </c>
      <c r="BK718" s="3" t="n">
        <v>67</v>
      </c>
      <c r="BM718" s="3" t="n">
        <v>67</v>
      </c>
      <c r="BN718" s="3" t="n">
        <v>67</v>
      </c>
      <c r="BP718" s="3" t="n">
        <v>67</v>
      </c>
      <c r="BQ718" s="3" t="n">
        <v>67</v>
      </c>
      <c r="BS718" s="3" t="n">
        <v>67</v>
      </c>
      <c r="BT718" s="3" t="n">
        <v>67</v>
      </c>
      <c r="BV718" s="3" t="n">
        <v>67</v>
      </c>
      <c r="BW718" s="3" t="n">
        <v>67</v>
      </c>
      <c r="BY718" s="3" t="n">
        <v>67</v>
      </c>
      <c r="BZ718" s="3" t="n">
        <v>67</v>
      </c>
      <c r="CB718" s="3" t="n">
        <v>67</v>
      </c>
      <c r="CC718" s="3" t="n">
        <v>67</v>
      </c>
      <c r="CE718" s="3" t="n">
        <v>67</v>
      </c>
      <c r="CF718" s="3" t="n">
        <v>67</v>
      </c>
      <c r="CH718" s="3" t="n">
        <v>67</v>
      </c>
      <c r="CI718" s="3" t="n">
        <v>67</v>
      </c>
      <c r="CK718" s="3" t="n">
        <v>67</v>
      </c>
      <c r="CL718" s="3" t="n">
        <v>67</v>
      </c>
      <c r="CN718" s="3" t="n">
        <v>67</v>
      </c>
      <c r="CO718" s="3" t="n">
        <v>67</v>
      </c>
      <c r="CQ718" s="3" t="n">
        <v>67</v>
      </c>
      <c r="CR718" s="3" t="n">
        <v>67</v>
      </c>
      <c r="CT718" s="3" t="n">
        <v>67</v>
      </c>
      <c r="CU718" s="3" t="n">
        <v>67</v>
      </c>
      <c r="CW718" s="3" t="n">
        <v>67</v>
      </c>
      <c r="CX718" s="3" t="n">
        <v>67</v>
      </c>
      <c r="CZ718" s="3" t="n">
        <v>2077</v>
      </c>
      <c r="DA718" s="3" t="n">
        <v>2077</v>
      </c>
    </row>
    <row r="719" customFormat="false" ht="12.75" hidden="false" customHeight="false" outlineLevel="0" collapsed="false">
      <c r="B719" s="1" t="s">
        <v>269</v>
      </c>
      <c r="F719" s="1" t="s">
        <v>270</v>
      </c>
      <c r="G719" s="2" t="s">
        <v>271</v>
      </c>
      <c r="H719" s="1" t="s">
        <v>18</v>
      </c>
      <c r="I719" s="1" t="s">
        <v>207</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269</v>
      </c>
      <c r="F720" s="1" t="s">
        <v>270</v>
      </c>
      <c r="G720" s="2" t="s">
        <v>271</v>
      </c>
      <c r="H720" s="1" t="s">
        <v>28</v>
      </c>
      <c r="I720" s="1" t="s">
        <v>207</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true" showOutlineSymbols="true" defaultGridColor="true" view="normal" topLeftCell="B263" colorId="64" zoomScale="75" zoomScaleNormal="75" zoomScalePageLayoutView="100" workbookViewId="0">
      <selection pane="topLeft" activeCell="O289" activeCellId="0" sqref="O289"/>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July 2000</v>
      </c>
      <c r="H1" s="3"/>
      <c r="K1" s="5" t="s">
        <v>272</v>
      </c>
      <c r="L1" s="26" t="str">
        <f aca="false">K1</f>
        <v>July'00</v>
      </c>
      <c r="M1" s="5" t="str">
        <f aca="false">K1</f>
        <v>July'00</v>
      </c>
      <c r="N1" s="5" t="s">
        <v>273</v>
      </c>
      <c r="O1" s="5" t="s">
        <v>274</v>
      </c>
      <c r="P1" s="5" t="s">
        <v>275</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274</v>
      </c>
      <c r="L2" s="27" t="s">
        <v>276</v>
      </c>
      <c r="M2" s="6" t="s">
        <v>277</v>
      </c>
      <c r="N2" s="6" t="s">
        <v>278</v>
      </c>
      <c r="O2" s="6" t="s">
        <v>279</v>
      </c>
      <c r="P2" s="6" t="s">
        <v>280</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281</v>
      </c>
      <c r="L3" s="28" t="s">
        <v>282</v>
      </c>
      <c r="M3" s="8" t="s">
        <v>283</v>
      </c>
      <c r="N3" s="8" t="s">
        <v>284</v>
      </c>
      <c r="O3" s="8" t="s">
        <v>285</v>
      </c>
      <c r="P3" s="8" t="s">
        <v>286</v>
      </c>
      <c r="R3" s="8"/>
      <c r="S3" s="6" t="str">
        <f aca="false">E1</f>
        <v>July 2000</v>
      </c>
      <c r="T3" s="9"/>
      <c r="U3" s="8" t="s">
        <v>287</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288</v>
      </c>
      <c r="L4" s="29" t="s">
        <v>288</v>
      </c>
      <c r="M4" s="25" t="s">
        <v>289</v>
      </c>
      <c r="N4" s="25" t="s">
        <v>290</v>
      </c>
      <c r="O4" s="25" t="s">
        <v>291</v>
      </c>
      <c r="P4" s="25" t="s">
        <v>291</v>
      </c>
      <c r="Q4" s="1"/>
      <c r="R4" s="1"/>
      <c r="S4" s="8" t="s">
        <v>292</v>
      </c>
      <c r="T4" s="25"/>
      <c r="U4" s="25" t="s">
        <v>293</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294</v>
      </c>
      <c r="S5" s="25" t="s">
        <v>295</v>
      </c>
      <c r="T5" s="9"/>
      <c r="U5" s="25" t="s">
        <v>296</v>
      </c>
    </row>
    <row r="6" customFormat="false" ht="12.75" hidden="false" customHeight="false" outlineLevel="0" collapsed="false">
      <c r="H6" s="31" t="s">
        <v>297</v>
      </c>
      <c r="I6" s="31" t="n">
        <v>1</v>
      </c>
      <c r="K6" s="25" t="s">
        <v>298</v>
      </c>
      <c r="L6" s="29" t="s">
        <v>299</v>
      </c>
      <c r="M6" s="25" t="s">
        <v>300</v>
      </c>
      <c r="N6" s="25" t="s">
        <v>301</v>
      </c>
      <c r="O6" s="25" t="s">
        <v>302</v>
      </c>
      <c r="P6" s="25" t="s">
        <v>303</v>
      </c>
      <c r="Q6" s="9"/>
      <c r="R6" s="9"/>
      <c r="S6" s="25" t="s">
        <v>304</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tr">
        <f aca="false">B4</f>
        <v>PIPE</v>
      </c>
      <c r="C10" s="25" t="s">
        <v>305</v>
      </c>
      <c r="D10" s="25" t="s">
        <v>306</v>
      </c>
      <c r="E10" s="1" t="s">
        <v>307</v>
      </c>
      <c r="F10" s="1" t="str">
        <f aca="false">F4</f>
        <v>GATE</v>
      </c>
      <c r="G10" s="1" t="str">
        <f aca="false">G4</f>
        <v>METER</v>
      </c>
      <c r="H10" s="1" t="s">
        <v>308</v>
      </c>
      <c r="I10" s="1" t="s">
        <v>309</v>
      </c>
      <c r="J10" s="1" t="s">
        <v>310</v>
      </c>
      <c r="K10" s="9" t="s">
        <v>311</v>
      </c>
      <c r="L10" s="30"/>
      <c r="M10" s="9"/>
      <c r="N10" s="9"/>
      <c r="O10" s="9"/>
      <c r="P10" s="32"/>
      <c r="S10" s="3" t="s">
        <v>287</v>
      </c>
    </row>
    <row r="11" customFormat="false" ht="12.75" hidden="false" customHeight="false" outlineLevel="2" collapsed="false">
      <c r="B11" s="1" t="s">
        <v>12</v>
      </c>
      <c r="C11" s="25" t="n">
        <v>1</v>
      </c>
      <c r="D11" s="25" t="n">
        <v>33</v>
      </c>
      <c r="E11" s="1" t="s">
        <v>13</v>
      </c>
      <c r="F11" s="1" t="s">
        <v>14</v>
      </c>
      <c r="G11" s="2" t="s">
        <v>15</v>
      </c>
      <c r="H11" s="1" t="s">
        <v>16</v>
      </c>
      <c r="I11" s="1" t="s">
        <v>17</v>
      </c>
      <c r="K11" s="9" t="n">
        <f aca="false">'Total Reqs'!K11</f>
        <v>0</v>
      </c>
      <c r="L11" s="30" t="n">
        <v>0</v>
      </c>
      <c r="M11" s="9"/>
      <c r="N11" s="9"/>
      <c r="O11" s="9"/>
      <c r="P11" s="32"/>
    </row>
    <row r="12" customFormat="false" ht="12.75" hidden="false" customHeight="false" outlineLevel="2" collapsed="false">
      <c r="B12" s="1" t="s">
        <v>12</v>
      </c>
      <c r="C12" s="25" t="n">
        <v>1</v>
      </c>
      <c r="D12" s="25" t="n">
        <v>33</v>
      </c>
      <c r="E12" s="1" t="s">
        <v>13</v>
      </c>
      <c r="F12" s="1" t="s">
        <v>14</v>
      </c>
      <c r="G12" s="2" t="s">
        <v>15</v>
      </c>
      <c r="H12" s="1" t="s">
        <v>18</v>
      </c>
      <c r="I12" s="1" t="s">
        <v>17</v>
      </c>
      <c r="K12" s="9" t="n">
        <f aca="false">'Total Reqs'!K12</f>
        <v>0</v>
      </c>
      <c r="L12" s="30"/>
      <c r="M12" s="9"/>
      <c r="N12" s="9"/>
      <c r="O12" s="9"/>
      <c r="P12" s="32"/>
      <c r="S12" s="3" t="n">
        <v>0</v>
      </c>
    </row>
    <row r="13" customFormat="false" ht="12.75" hidden="false" customHeight="false" outlineLevel="1" collapsed="false">
      <c r="B13" s="25" t="str">
        <f aca="false">B12</f>
        <v>TCO</v>
      </c>
      <c r="C13" s="25" t="n">
        <f aca="false">C12</f>
        <v>1</v>
      </c>
      <c r="D13" s="33" t="s">
        <v>312</v>
      </c>
      <c r="E13" s="31"/>
      <c r="F13" s="31"/>
      <c r="G13" s="34"/>
      <c r="H13" s="31"/>
      <c r="I13" s="31"/>
      <c r="J13" s="31"/>
      <c r="K13" s="35" t="n">
        <f aca="false">SUBTOTAL(9,K11:K12)</f>
        <v>0</v>
      </c>
      <c r="L13" s="35" t="n">
        <f aca="false">SUBTOTAL(9,L11:L12)</f>
        <v>0</v>
      </c>
      <c r="M13" s="35" t="n">
        <f aca="false">K13-L13</f>
        <v>0</v>
      </c>
      <c r="N13" s="35" t="n">
        <v>0</v>
      </c>
      <c r="O13" s="35" t="n">
        <f aca="false">IF(M13&lt;0.9*N13,0.9*N13,IF(M13&gt;1.1*N13,1.1*N13,M13))</f>
        <v>0</v>
      </c>
      <c r="P13" s="36" t="n">
        <f aca="false">M13-O13</f>
        <v>0</v>
      </c>
      <c r="Q13" s="37"/>
      <c r="R13" s="37"/>
      <c r="S13" s="37" t="n">
        <f aca="false">SUBTOTAL(9,S11:S12)</f>
        <v>0</v>
      </c>
      <c r="T13" s="37"/>
      <c r="U13" s="37" t="n">
        <f aca="false">S13-K13</f>
        <v>0</v>
      </c>
    </row>
    <row r="14" customFormat="false" ht="12.75" hidden="false" customHeight="false" outlineLevel="1" collapsed="false">
      <c r="F14" s="10"/>
      <c r="L14" s="30"/>
      <c r="M14" s="9"/>
      <c r="N14" s="9"/>
      <c r="O14" s="9"/>
      <c r="P14" s="32"/>
    </row>
    <row r="15" customFormat="false" ht="12.75" hidden="false" customHeight="false" outlineLevel="2" collapsed="false">
      <c r="B15" s="1" t="s">
        <v>12</v>
      </c>
      <c r="C15" s="25" t="n">
        <v>1</v>
      </c>
      <c r="D15" s="25" t="n">
        <v>34</v>
      </c>
      <c r="E15" s="1" t="s">
        <v>13</v>
      </c>
      <c r="F15" s="1" t="s">
        <v>14</v>
      </c>
      <c r="G15" s="2" t="s">
        <v>19</v>
      </c>
      <c r="H15" s="1" t="s">
        <v>16</v>
      </c>
      <c r="I15" s="1" t="s">
        <v>17</v>
      </c>
      <c r="K15" s="9" t="n">
        <f aca="false">'Total Reqs'!K14</f>
        <v>0</v>
      </c>
      <c r="L15" s="30" t="n">
        <v>0</v>
      </c>
      <c r="M15" s="9"/>
      <c r="N15" s="9"/>
      <c r="O15" s="9"/>
      <c r="P15" s="32"/>
    </row>
    <row r="16" customFormat="false" ht="12.75" hidden="false" customHeight="false" outlineLevel="2" collapsed="false">
      <c r="B16" s="1" t="s">
        <v>12</v>
      </c>
      <c r="C16" s="25" t="n">
        <v>1</v>
      </c>
      <c r="D16" s="25" t="n">
        <v>34</v>
      </c>
      <c r="E16" s="1" t="s">
        <v>13</v>
      </c>
      <c r="F16" s="1" t="s">
        <v>14</v>
      </c>
      <c r="G16" s="2" t="s">
        <v>19</v>
      </c>
      <c r="H16" s="1" t="s">
        <v>18</v>
      </c>
      <c r="I16" s="1" t="s">
        <v>17</v>
      </c>
      <c r="K16" s="9" t="n">
        <f aca="false">'Total Reqs'!K15</f>
        <v>0</v>
      </c>
      <c r="L16" s="30"/>
      <c r="M16" s="9"/>
      <c r="N16" s="9"/>
      <c r="O16" s="9"/>
      <c r="P16" s="32"/>
      <c r="S16" s="3" t="n">
        <v>0</v>
      </c>
    </row>
    <row r="17" customFormat="false" ht="12.75" hidden="false" customHeight="false" outlineLevel="1" collapsed="false">
      <c r="B17" s="25" t="str">
        <f aca="false">B16</f>
        <v>TCO</v>
      </c>
      <c r="C17" s="25" t="n">
        <f aca="false">C16</f>
        <v>1</v>
      </c>
      <c r="D17" s="33" t="s">
        <v>313</v>
      </c>
      <c r="E17" s="31"/>
      <c r="F17" s="31"/>
      <c r="G17" s="34"/>
      <c r="H17" s="31"/>
      <c r="I17" s="31"/>
      <c r="J17" s="31"/>
      <c r="K17" s="35" t="n">
        <f aca="false">SUBTOTAL(9,K15:K16)</f>
        <v>0</v>
      </c>
      <c r="L17" s="35" t="n">
        <f aca="false">SUBTOTAL(9,L15:L16)</f>
        <v>0</v>
      </c>
      <c r="M17" s="35" t="n">
        <f aca="false">K17-L17</f>
        <v>0</v>
      </c>
      <c r="N17" s="35" t="n">
        <v>0</v>
      </c>
      <c r="O17" s="35" t="n">
        <f aca="false">IF(M17&lt;0.9*N17,0.9*N17,IF(M17&gt;1.1*N17,1.1*N17,M17))</f>
        <v>0</v>
      </c>
      <c r="P17" s="36" t="n">
        <f aca="false">(M17-O17)</f>
        <v>0</v>
      </c>
      <c r="Q17" s="37"/>
      <c r="R17" s="37"/>
      <c r="S17" s="37" t="n">
        <f aca="false">SUBTOTAL(9,S15:S16)</f>
        <v>0</v>
      </c>
      <c r="T17" s="37"/>
      <c r="U17" s="37" t="n">
        <f aca="false">S17-K17</f>
        <v>0</v>
      </c>
    </row>
    <row r="18" customFormat="false" ht="12.75" hidden="false" customHeight="false" outlineLevel="1" collapsed="false">
      <c r="F18" s="3"/>
      <c r="L18" s="30"/>
      <c r="M18" s="9"/>
      <c r="N18" s="9"/>
      <c r="O18" s="9"/>
      <c r="P18" s="32"/>
    </row>
    <row r="19" customFormat="false" ht="12.75" hidden="false" customHeight="false" outlineLevel="2" collapsed="false">
      <c r="B19" s="1" t="s">
        <v>12</v>
      </c>
      <c r="C19" s="25" t="n">
        <v>2</v>
      </c>
      <c r="D19" s="25" t="n">
        <v>20</v>
      </c>
      <c r="E19" s="1" t="s">
        <v>13</v>
      </c>
      <c r="F19" s="1" t="s">
        <v>20</v>
      </c>
      <c r="G19" s="2" t="n">
        <v>21</v>
      </c>
      <c r="H19" s="1" t="s">
        <v>16</v>
      </c>
      <c r="K19" s="9" t="n">
        <f aca="false">'Total Reqs'!K17</f>
        <v>0</v>
      </c>
      <c r="L19" s="30"/>
      <c r="M19" s="9"/>
      <c r="N19" s="9"/>
      <c r="O19" s="9"/>
      <c r="P19" s="32"/>
      <c r="S19" s="3" t="n">
        <v>0</v>
      </c>
    </row>
    <row r="20" customFormat="false" ht="12.75" hidden="false" customHeight="false" outlineLevel="2" collapsed="false">
      <c r="B20" s="1" t="s">
        <v>12</v>
      </c>
      <c r="C20" s="25" t="n">
        <v>2</v>
      </c>
      <c r="D20" s="25" t="n">
        <v>20</v>
      </c>
      <c r="E20" s="1" t="s">
        <v>13</v>
      </c>
      <c r="F20" s="1" t="s">
        <v>20</v>
      </c>
      <c r="G20" s="2" t="n">
        <v>21</v>
      </c>
      <c r="H20" s="1" t="s">
        <v>18</v>
      </c>
      <c r="K20" s="9" t="n">
        <f aca="false">'Total Reqs'!K18</f>
        <v>0</v>
      </c>
      <c r="L20" s="30"/>
      <c r="M20" s="9"/>
      <c r="N20" s="9"/>
      <c r="O20" s="9"/>
      <c r="P20" s="32"/>
    </row>
    <row r="21" customFormat="false" ht="12.75" hidden="false" customHeight="false" outlineLevel="1" collapsed="false">
      <c r="B21" s="25" t="str">
        <f aca="false">B20</f>
        <v>TCO</v>
      </c>
      <c r="C21" s="25" t="n">
        <f aca="false">C20</f>
        <v>2</v>
      </c>
      <c r="D21" s="33" t="s">
        <v>314</v>
      </c>
      <c r="E21" s="31"/>
      <c r="F21" s="31"/>
      <c r="G21" s="34"/>
      <c r="H21" s="31"/>
      <c r="I21" s="31"/>
      <c r="J21" s="31"/>
      <c r="K21" s="35" t="n">
        <f aca="false">SUBTOTAL(9,K19:K20)</f>
        <v>0</v>
      </c>
      <c r="L21" s="35" t="n">
        <f aca="false">SUBTOTAL(9,L19:L20)</f>
        <v>0</v>
      </c>
      <c r="M21" s="35" t="n">
        <f aca="false">K21-L21</f>
        <v>0</v>
      </c>
      <c r="N21" s="35" t="n">
        <v>0</v>
      </c>
      <c r="O21" s="35" t="n">
        <f aca="false">IF(M21&lt;0.9*N21,0.9*N21,IF(M21&gt;1.1*N21,1.1*N21,M21))</f>
        <v>0</v>
      </c>
      <c r="P21" s="36" t="n">
        <f aca="false">(M21-O21)</f>
        <v>0</v>
      </c>
      <c r="Q21" s="37"/>
      <c r="R21" s="37"/>
      <c r="S21" s="37" t="n">
        <f aca="false">SUBTOTAL(9,S19:S20)</f>
        <v>0</v>
      </c>
      <c r="T21" s="37"/>
      <c r="U21" s="37" t="n">
        <f aca="false">S21-K21</f>
        <v>0</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false" customHeight="false" outlineLevel="2" collapsed="false">
      <c r="B24" s="1" t="s">
        <v>12</v>
      </c>
      <c r="C24" s="25" t="n">
        <v>3</v>
      </c>
      <c r="D24" s="25" t="n">
        <v>15</v>
      </c>
      <c r="E24" s="1" t="s">
        <v>13</v>
      </c>
      <c r="F24" s="1" t="s">
        <v>21</v>
      </c>
      <c r="G24" s="2" t="s">
        <v>22</v>
      </c>
      <c r="H24" s="1" t="s">
        <v>16</v>
      </c>
      <c r="I24" s="1" t="s">
        <v>23</v>
      </c>
      <c r="K24" s="9" t="s">
        <v>136</v>
      </c>
      <c r="L24" s="30"/>
      <c r="M24" s="9"/>
      <c r="N24" s="9"/>
      <c r="O24" s="9"/>
      <c r="P24" s="32"/>
    </row>
    <row r="25" customFormat="false" ht="12.75" hidden="fals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fals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38" t="n">
        <f aca="false">'Total Reqs'!K24</f>
        <v>94</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38" t="n">
        <f aca="false">'Total Reqs'!K25</f>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38" t="n">
        <f aca="false">'Total Reqs'!K26</f>
        <v>0</v>
      </c>
      <c r="L29" s="30"/>
      <c r="M29" s="9"/>
      <c r="N29" s="9"/>
      <c r="O29" s="9"/>
      <c r="P29" s="32"/>
      <c r="S29" s="3" t="n">
        <v>887</v>
      </c>
    </row>
    <row r="30" customFormat="false" ht="12.75" hidden="false" customHeight="false" outlineLevel="2" collapsed="false">
      <c r="D30" s="25" t="n">
        <v>15</v>
      </c>
      <c r="K30" s="39"/>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38" t="n">
        <f aca="false">'Total Reqs'!K28</f>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38" t="n">
        <f aca="false">'Total Reqs'!K29</f>
        <v>0</v>
      </c>
      <c r="L32" s="30"/>
      <c r="M32" s="9"/>
      <c r="N32" s="9"/>
      <c r="O32" s="9"/>
      <c r="P32" s="32"/>
    </row>
    <row r="33" customFormat="false" ht="12.75" hidden="false" customHeight="false" outlineLevel="1" collapsed="false">
      <c r="B33" s="25" t="str">
        <f aca="false">B32</f>
        <v>TCO</v>
      </c>
      <c r="C33" s="25" t="n">
        <f aca="false">C32</f>
        <v>3</v>
      </c>
      <c r="D33" s="33" t="s">
        <v>315</v>
      </c>
      <c r="E33" s="31"/>
      <c r="F33" s="31"/>
      <c r="G33" s="34"/>
      <c r="H33" s="31"/>
      <c r="I33" s="31"/>
      <c r="J33" s="31"/>
      <c r="K33" s="35" t="n">
        <f aca="false">SUBTOTAL(9,K24:K32)</f>
        <v>94</v>
      </c>
      <c r="L33" s="35" t="n">
        <f aca="false">SUBTOTAL(9,L24:L32)</f>
        <v>0</v>
      </c>
      <c r="M33" s="35" t="n">
        <f aca="false">K33-L33</f>
        <v>94</v>
      </c>
      <c r="N33" s="35" t="n">
        <v>124</v>
      </c>
      <c r="O33" s="35" t="n">
        <f aca="false">IF(M33&lt;0.9*N33,0.9*N33,IF(M33&gt;1.1*N33,1.1*N33,M33))</f>
        <v>111.6</v>
      </c>
      <c r="P33" s="36" t="n">
        <f aca="false">(M33-O33)</f>
        <v>-17.6</v>
      </c>
      <c r="Q33" s="37"/>
      <c r="R33" s="37"/>
      <c r="S33" s="37" t="n">
        <f aca="false">SUBTOTAL(9,S24:S32)</f>
        <v>887</v>
      </c>
      <c r="T33" s="37"/>
      <c r="U33" s="37" t="n">
        <f aca="false">S33-K33</f>
        <v>793</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false" customHeight="false" outlineLevel="2" collapsed="false">
      <c r="B36" s="1" t="s">
        <v>12</v>
      </c>
      <c r="C36" s="25" t="n">
        <v>3</v>
      </c>
      <c r="D36" s="25" t="n">
        <v>16</v>
      </c>
      <c r="E36" s="1" t="s">
        <v>13</v>
      </c>
      <c r="F36" s="1" t="s">
        <v>29</v>
      </c>
      <c r="G36" s="2" t="n">
        <v>27</v>
      </c>
      <c r="H36" s="1" t="s">
        <v>18</v>
      </c>
      <c r="I36" s="1" t="s">
        <v>30</v>
      </c>
      <c r="K36" s="38" t="n">
        <f aca="false">'Total Reqs'!K32</f>
        <v>0</v>
      </c>
      <c r="L36" s="30"/>
      <c r="M36" s="9"/>
      <c r="N36" s="9"/>
      <c r="O36" s="9"/>
      <c r="P36" s="32"/>
    </row>
    <row r="37" customFormat="false" ht="12.75" hidden="false" customHeight="false" outlineLevel="2" collapsed="false">
      <c r="B37" s="1" t="s">
        <v>12</v>
      </c>
      <c r="C37" s="25" t="n">
        <v>3</v>
      </c>
      <c r="D37" s="25" t="n">
        <v>16</v>
      </c>
      <c r="E37" s="1" t="s">
        <v>13</v>
      </c>
      <c r="F37" s="1" t="s">
        <v>29</v>
      </c>
      <c r="G37" s="2" t="n">
        <v>27</v>
      </c>
      <c r="H37" s="1" t="s">
        <v>16</v>
      </c>
      <c r="I37" s="1" t="s">
        <v>30</v>
      </c>
      <c r="K37" s="38" t="n">
        <f aca="false">'Total Reqs'!K33</f>
        <v>0</v>
      </c>
      <c r="L37" s="30"/>
      <c r="M37" s="9"/>
      <c r="N37" s="9"/>
      <c r="O37" s="9"/>
      <c r="P37" s="32"/>
    </row>
    <row r="38" customFormat="false" ht="12.75" hidden="false" customHeight="false" outlineLevel="2" collapsed="false">
      <c r="D38" s="25" t="n">
        <v>16</v>
      </c>
      <c r="K38" s="40" t="str">
        <f aca="false">'Total Reqs'!K34</f>
        <v>Equitable taking over June 1</v>
      </c>
      <c r="L38" s="30"/>
      <c r="M38" s="9"/>
      <c r="N38" s="9"/>
      <c r="O38" s="9"/>
      <c r="P38" s="32"/>
    </row>
    <row r="39" customFormat="false" ht="12.75" hidden="false" customHeight="false" outlineLevel="2" collapsed="false">
      <c r="B39" s="1" t="s">
        <v>12</v>
      </c>
      <c r="C39" s="25" t="n">
        <v>3</v>
      </c>
      <c r="D39" s="25" t="n">
        <v>16</v>
      </c>
      <c r="E39" s="1" t="s">
        <v>13</v>
      </c>
      <c r="F39" s="1" t="s">
        <v>29</v>
      </c>
      <c r="G39" s="2" t="n">
        <v>27</v>
      </c>
      <c r="H39" s="1" t="s">
        <v>32</v>
      </c>
      <c r="I39" s="1" t="s">
        <v>30</v>
      </c>
      <c r="K39" s="41" t="n">
        <f aca="false">'Total Reqs'!K35/I6</f>
        <v>0</v>
      </c>
      <c r="L39" s="30"/>
      <c r="M39" s="9"/>
      <c r="N39" s="9"/>
      <c r="O39" s="9"/>
      <c r="P39" s="32"/>
    </row>
    <row r="40" customFormat="false" ht="12.75" hidden="false" customHeight="false" outlineLevel="2" collapsed="false">
      <c r="B40" s="1" t="s">
        <v>12</v>
      </c>
      <c r="C40" s="25" t="n">
        <v>3</v>
      </c>
      <c r="D40" s="25" t="n">
        <v>16</v>
      </c>
      <c r="E40" s="1" t="s">
        <v>13</v>
      </c>
      <c r="F40" s="1" t="s">
        <v>29</v>
      </c>
      <c r="G40" s="2" t="n">
        <v>27</v>
      </c>
      <c r="H40" s="1" t="s">
        <v>16</v>
      </c>
      <c r="I40" s="1" t="s">
        <v>30</v>
      </c>
      <c r="K40" s="38" t="n">
        <f aca="false">'Total Reqs'!K36</f>
        <v>0</v>
      </c>
      <c r="L40" s="30"/>
      <c r="M40" s="9"/>
      <c r="N40" s="9"/>
      <c r="O40" s="9"/>
      <c r="P40" s="32"/>
      <c r="S40" s="3" t="n">
        <v>0</v>
      </c>
    </row>
    <row r="41" customFormat="false" ht="12.75" hidden="false" customHeight="false" outlineLevel="1" collapsed="false">
      <c r="B41" s="25" t="str">
        <f aca="false">B40</f>
        <v>TCO</v>
      </c>
      <c r="C41" s="25" t="n">
        <f aca="false">C40</f>
        <v>3</v>
      </c>
      <c r="D41" s="33" t="s">
        <v>316</v>
      </c>
      <c r="E41" s="31"/>
      <c r="F41" s="31"/>
      <c r="G41" s="34"/>
      <c r="H41" s="31"/>
      <c r="I41" s="31"/>
      <c r="J41" s="31"/>
      <c r="K41" s="35" t="n">
        <f aca="false">SUBTOTAL(9,K36:K40)</f>
        <v>0</v>
      </c>
      <c r="L41" s="35" t="n">
        <f aca="false">SUBTOTAL(9,L36:L40)</f>
        <v>0</v>
      </c>
      <c r="M41" s="35" t="n">
        <f aca="false">K41-L41</f>
        <v>0</v>
      </c>
      <c r="N41" s="35" t="n">
        <v>0</v>
      </c>
      <c r="O41" s="35" t="n">
        <f aca="false">IF(M41&lt;0.9*N41,0.9*N41,IF(M41&gt;1.1*N41,1.1*N41,M41))</f>
        <v>0</v>
      </c>
      <c r="P41" s="36" t="n">
        <f aca="false">(M41-O41)</f>
        <v>0</v>
      </c>
      <c r="Q41" s="37"/>
      <c r="R41" s="37"/>
      <c r="S41" s="37" t="n">
        <f aca="false">SUBTOTAL(9,S36:S40)</f>
        <v>0</v>
      </c>
      <c r="T41" s="37"/>
      <c r="U41" s="37" t="n">
        <f aca="false">S41-K41</f>
        <v>0</v>
      </c>
    </row>
    <row r="42" customFormat="false" ht="12.75" hidden="false" customHeight="false" outlineLevel="1" collapsed="false">
      <c r="K42" s="42" t="str">
        <f aca="false">'Total Reqs'!K37</f>
        <v>Equitable taking over June 1</v>
      </c>
      <c r="L42" s="30"/>
      <c r="M42" s="9"/>
      <c r="N42" s="9"/>
      <c r="O42" s="9"/>
      <c r="P42" s="32"/>
    </row>
    <row r="43" customFormat="false" ht="12.75" hidden="false" customHeight="false" outlineLevel="1" collapsed="false">
      <c r="K43" s="39"/>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false" customHeight="false" outlineLevel="2" collapsed="false">
      <c r="B45" s="1" t="s">
        <v>12</v>
      </c>
      <c r="C45" s="25" t="n">
        <v>3</v>
      </c>
      <c r="D45" s="25" t="n">
        <v>17</v>
      </c>
      <c r="E45" s="1" t="s">
        <v>13</v>
      </c>
      <c r="F45" s="1" t="s">
        <v>29</v>
      </c>
      <c r="G45" s="2" t="n">
        <v>27</v>
      </c>
      <c r="H45" s="1" t="s">
        <v>32</v>
      </c>
      <c r="I45" s="1" t="s">
        <v>30</v>
      </c>
      <c r="K45" s="9" t="n">
        <f aca="false">'Total Reqs'!K40</f>
        <v>0</v>
      </c>
      <c r="L45" s="30"/>
      <c r="M45" s="9"/>
      <c r="N45" s="9"/>
      <c r="O45" s="9"/>
      <c r="P45" s="32"/>
    </row>
    <row r="46" customFormat="false" ht="12.75" hidden="false" customHeight="false" outlineLevel="2" collapsed="false">
      <c r="B46" s="1" t="s">
        <v>12</v>
      </c>
      <c r="C46" s="25" t="n">
        <v>3</v>
      </c>
      <c r="D46" s="25" t="n">
        <v>17</v>
      </c>
      <c r="E46" s="1" t="s">
        <v>13</v>
      </c>
      <c r="F46" s="1" t="s">
        <v>29</v>
      </c>
      <c r="G46" s="2" t="n">
        <v>27</v>
      </c>
      <c r="H46" s="1" t="s">
        <v>16</v>
      </c>
      <c r="I46" s="1" t="s">
        <v>30</v>
      </c>
      <c r="K46" s="9" t="n">
        <f aca="false">'Total Reqs'!K41</f>
        <v>0</v>
      </c>
      <c r="L46" s="30"/>
      <c r="M46" s="9"/>
      <c r="N46" s="9"/>
      <c r="O46" s="9"/>
      <c r="P46" s="32"/>
      <c r="S46" s="3" t="n">
        <v>0</v>
      </c>
    </row>
    <row r="47" customFormat="false" ht="12.75" hidden="false" customHeight="false" outlineLevel="1" collapsed="false">
      <c r="B47" s="25" t="str">
        <f aca="false">B46</f>
        <v>TCO</v>
      </c>
      <c r="C47" s="25" t="n">
        <f aca="false">C46</f>
        <v>3</v>
      </c>
      <c r="D47" s="33" t="s">
        <v>317</v>
      </c>
      <c r="E47" s="31"/>
      <c r="F47" s="31"/>
      <c r="G47" s="34"/>
      <c r="H47" s="31"/>
      <c r="I47" s="31"/>
      <c r="J47" s="31"/>
      <c r="K47" s="35" t="n">
        <f aca="false">SUBTOTAL(9,K45:K46)</f>
        <v>0</v>
      </c>
      <c r="L47" s="35" t="n">
        <f aca="false">SUBTOTAL(9,L45:L46)</f>
        <v>0</v>
      </c>
      <c r="M47" s="35" t="n">
        <f aca="false">K47-L47</f>
        <v>0</v>
      </c>
      <c r="N47" s="35" t="n">
        <v>0</v>
      </c>
      <c r="O47" s="35" t="n">
        <f aca="false">IF(M47&lt;0.9*N47,0.9*N47,IF(M47&gt;1.1*N47,1.1*N47,M47))</f>
        <v>0</v>
      </c>
      <c r="P47" s="36" t="n">
        <f aca="false">(M47-O47)</f>
        <v>0</v>
      </c>
      <c r="Q47" s="37"/>
      <c r="R47" s="37"/>
      <c r="S47" s="37" t="n">
        <f aca="false">SUBTOTAL(9,S45:S46)</f>
        <v>0</v>
      </c>
      <c r="T47" s="37"/>
      <c r="U47" s="37" t="n">
        <f aca="false">S47-K47</f>
        <v>0</v>
      </c>
    </row>
    <row r="48" customFormat="false" ht="12.75" hidden="false" customHeight="false" outlineLevel="1" collapsed="false">
      <c r="K48" s="42" t="s">
        <v>31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tr">
        <f aca="false">B50</f>
        <v>TCO</v>
      </c>
      <c r="C51" s="25" t="n">
        <f aca="false">C50</f>
        <v>3</v>
      </c>
      <c r="D51" s="33" t="s">
        <v>318</v>
      </c>
      <c r="E51" s="31"/>
      <c r="F51" s="31"/>
      <c r="G51" s="34"/>
      <c r="H51" s="31"/>
      <c r="I51" s="31"/>
      <c r="J51" s="31"/>
      <c r="K51" s="35" t="n">
        <f aca="false">SUBTOTAL(9,K50)</f>
        <v>0</v>
      </c>
      <c r="L51" s="35"/>
      <c r="M51" s="35" t="n">
        <f aca="false">K51-L51</f>
        <v>0</v>
      </c>
      <c r="N51" s="35" t="n">
        <v>0</v>
      </c>
      <c r="O51" s="35"/>
      <c r="P51" s="36"/>
      <c r="Q51" s="37"/>
      <c r="R51" s="37"/>
      <c r="S51" s="37" t="n">
        <f aca="false">SUBTOTAL(9,S50)</f>
        <v>0</v>
      </c>
      <c r="T51" s="37"/>
      <c r="U51" s="37" t="n">
        <f aca="false">S51-K51</f>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false" customHeight="false" outlineLevel="2" collapsed="false">
      <c r="B54" s="1" t="s">
        <v>12</v>
      </c>
      <c r="C54" s="25" t="n">
        <v>3</v>
      </c>
      <c r="D54" s="25" t="n">
        <v>19</v>
      </c>
      <c r="E54" s="1" t="s">
        <v>13</v>
      </c>
      <c r="F54" s="1" t="s">
        <v>29</v>
      </c>
      <c r="G54" s="2" t="n">
        <v>27</v>
      </c>
      <c r="H54" s="1" t="s">
        <v>18</v>
      </c>
      <c r="I54" s="1" t="s">
        <v>30</v>
      </c>
      <c r="K54" s="9" t="n">
        <f aca="false">'Total Reqs'!K47</f>
        <v>0</v>
      </c>
      <c r="L54" s="30"/>
      <c r="M54" s="9"/>
      <c r="N54" s="9"/>
      <c r="O54" s="9"/>
      <c r="P54" s="32"/>
    </row>
    <row r="55" customFormat="false" ht="12.75" hidden="false" customHeight="false" outlineLevel="2" collapsed="false">
      <c r="B55" s="1" t="s">
        <v>12</v>
      </c>
      <c r="C55" s="25" t="n">
        <v>3</v>
      </c>
      <c r="D55" s="25" t="n">
        <v>19</v>
      </c>
      <c r="E55" s="1" t="s">
        <v>13</v>
      </c>
      <c r="F55" s="1" t="s">
        <v>29</v>
      </c>
      <c r="G55" s="2" t="n">
        <v>27</v>
      </c>
      <c r="H55" s="1" t="s">
        <v>18</v>
      </c>
      <c r="I55" s="1" t="s">
        <v>30</v>
      </c>
      <c r="K55" s="9" t="n">
        <f aca="false">'Total Reqs'!K48</f>
        <v>0</v>
      </c>
      <c r="L55" s="30"/>
      <c r="M55" s="9"/>
      <c r="N55" s="9"/>
      <c r="O55" s="9"/>
      <c r="P55" s="32"/>
    </row>
    <row r="56" customFormat="false" ht="12.75" hidden="false" customHeight="false" outlineLevel="2" collapsed="false">
      <c r="B56" s="1" t="s">
        <v>12</v>
      </c>
      <c r="C56" s="25" t="n">
        <v>3</v>
      </c>
      <c r="D56" s="25" t="n">
        <v>19</v>
      </c>
      <c r="E56" s="1" t="s">
        <v>13</v>
      </c>
      <c r="F56" s="1" t="s">
        <v>29</v>
      </c>
      <c r="G56" s="2" t="n">
        <v>27</v>
      </c>
      <c r="H56" s="1" t="s">
        <v>16</v>
      </c>
      <c r="I56" s="1" t="s">
        <v>30</v>
      </c>
      <c r="K56" s="9" t="n">
        <f aca="false">'Total Reqs'!K49</f>
        <v>0</v>
      </c>
      <c r="L56" s="30"/>
      <c r="M56" s="9"/>
      <c r="N56" s="9"/>
      <c r="O56" s="9"/>
      <c r="P56" s="32"/>
    </row>
    <row r="57" customFormat="false" ht="12.75" hidden="false" customHeight="false" outlineLevel="2" collapsed="false">
      <c r="D57" s="25" t="n">
        <v>19</v>
      </c>
      <c r="K57" s="42" t="s">
        <v>31</v>
      </c>
      <c r="L57" s="30"/>
      <c r="M57" s="43"/>
      <c r="N57" s="43"/>
      <c r="O57" s="43"/>
      <c r="P57" s="32"/>
      <c r="Q57" s="11"/>
      <c r="T57" s="11"/>
      <c r="W57" s="11"/>
      <c r="Z57" s="11"/>
      <c r="AC57" s="11"/>
      <c r="AF57" s="11"/>
      <c r="AI57" s="11"/>
      <c r="AL57" s="11"/>
      <c r="AO57" s="11"/>
      <c r="AR57" s="11"/>
      <c r="AU57" s="11"/>
      <c r="AX57" s="11"/>
    </row>
    <row r="58" customFormat="false" ht="12.75" hidden="false" customHeight="false" outlineLevel="2" collapsed="false">
      <c r="A58" s="0"/>
      <c r="B58" s="0"/>
      <c r="C58" s="43"/>
      <c r="D58" s="25" t="n">
        <v>19</v>
      </c>
      <c r="E58" s="0"/>
      <c r="F58" s="0"/>
      <c r="G58" s="0"/>
      <c r="H58" s="0"/>
      <c r="I58" s="0"/>
      <c r="J58" s="0"/>
      <c r="K58" s="43"/>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5" t="n">
        <v>3</v>
      </c>
      <c r="D59" s="25" t="n">
        <v>19</v>
      </c>
      <c r="E59" s="1" t="s">
        <v>13</v>
      </c>
      <c r="F59" s="1" t="s">
        <v>29</v>
      </c>
      <c r="G59" s="2" t="n">
        <v>27</v>
      </c>
      <c r="H59" s="1" t="s">
        <v>18</v>
      </c>
      <c r="I59" s="1" t="s">
        <v>30</v>
      </c>
      <c r="K59" s="9" t="n">
        <f aca="false">'Total Reqs'!K52</f>
        <v>0</v>
      </c>
      <c r="L59" s="30"/>
      <c r="M59" s="9"/>
      <c r="N59" s="9"/>
      <c r="O59" s="9"/>
      <c r="P59" s="32"/>
    </row>
    <row r="60" customFormat="false" ht="12.75" hidden="false" customHeight="false" outlineLevel="2" collapsed="false">
      <c r="D60" s="25" t="n">
        <v>19</v>
      </c>
      <c r="K60" s="9" t="n">
        <f aca="false">'Total Reqs'!K53</f>
        <v>0</v>
      </c>
      <c r="L60" s="30"/>
      <c r="M60" s="9"/>
      <c r="N60" s="9"/>
      <c r="O60" s="9"/>
      <c r="P60" s="32"/>
      <c r="Q60" s="11"/>
      <c r="T60" s="11"/>
      <c r="W60" s="11"/>
      <c r="Z60" s="11"/>
      <c r="AC60" s="11"/>
      <c r="AF60" s="11"/>
      <c r="AI60" s="11"/>
      <c r="AL60" s="11"/>
      <c r="AO60" s="11"/>
      <c r="AR60" s="11"/>
      <c r="AU60" s="11"/>
      <c r="AX60" s="11"/>
    </row>
    <row r="61" customFormat="false" ht="12.75" hidden="fals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false" customHeight="false" outlineLevel="2" collapsed="false">
      <c r="B62" s="1" t="s">
        <v>12</v>
      </c>
      <c r="C62" s="25" t="n">
        <v>3</v>
      </c>
      <c r="D62" s="25" t="n">
        <v>19</v>
      </c>
      <c r="E62" s="1" t="s">
        <v>13</v>
      </c>
      <c r="F62" s="1" t="s">
        <v>29</v>
      </c>
      <c r="G62" s="2" t="n">
        <v>27</v>
      </c>
      <c r="H62" s="1" t="s">
        <v>16</v>
      </c>
      <c r="I62" s="1" t="s">
        <v>30</v>
      </c>
      <c r="K62" s="9" t="n">
        <f aca="false">'Total Reqs'!K55</f>
        <v>0</v>
      </c>
      <c r="L62" s="30"/>
      <c r="M62" s="9"/>
      <c r="N62" s="9"/>
      <c r="O62" s="9"/>
      <c r="P62" s="32"/>
      <c r="S62" s="3" t="n">
        <v>0</v>
      </c>
    </row>
    <row r="63" customFormat="false" ht="12.75" hidden="false" customHeight="false" outlineLevel="1" collapsed="false">
      <c r="B63" s="25" t="str">
        <f aca="false">B62</f>
        <v>TCO</v>
      </c>
      <c r="C63" s="25" t="n">
        <f aca="false">C62</f>
        <v>3</v>
      </c>
      <c r="D63" s="33" t="s">
        <v>319</v>
      </c>
      <c r="E63" s="31"/>
      <c r="F63" s="31"/>
      <c r="G63" s="34"/>
      <c r="H63" s="31"/>
      <c r="I63" s="31"/>
      <c r="J63" s="31"/>
      <c r="K63" s="35" t="n">
        <f aca="false">SUBTOTAL(9,K54:K62)</f>
        <v>0</v>
      </c>
      <c r="L63" s="35" t="n">
        <f aca="false">SUBTOTAL(9,L54:L62)</f>
        <v>0</v>
      </c>
      <c r="M63" s="35" t="n">
        <f aca="false">K63-L63</f>
        <v>0</v>
      </c>
      <c r="N63" s="35" t="n">
        <v>0</v>
      </c>
      <c r="O63" s="35" t="n">
        <f aca="false">IF(M63&lt;0.9*N63,0.9*N63,IF(M63&gt;1.1*N63,1.1*N63,M63))</f>
        <v>0</v>
      </c>
      <c r="P63" s="36" t="n">
        <f aca="false">(M63-O63)</f>
        <v>0</v>
      </c>
      <c r="Q63" s="37"/>
      <c r="R63" s="37"/>
      <c r="S63" s="37" t="n">
        <f aca="false">SUBTOTAL(9,S54:S62)</f>
        <v>0</v>
      </c>
      <c r="T63" s="37"/>
      <c r="U63" s="37" t="n">
        <f aca="false">S63-K63</f>
        <v>0</v>
      </c>
    </row>
    <row r="64" customFormat="false" ht="12.75" hidden="false" customHeight="false" outlineLevel="1" collapsed="false">
      <c r="K64" s="42" t="str">
        <f aca="false">'Total Reqs'!K56</f>
        <v>Equitable taking over June 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false" customHeight="false" outlineLevel="2" collapsed="false">
      <c r="B67" s="1" t="s">
        <v>12</v>
      </c>
      <c r="C67" s="25" t="n">
        <v>4</v>
      </c>
      <c r="D67" s="25" t="n">
        <v>21</v>
      </c>
      <c r="E67" s="1" t="s">
        <v>13</v>
      </c>
      <c r="F67" s="1" t="s">
        <v>33</v>
      </c>
      <c r="G67" s="2" t="s">
        <v>34</v>
      </c>
      <c r="H67" s="1" t="s">
        <v>16</v>
      </c>
      <c r="I67" s="1" t="s">
        <v>17</v>
      </c>
      <c r="K67" s="9" t="n">
        <f aca="false">'Total Reqs'!K59</f>
        <v>0</v>
      </c>
      <c r="L67" s="30"/>
      <c r="M67" s="9"/>
      <c r="N67" s="9"/>
      <c r="O67" s="9"/>
      <c r="P67" s="32"/>
      <c r="S67" s="3" t="s">
        <v>320</v>
      </c>
    </row>
    <row r="68" customFormat="false" ht="12.75" hidden="false" customHeight="false" outlineLevel="2" collapsed="false">
      <c r="B68" s="1" t="s">
        <v>12</v>
      </c>
      <c r="C68" s="25" t="n">
        <v>4</v>
      </c>
      <c r="D68" s="25" t="n">
        <v>21</v>
      </c>
      <c r="E68" s="1" t="s">
        <v>13</v>
      </c>
      <c r="F68" s="1" t="s">
        <v>33</v>
      </c>
      <c r="G68" s="2" t="s">
        <v>34</v>
      </c>
      <c r="H68" s="1" t="s">
        <v>18</v>
      </c>
      <c r="K68" s="9" t="n">
        <f aca="false">'Total Reqs'!K60</f>
        <v>0</v>
      </c>
      <c r="L68" s="30"/>
      <c r="M68" s="9"/>
      <c r="N68" s="9"/>
      <c r="O68" s="9"/>
      <c r="P68" s="32"/>
    </row>
    <row r="69" customFormat="false" ht="12.75" hidden="false" customHeight="false" outlineLevel="1" collapsed="false">
      <c r="B69" s="25" t="str">
        <f aca="false">B68</f>
        <v>TCO</v>
      </c>
      <c r="C69" s="25" t="n">
        <f aca="false">C68</f>
        <v>4</v>
      </c>
      <c r="D69" s="33" t="s">
        <v>321</v>
      </c>
      <c r="E69" s="31"/>
      <c r="F69" s="31"/>
      <c r="G69" s="34"/>
      <c r="H69" s="31"/>
      <c r="I69" s="31"/>
      <c r="J69" s="31"/>
      <c r="K69" s="35" t="n">
        <f aca="false">SUBTOTAL(9,K67:K68)</f>
        <v>0</v>
      </c>
      <c r="L69" s="35" t="n">
        <f aca="false">SUBTOTAL(9,L67:L68)</f>
        <v>0</v>
      </c>
      <c r="M69" s="35" t="n">
        <f aca="false">K69-L69</f>
        <v>0</v>
      </c>
      <c r="N69" s="35" t="n">
        <v>0</v>
      </c>
      <c r="O69" s="35" t="n">
        <f aca="false">IF(M69&lt;0.9*N69,0.9*N69,IF(M69&gt;1.1*N69,1.1*N69,M69))</f>
        <v>0</v>
      </c>
      <c r="P69" s="36" t="n">
        <f aca="false">(M69-O69)</f>
        <v>0</v>
      </c>
      <c r="Q69" s="37"/>
      <c r="R69" s="37"/>
      <c r="S69" s="37" t="n">
        <f aca="false">SUBTOTAL(9,S67:S68)</f>
        <v>0</v>
      </c>
      <c r="T69" s="37"/>
      <c r="U69" s="37" t="n">
        <f aca="false">S69-K69</f>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tr">
        <f aca="false">B72</f>
        <v>TCO</v>
      </c>
      <c r="C73" s="25" t="n">
        <f aca="false">C72</f>
        <v>4</v>
      </c>
      <c r="D73" s="33" t="s">
        <v>322</v>
      </c>
      <c r="E73" s="31"/>
      <c r="F73" s="31"/>
      <c r="G73" s="34"/>
      <c r="H73" s="31"/>
      <c r="I73" s="31"/>
      <c r="J73" s="31"/>
      <c r="K73" s="35" t="n">
        <f aca="false">SUBTOTAL(9,K72)</f>
        <v>0</v>
      </c>
      <c r="L73" s="35" t="n">
        <f aca="false">SUBTOTAL(9,L72)</f>
        <v>0</v>
      </c>
      <c r="M73" s="35" t="n">
        <f aca="false">K73-L73</f>
        <v>0</v>
      </c>
      <c r="N73" s="35" t="n">
        <v>0</v>
      </c>
      <c r="O73" s="35" t="n">
        <f aca="false">IF(M73&lt;0.9*N73,0.9*N73,IF(M73&gt;1.1*N73,1.1*N73,M73))</f>
        <v>0</v>
      </c>
      <c r="P73" s="36" t="n">
        <f aca="false">(M73-O73)</f>
        <v>0</v>
      </c>
      <c r="Q73" s="37"/>
      <c r="R73" s="37"/>
      <c r="S73" s="37" t="n">
        <f aca="false">SUBTOTAL(9,S72)</f>
        <v>0</v>
      </c>
      <c r="T73" s="37"/>
      <c r="U73" s="37" t="n">
        <f aca="false">S73-K73</f>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tr">
        <f aca="false">B76</f>
        <v>TCO</v>
      </c>
      <c r="C77" s="25" t="n">
        <f aca="false">C76</f>
        <v>4</v>
      </c>
      <c r="D77" s="33" t="s">
        <v>323</v>
      </c>
      <c r="E77" s="31"/>
      <c r="F77" s="31"/>
      <c r="G77" s="34"/>
      <c r="H77" s="31"/>
      <c r="I77" s="31"/>
      <c r="J77" s="31"/>
      <c r="K77" s="35" t="n">
        <f aca="false">SUBTOTAL(9,K76)</f>
        <v>0</v>
      </c>
      <c r="L77" s="35" t="n">
        <f aca="false">SUBTOTAL(9,L76)</f>
        <v>0</v>
      </c>
      <c r="M77" s="35" t="n">
        <f aca="false">K77-L77</f>
        <v>0</v>
      </c>
      <c r="N77" s="35" t="n">
        <v>0</v>
      </c>
      <c r="O77" s="35" t="n">
        <f aca="false">IF(M77&lt;0.9*N77,0.9*N77,IF(M77&gt;1.1*N77,1.1*N77,M77))</f>
        <v>0</v>
      </c>
      <c r="P77" s="36" t="n">
        <f aca="false">(M77-O77)</f>
        <v>0</v>
      </c>
      <c r="Q77" s="37"/>
      <c r="R77" s="37"/>
      <c r="S77" s="37" t="n">
        <f aca="false">SUBTOTAL(9,S76)</f>
        <v>0</v>
      </c>
      <c r="T77" s="37"/>
      <c r="U77" s="37" t="n">
        <f aca="false">S77-K77</f>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tr">
        <f aca="false">B80</f>
        <v>TCO</v>
      </c>
      <c r="C81" s="25" t="n">
        <f aca="false">C80</f>
        <v>4</v>
      </c>
      <c r="D81" s="33" t="s">
        <v>324</v>
      </c>
      <c r="E81" s="31"/>
      <c r="F81" s="31"/>
      <c r="G81" s="34"/>
      <c r="H81" s="31"/>
      <c r="I81" s="31"/>
      <c r="J81" s="31"/>
      <c r="K81" s="35" t="n">
        <f aca="false">SUBTOTAL(9,K80)</f>
        <v>0</v>
      </c>
      <c r="L81" s="35" t="n">
        <f aca="false">SUBTOTAL(9,L80)</f>
        <v>0</v>
      </c>
      <c r="M81" s="35" t="n">
        <f aca="false">K81-L81</f>
        <v>0</v>
      </c>
      <c r="N81" s="35" t="n">
        <v>0</v>
      </c>
      <c r="O81" s="35" t="n">
        <f aca="false">IF(M81&lt;0.9*N81,0.9*N81,IF(M81&gt;1.1*N81,1.1*N81,M81))</f>
        <v>0</v>
      </c>
      <c r="P81" s="36" t="n">
        <f aca="false">(M81-O81)</f>
        <v>0</v>
      </c>
      <c r="Q81" s="37"/>
      <c r="R81" s="37"/>
      <c r="S81" s="37" t="n">
        <f aca="false">SUBTOTAL(9,S80)</f>
        <v>0</v>
      </c>
      <c r="T81" s="37"/>
      <c r="U81" s="37" t="n">
        <f aca="false">S81-K81</f>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f aca="false">'Total Reqs'!K72</f>
        <v>188</v>
      </c>
      <c r="L84" s="30"/>
      <c r="M84" s="9"/>
      <c r="N84" s="9"/>
      <c r="O84" s="9"/>
      <c r="P84" s="32"/>
      <c r="S84" s="3" t="n">
        <v>74</v>
      </c>
    </row>
    <row r="85" customFormat="false" ht="12.75" hidden="false" customHeight="false" outlineLevel="2" collapsed="false">
      <c r="B85" s="1" t="s">
        <v>12</v>
      </c>
      <c r="C85" s="25" t="n">
        <v>4</v>
      </c>
      <c r="D85" s="25" t="n">
        <v>25</v>
      </c>
      <c r="E85" s="1" t="s">
        <v>24</v>
      </c>
      <c r="F85" s="1" t="s">
        <v>35</v>
      </c>
      <c r="G85" s="2" t="s">
        <v>36</v>
      </c>
      <c r="H85" s="1" t="s">
        <v>18</v>
      </c>
      <c r="K85" s="9" t="n">
        <f aca="false">'Total Reqs'!K73</f>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f aca="false">'Total Reqs'!K75</f>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f aca="false">'Total Reqs'!K76</f>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f aca="false">'Total Reqs'!K78</f>
        <v>4205</v>
      </c>
      <c r="L90" s="30" t="n">
        <f aca="false">2170*(1-0.02184)</f>
        <v>2122.6072</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f aca="false">'Total Reqs'!K79</f>
        <v>0</v>
      </c>
      <c r="L91" s="30"/>
      <c r="M91" s="9"/>
      <c r="N91" s="9"/>
      <c r="O91" s="9"/>
      <c r="P91" s="32"/>
    </row>
    <row r="92" customFormat="false" ht="12.75" hidden="false" customHeight="false" outlineLevel="2" collapsed="false">
      <c r="D92" s="25" t="n">
        <v>25</v>
      </c>
      <c r="G92" s="12"/>
      <c r="K92" s="39"/>
      <c r="L92" s="30"/>
      <c r="M92" s="9"/>
      <c r="N92" s="9"/>
      <c r="O92" s="9"/>
      <c r="P92" s="32"/>
      <c r="Q92" s="11"/>
      <c r="T92" s="11"/>
      <c r="W92" s="11"/>
      <c r="Z92" s="11"/>
      <c r="AC92" s="11"/>
      <c r="AF92" s="11"/>
      <c r="AI92" s="11"/>
      <c r="AL92" s="11"/>
      <c r="AO92" s="11"/>
      <c r="AR92" s="11"/>
      <c r="AU92" s="11"/>
      <c r="AX92" s="11"/>
    </row>
    <row r="93" customFormat="false" ht="12.75" hidden="false" customHeight="false" outlineLevel="2" collapsed="false">
      <c r="B93" s="1" t="s">
        <v>12</v>
      </c>
      <c r="C93" s="25" t="n">
        <v>4</v>
      </c>
      <c r="D93" s="25" t="n">
        <v>25</v>
      </c>
      <c r="E93" s="1" t="s">
        <v>13</v>
      </c>
      <c r="F93" s="1" t="s">
        <v>37</v>
      </c>
      <c r="G93" s="12" t="s">
        <v>38</v>
      </c>
      <c r="H93" s="1" t="s">
        <v>16</v>
      </c>
      <c r="K93" s="9" t="n">
        <f aca="false">'Total Reqs'!K81</f>
        <v>0</v>
      </c>
      <c r="L93" s="30"/>
      <c r="M93" s="9"/>
      <c r="N93" s="9"/>
      <c r="O93" s="9"/>
      <c r="P93" s="32"/>
    </row>
    <row r="94" customFormat="false" ht="12.75" hidden="false" customHeight="false" outlineLevel="2" collapsed="false">
      <c r="B94" s="1" t="s">
        <v>12</v>
      </c>
      <c r="C94" s="25" t="n">
        <v>4</v>
      </c>
      <c r="D94" s="25" t="n">
        <v>25</v>
      </c>
      <c r="E94" s="1" t="s">
        <v>13</v>
      </c>
      <c r="F94" s="1" t="s">
        <v>37</v>
      </c>
      <c r="G94" s="12" t="s">
        <v>38</v>
      </c>
      <c r="H94" s="1" t="s">
        <v>18</v>
      </c>
      <c r="I94" s="1" t="s">
        <v>17</v>
      </c>
      <c r="K94" s="9" t="n">
        <f aca="false">'Total Reqs'!K82</f>
        <v>0</v>
      </c>
      <c r="L94" s="30"/>
      <c r="M94" s="9"/>
      <c r="N94" s="9"/>
      <c r="O94" s="9"/>
      <c r="P94" s="32"/>
    </row>
    <row r="95" customFormat="false" ht="12.75" hidden="false" customHeight="false" outlineLevel="2" collapsed="false">
      <c r="B95" s="1" t="s">
        <v>12</v>
      </c>
      <c r="C95" s="25" t="n">
        <v>4</v>
      </c>
      <c r="D95" s="25" t="n">
        <v>25</v>
      </c>
      <c r="E95" s="1" t="s">
        <v>39</v>
      </c>
      <c r="F95" s="1" t="s">
        <v>37</v>
      </c>
      <c r="G95" s="12" t="s">
        <v>38</v>
      </c>
      <c r="H95" s="1" t="s">
        <v>18</v>
      </c>
      <c r="I95" s="1" t="s">
        <v>17</v>
      </c>
      <c r="K95" s="9" t="n">
        <f aca="false">'Total Reqs'!K83</f>
        <v>0</v>
      </c>
      <c r="L95" s="30"/>
      <c r="M95" s="9"/>
      <c r="N95" s="9"/>
      <c r="O95" s="9"/>
      <c r="P95" s="32"/>
    </row>
    <row r="96" customFormat="false" ht="12.75" hidden="false" customHeight="false" outlineLevel="1" collapsed="false">
      <c r="B96" s="25" t="str">
        <f aca="false">B95</f>
        <v>TCO</v>
      </c>
      <c r="C96" s="25" t="n">
        <f aca="false">C95</f>
        <v>4</v>
      </c>
      <c r="D96" s="33" t="s">
        <v>325</v>
      </c>
      <c r="E96" s="31"/>
      <c r="F96" s="31"/>
      <c r="G96" s="34"/>
      <c r="H96" s="31"/>
      <c r="I96" s="31"/>
      <c r="J96" s="31"/>
      <c r="K96" s="35" t="n">
        <f aca="false">SUBTOTAL(9,K84:K95)</f>
        <v>4393</v>
      </c>
      <c r="L96" s="35" t="n">
        <f aca="false">SUBTOTAL(9,L84:L95)</f>
        <v>2122.6072</v>
      </c>
      <c r="M96" s="35" t="n">
        <f aca="false">K96-L96</f>
        <v>2270.3928</v>
      </c>
      <c r="N96" s="35" t="n">
        <v>4228</v>
      </c>
      <c r="O96" s="35" t="n">
        <f aca="false">IF(M96&lt;0.9*N96,0.9*N96,IF(M96&gt;1.1*N96,1.1*N96,M96))</f>
        <v>3805.2</v>
      </c>
      <c r="P96" s="36" t="n">
        <f aca="false">(M96-O96)</f>
        <v>-1534.8072</v>
      </c>
      <c r="Q96" s="37"/>
      <c r="R96" s="37"/>
      <c r="S96" s="37" t="n">
        <f aca="false">SUBTOTAL(9,S84:S95)</f>
        <v>4501</v>
      </c>
      <c r="T96" s="37"/>
      <c r="U96" s="37" t="n">
        <f aca="false">S96-K96</f>
        <v>108</v>
      </c>
    </row>
    <row r="97" customFormat="false" ht="12.75" hidden="false" customHeight="false" outlineLevel="1" collapsed="false">
      <c r="G97" s="12"/>
      <c r="K97" s="39"/>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tr">
        <f aca="false">B99</f>
        <v>TCO</v>
      </c>
      <c r="C100" s="25" t="n">
        <f aca="false">C99</f>
        <v>4</v>
      </c>
      <c r="D100" s="33" t="s">
        <v>326</v>
      </c>
      <c r="E100" s="31"/>
      <c r="F100" s="31"/>
      <c r="G100" s="34"/>
      <c r="H100" s="31"/>
      <c r="I100" s="31"/>
      <c r="J100" s="31"/>
      <c r="K100" s="35" t="n">
        <f aca="false">SUBTOTAL(9,K99)</f>
        <v>0</v>
      </c>
      <c r="L100" s="35" t="n">
        <f aca="false">SUBTOTAL(9,L99)</f>
        <v>0</v>
      </c>
      <c r="M100" s="35" t="n">
        <f aca="false">K100-L100</f>
        <v>0</v>
      </c>
      <c r="N100" s="35" t="n">
        <v>0</v>
      </c>
      <c r="O100" s="35" t="n">
        <f aca="false">IF(M100&lt;0.9*N100,0.9*N100,IF(M100&gt;1.1*N100,1.1*N100,M100))</f>
        <v>0</v>
      </c>
      <c r="P100" s="36" t="n">
        <f aca="false">(M100-O100)</f>
        <v>0</v>
      </c>
      <c r="Q100" s="37"/>
      <c r="R100" s="37"/>
      <c r="S100" s="37" t="n">
        <f aca="false">SUBTOTAL(9,S99)</f>
        <v>0</v>
      </c>
      <c r="T100" s="37"/>
      <c r="U100" s="37" t="n">
        <f aca="false">S100-K100</f>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f aca="false">'Total Reqs'!K89</f>
        <v>1382</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f aca="false">'Total Reqs'!K90</f>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f aca="false">'Total Reqs'!K91</f>
        <v>0</v>
      </c>
      <c r="L105" s="30"/>
      <c r="M105" s="9"/>
      <c r="N105" s="9"/>
      <c r="O105" s="9"/>
      <c r="P105" s="32"/>
      <c r="S105" s="3" t="n">
        <v>7377</v>
      </c>
    </row>
    <row r="106" customFormat="false" ht="12.75" hidden="false" customHeight="false" outlineLevel="2" collapsed="false">
      <c r="D106" s="25" t="n">
        <v>2</v>
      </c>
      <c r="K106" s="39"/>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f aca="false">'Total Reqs'!K93</f>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f aca="false">'Total Reqs'!K94</f>
        <v>0</v>
      </c>
      <c r="L108" s="30"/>
      <c r="M108" s="9"/>
      <c r="N108" s="9"/>
      <c r="O108" s="9"/>
      <c r="P108" s="32"/>
    </row>
    <row r="109" customFormat="false" ht="12.75" hidden="false" customHeight="false" outlineLevel="1" collapsed="false">
      <c r="B109" s="25" t="str">
        <f aca="false">B108</f>
        <v>TCO</v>
      </c>
      <c r="C109" s="25" t="n">
        <f aca="false">C108</f>
        <v>5</v>
      </c>
      <c r="D109" s="33" t="s">
        <v>327</v>
      </c>
      <c r="E109" s="31"/>
      <c r="F109" s="31"/>
      <c r="G109" s="34"/>
      <c r="H109" s="31"/>
      <c r="I109" s="31"/>
      <c r="J109" s="31"/>
      <c r="K109" s="35" t="n">
        <f aca="false">SUBTOTAL(9,K103:K108)</f>
        <v>1382</v>
      </c>
      <c r="L109" s="35" t="n">
        <f aca="false">SUBTOTAL(9,L103:L108)</f>
        <v>0</v>
      </c>
      <c r="M109" s="35" t="n">
        <f aca="false">K109-L109</f>
        <v>1382</v>
      </c>
      <c r="N109" s="35" t="n">
        <v>1321</v>
      </c>
      <c r="O109" s="35" t="n">
        <f aca="false">IF(M109&lt;0.9*N109,0.9*N109,IF(M109&gt;1.1*N109,1.1*N109,M109))</f>
        <v>1382</v>
      </c>
      <c r="P109" s="36" t="n">
        <f aca="false">(M109-O109)</f>
        <v>0</v>
      </c>
      <c r="Q109" s="37"/>
      <c r="R109" s="37"/>
      <c r="S109" s="37" t="n">
        <f aca="false">SUBTOTAL(9,S103:S108)</f>
        <v>15377</v>
      </c>
      <c r="T109" s="37"/>
      <c r="U109" s="44" t="n">
        <f aca="false">S109-K109</f>
        <v>13995</v>
      </c>
    </row>
    <row r="110" customFormat="false" ht="12.75" hidden="false" customHeight="false" outlineLevel="1" collapsed="false">
      <c r="K110" s="39"/>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f aca="false">'Total Reqs'!K97</f>
        <v>535</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f aca="false">'Total Reqs'!K98</f>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f aca="false">'Total Reqs'!K99</f>
        <v>0</v>
      </c>
      <c r="L114" s="30"/>
      <c r="M114" s="9"/>
      <c r="N114" s="9"/>
      <c r="O114" s="9"/>
      <c r="P114" s="32"/>
      <c r="S114" s="3" t="n">
        <v>2977</v>
      </c>
    </row>
    <row r="115" customFormat="false" ht="12.75" hidden="false" customHeight="false" outlineLevel="2" collapsed="false">
      <c r="D115" s="25" t="n">
        <v>7</v>
      </c>
      <c r="K115" s="39"/>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f aca="false">'Total Reqs'!K101</f>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f aca="false">'Total Reqs'!K102</f>
        <v>0</v>
      </c>
      <c r="L117" s="30"/>
      <c r="M117" s="9"/>
      <c r="N117" s="9"/>
      <c r="O117" s="9"/>
      <c r="P117" s="32"/>
    </row>
    <row r="118" customFormat="false" ht="12.75" hidden="false" customHeight="false" outlineLevel="1" collapsed="false">
      <c r="B118" s="25" t="str">
        <f aca="false">B117</f>
        <v>TCO</v>
      </c>
      <c r="C118" s="25" t="n">
        <f aca="false">C117</f>
        <v>5</v>
      </c>
      <c r="D118" s="33" t="s">
        <v>328</v>
      </c>
      <c r="E118" s="31"/>
      <c r="F118" s="31"/>
      <c r="G118" s="34"/>
      <c r="H118" s="31"/>
      <c r="I118" s="31"/>
      <c r="J118" s="31"/>
      <c r="K118" s="35" t="n">
        <f aca="false">SUBTOTAL(9,K112:K117)</f>
        <v>535</v>
      </c>
      <c r="L118" s="35" t="n">
        <f aca="false">SUBTOTAL(9,L112:L117)</f>
        <v>0</v>
      </c>
      <c r="M118" s="35" t="n">
        <f aca="false">K118-L118</f>
        <v>535</v>
      </c>
      <c r="N118" s="35" t="n">
        <v>530</v>
      </c>
      <c r="O118" s="35" t="n">
        <f aca="false">IF(M118&lt;0.9*N118,0.9*N118,IF(M118&gt;1.1*N118,1.1*N118,M118))</f>
        <v>535</v>
      </c>
      <c r="P118" s="36" t="n">
        <f aca="false">(M118-O118)</f>
        <v>0</v>
      </c>
      <c r="Q118" s="37"/>
      <c r="R118" s="37"/>
      <c r="S118" s="37" t="n">
        <f aca="false">SUBTOTAL(9,S112:S117)</f>
        <v>8077</v>
      </c>
      <c r="T118" s="37"/>
      <c r="U118" s="44" t="n">
        <f aca="false">S118-K118</f>
        <v>7542</v>
      </c>
    </row>
    <row r="119" customFormat="false" ht="12.75" hidden="false" customHeight="false" outlineLevel="1" collapsed="false">
      <c r="K119" s="39"/>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false" customHeight="false" outlineLevel="2" collapsed="false">
      <c r="B121" s="1" t="s">
        <v>12</v>
      </c>
      <c r="C121" s="25" t="n">
        <v>6</v>
      </c>
      <c r="D121" s="25" t="n">
        <v>10</v>
      </c>
      <c r="F121" s="1" t="s">
        <v>42</v>
      </c>
      <c r="G121" s="13" t="s">
        <v>43</v>
      </c>
      <c r="H121" s="1" t="s">
        <v>16</v>
      </c>
      <c r="I121" s="1" t="s">
        <v>30</v>
      </c>
      <c r="K121" s="9" t="n">
        <f aca="false">'Total Reqs'!K105</f>
        <v>0</v>
      </c>
      <c r="L121" s="30"/>
      <c r="M121" s="9"/>
      <c r="N121" s="9"/>
      <c r="O121" s="9"/>
      <c r="P121" s="32"/>
      <c r="S121" s="3" t="n">
        <v>0</v>
      </c>
    </row>
    <row r="122" customFormat="false" ht="12.75" hidden="false" customHeight="false" outlineLevel="2" collapsed="false">
      <c r="B122" s="1" t="s">
        <v>12</v>
      </c>
      <c r="C122" s="25" t="n">
        <v>6</v>
      </c>
      <c r="D122" s="25" t="n">
        <v>10</v>
      </c>
      <c r="F122" s="1" t="s">
        <v>42</v>
      </c>
      <c r="G122" s="13" t="s">
        <v>43</v>
      </c>
      <c r="H122" s="1" t="s">
        <v>18</v>
      </c>
      <c r="I122" s="1" t="s">
        <v>30</v>
      </c>
      <c r="K122" s="9" t="n">
        <f aca="false">'Total Reqs'!K106</f>
        <v>0</v>
      </c>
      <c r="L122" s="30"/>
      <c r="M122" s="9"/>
      <c r="N122" s="9"/>
      <c r="O122" s="9"/>
      <c r="P122" s="32"/>
    </row>
    <row r="123" customFormat="false" ht="12.75" hidden="false" customHeight="false" outlineLevel="1" collapsed="false">
      <c r="B123" s="25" t="str">
        <f aca="false">B122</f>
        <v>TCO</v>
      </c>
      <c r="C123" s="25" t="n">
        <f aca="false">C122</f>
        <v>6</v>
      </c>
      <c r="D123" s="33" t="s">
        <v>329</v>
      </c>
      <c r="E123" s="31"/>
      <c r="F123" s="31"/>
      <c r="G123" s="34"/>
      <c r="H123" s="31"/>
      <c r="I123" s="31"/>
      <c r="J123" s="31"/>
      <c r="K123" s="35" t="n">
        <f aca="false">SUBTOTAL(9,K121:K122)</f>
        <v>0</v>
      </c>
      <c r="L123" s="35" t="n">
        <f aca="false">SUBTOTAL(9,L121:L122)</f>
        <v>0</v>
      </c>
      <c r="M123" s="35" t="n">
        <f aca="false">K123-L123</f>
        <v>0</v>
      </c>
      <c r="N123" s="35" t="n">
        <v>0</v>
      </c>
      <c r="O123" s="35" t="n">
        <f aca="false">IF(M123&lt;0.9*N123,0.9*N123,IF(M123&gt;1.1*N123,1.1*N123,M123))</f>
        <v>0</v>
      </c>
      <c r="P123" s="36" t="n">
        <f aca="false">(M123-O123)</f>
        <v>0</v>
      </c>
      <c r="Q123" s="37"/>
      <c r="R123" s="37"/>
      <c r="S123" s="37" t="n">
        <f aca="false">SUBTOTAL(9,S121:S122)</f>
        <v>0</v>
      </c>
      <c r="T123" s="37"/>
      <c r="U123" s="44" t="n">
        <f aca="false">S123-K123</f>
        <v>0</v>
      </c>
    </row>
    <row r="124" customFormat="false" ht="12.75" hidden="false" customHeight="false" outlineLevel="1" collapsed="false">
      <c r="G124" s="13"/>
      <c r="K124" s="45"/>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false" customHeight="false" outlineLevel="2" collapsed="false">
      <c r="B127" s="1" t="s">
        <v>12</v>
      </c>
      <c r="C127" s="25" t="n">
        <v>6</v>
      </c>
      <c r="D127" s="25" t="n">
        <v>11</v>
      </c>
      <c r="E127" s="1" t="s">
        <v>13</v>
      </c>
      <c r="F127" s="1" t="s">
        <v>21</v>
      </c>
      <c r="G127" s="2" t="s">
        <v>44</v>
      </c>
      <c r="H127" s="1" t="s">
        <v>16</v>
      </c>
      <c r="I127" s="1" t="s">
        <v>23</v>
      </c>
      <c r="K127" s="9" t="s">
        <v>136</v>
      </c>
      <c r="L127" s="30"/>
      <c r="M127" s="9"/>
      <c r="N127" s="9"/>
      <c r="O127" s="9"/>
      <c r="P127" s="32"/>
      <c r="S127" s="3" t="n">
        <v>0</v>
      </c>
    </row>
    <row r="128" customFormat="false" ht="12.75" hidden="fals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false">
      <c r="B129" s="25" t="str">
        <f aca="false">B128</f>
        <v>TCO</v>
      </c>
      <c r="C129" s="25" t="n">
        <f aca="false">C128</f>
        <v>6</v>
      </c>
      <c r="D129" s="33" t="s">
        <v>330</v>
      </c>
      <c r="E129" s="31"/>
      <c r="F129" s="31"/>
      <c r="G129" s="34"/>
      <c r="H129" s="31"/>
      <c r="I129" s="31"/>
      <c r="J129" s="31"/>
      <c r="K129" s="35" t="n">
        <f aca="false">SUBTOTAL(9,K127:K128)</f>
        <v>0</v>
      </c>
      <c r="L129" s="35" t="n">
        <f aca="false">SUBTOTAL(9,L127:L128)</f>
        <v>0</v>
      </c>
      <c r="M129" s="35" t="n">
        <f aca="false">K129-L129</f>
        <v>0</v>
      </c>
      <c r="N129" s="35" t="n">
        <v>0</v>
      </c>
      <c r="O129" s="35" t="n">
        <f aca="false">IF(M129&lt;0.9*N129,0.9*N129,IF(M129&gt;1.1*N129,1.1*N129,M129))</f>
        <v>0</v>
      </c>
      <c r="P129" s="36" t="n">
        <f aca="false">(M129-O129)</f>
        <v>0</v>
      </c>
      <c r="Q129" s="37"/>
      <c r="R129" s="37"/>
      <c r="S129" s="37" t="n">
        <f aca="false">SUBTOTAL(9,S127:S128)</f>
        <v>0</v>
      </c>
      <c r="T129" s="37"/>
      <c r="U129" s="44" t="n">
        <f aca="false">S129-K129</f>
        <v>0</v>
      </c>
    </row>
    <row r="130" customFormat="false" ht="12.75" hidden="false" customHeight="false" outlineLevel="1" collapsed="false">
      <c r="K130" s="45"/>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false" customHeight="false" outlineLevel="2" collapsed="false">
      <c r="B132" s="1" t="s">
        <v>12</v>
      </c>
      <c r="C132" s="25" t="n">
        <v>6</v>
      </c>
      <c r="D132" s="25" t="n">
        <v>12</v>
      </c>
      <c r="E132" s="1" t="s">
        <v>13</v>
      </c>
      <c r="F132" s="1" t="s">
        <v>21</v>
      </c>
      <c r="G132" s="2" t="s">
        <v>46</v>
      </c>
      <c r="H132" s="1" t="s">
        <v>16</v>
      </c>
      <c r="I132" s="1" t="s">
        <v>23</v>
      </c>
      <c r="K132" s="9" t="s">
        <v>136</v>
      </c>
      <c r="L132" s="30"/>
      <c r="M132" s="9"/>
      <c r="N132" s="9"/>
      <c r="O132" s="9"/>
      <c r="P132" s="32"/>
      <c r="S132" s="3" t="n">
        <v>0</v>
      </c>
    </row>
    <row r="133" customFormat="false" ht="12.75" hidden="fals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false">
      <c r="B134" s="25" t="str">
        <f aca="false">B133</f>
        <v>TCO</v>
      </c>
      <c r="C134" s="25" t="n">
        <f aca="false">C133</f>
        <v>6</v>
      </c>
      <c r="D134" s="33" t="s">
        <v>331</v>
      </c>
      <c r="E134" s="31"/>
      <c r="F134" s="31"/>
      <c r="G134" s="34"/>
      <c r="H134" s="31"/>
      <c r="I134" s="31"/>
      <c r="J134" s="31"/>
      <c r="K134" s="35" t="n">
        <f aca="false">SUBTOTAL(9,K132:K133)</f>
        <v>0</v>
      </c>
      <c r="L134" s="35" t="n">
        <f aca="false">SUBTOTAL(9,L132:L133)</f>
        <v>0</v>
      </c>
      <c r="M134" s="35" t="n">
        <f aca="false">K134-L134</f>
        <v>0</v>
      </c>
      <c r="N134" s="35" t="n">
        <v>0</v>
      </c>
      <c r="O134" s="35" t="n">
        <f aca="false">IF(M134&lt;0.9*N134,0.9*N134,IF(M134&gt;1.1*N134,1.1*N134,M134))</f>
        <v>0</v>
      </c>
      <c r="P134" s="36" t="n">
        <f aca="false">(M134-O134)</f>
        <v>0</v>
      </c>
      <c r="Q134" s="37"/>
      <c r="R134" s="37"/>
      <c r="S134" s="37" t="n">
        <f aca="false">SUBTOTAL(9,S132:S133)</f>
        <v>0</v>
      </c>
      <c r="T134" s="37"/>
      <c r="U134" s="44" t="n">
        <f aca="false">S134-K134</f>
        <v>0</v>
      </c>
    </row>
    <row r="135" customFormat="false" ht="12.75" hidden="false" customHeight="false" outlineLevel="1" collapsed="false">
      <c r="K135" s="45"/>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fals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false">
      <c r="B138" s="25" t="str">
        <f aca="false">B137</f>
        <v>TCO</v>
      </c>
      <c r="C138" s="25" t="n">
        <f aca="false">C137</f>
        <v>6</v>
      </c>
      <c r="D138" s="33" t="s">
        <v>332</v>
      </c>
      <c r="E138" s="31"/>
      <c r="F138" s="31"/>
      <c r="G138" s="34"/>
      <c r="H138" s="31"/>
      <c r="I138" s="31"/>
      <c r="J138" s="31"/>
      <c r="K138" s="35" t="n">
        <f aca="false">SUBTOTAL(9,K137)</f>
        <v>0</v>
      </c>
      <c r="L138" s="35" t="n">
        <f aca="false">SUBTOTAL(9,L137)</f>
        <v>0</v>
      </c>
      <c r="M138" s="35" t="n">
        <f aca="false">K138-L138</f>
        <v>0</v>
      </c>
      <c r="N138" s="35" t="n">
        <v>0</v>
      </c>
      <c r="O138" s="35" t="n">
        <f aca="false">IF(M138&lt;0.9*N138,0.9*N138,IF(M138&gt;1.1*N138,1.1*N138,M138))</f>
        <v>0</v>
      </c>
      <c r="P138" s="36" t="n">
        <f aca="false">(M138-O138)</f>
        <v>0</v>
      </c>
      <c r="Q138" s="37"/>
      <c r="R138" s="37"/>
      <c r="S138" s="37" t="n">
        <f aca="false">SUBTOTAL(9,S137)</f>
        <v>0</v>
      </c>
      <c r="T138" s="37"/>
      <c r="U138" s="44" t="n">
        <f aca="false">S138-K138</f>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tr">
        <f aca="false">B141</f>
        <v>TCO</v>
      </c>
      <c r="C142" s="25" t="n">
        <f aca="false">C141</f>
        <v>6</v>
      </c>
      <c r="D142" s="33" t="s">
        <v>333</v>
      </c>
      <c r="E142" s="31"/>
      <c r="F142" s="31"/>
      <c r="G142" s="34"/>
      <c r="H142" s="31"/>
      <c r="I142" s="31"/>
      <c r="J142" s="31"/>
      <c r="K142" s="35" t="n">
        <f aca="false">SUBTOTAL(9,K141)</f>
        <v>0</v>
      </c>
      <c r="L142" s="35" t="n">
        <f aca="false">SUBTOTAL(9,L141)</f>
        <v>0</v>
      </c>
      <c r="M142" s="35" t="n">
        <f aca="false">K142-L142</f>
        <v>0</v>
      </c>
      <c r="N142" s="35" t="n">
        <v>0</v>
      </c>
      <c r="O142" s="35" t="n">
        <f aca="false">IF(M142&lt;0.9*N142,0.9*N142,IF(M142&gt;1.1*N142,1.1*N142,M142))</f>
        <v>0</v>
      </c>
      <c r="P142" s="36" t="n">
        <f aca="false">(M142-O142)</f>
        <v>0</v>
      </c>
      <c r="Q142" s="37"/>
      <c r="R142" s="37"/>
      <c r="S142" s="37" t="n">
        <f aca="false">SUBTOTAL(9,S141)</f>
        <v>0</v>
      </c>
      <c r="T142" s="37"/>
      <c r="U142" s="44" t="n">
        <f aca="false">S142-K142</f>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false" customHeight="false" outlineLevel="2" collapsed="false">
      <c r="B145" s="1" t="s">
        <v>12</v>
      </c>
      <c r="C145" s="25" t="n">
        <v>7</v>
      </c>
      <c r="D145" s="25" t="n">
        <v>1</v>
      </c>
      <c r="E145" s="1" t="s">
        <v>13</v>
      </c>
      <c r="F145" s="1" t="s">
        <v>47</v>
      </c>
      <c r="G145" s="2" t="s">
        <v>48</v>
      </c>
      <c r="H145" s="1" t="s">
        <v>16</v>
      </c>
      <c r="I145" s="1" t="s">
        <v>27</v>
      </c>
      <c r="K145" s="9" t="n">
        <f aca="false">'Total Reqs'!K124</f>
        <v>0</v>
      </c>
      <c r="L145" s="30"/>
      <c r="M145" s="9"/>
      <c r="N145" s="9"/>
      <c r="O145" s="9"/>
      <c r="P145" s="32"/>
    </row>
    <row r="146" customFormat="false" ht="12.75" hidden="false" customHeight="false" outlineLevel="2" collapsed="false">
      <c r="B146" s="1" t="s">
        <v>12</v>
      </c>
      <c r="C146" s="25" t="n">
        <v>7</v>
      </c>
      <c r="D146" s="25" t="n">
        <v>1</v>
      </c>
      <c r="E146" s="1" t="s">
        <v>13</v>
      </c>
      <c r="F146" s="1" t="s">
        <v>47</v>
      </c>
      <c r="G146" s="2" t="s">
        <v>48</v>
      </c>
      <c r="H146" s="1" t="s">
        <v>18</v>
      </c>
      <c r="I146" s="1" t="s">
        <v>27</v>
      </c>
      <c r="K146" s="9" t="n">
        <f aca="false">'Total Reqs'!K125</f>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f aca="false">'Total Reqs'!K127</f>
        <v>2505</v>
      </c>
      <c r="L148" s="30" t="n">
        <f aca="false">(1-0.02184)*7451</f>
        <v>7288.27016</v>
      </c>
      <c r="M148" s="9"/>
      <c r="N148" s="9"/>
      <c r="O148" s="9"/>
      <c r="P148" s="32"/>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f aca="false">'Total Reqs'!K128</f>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f aca="false">'Total Reqs'!K129</f>
        <v>0</v>
      </c>
      <c r="L150" s="30"/>
      <c r="M150" s="9"/>
      <c r="N150" s="9"/>
      <c r="O150" s="9"/>
      <c r="P150" s="32"/>
      <c r="S150" s="3" t="n">
        <v>15138</v>
      </c>
    </row>
    <row r="151" customFormat="false" ht="12.75" hidden="false" customHeight="false" outlineLevel="2" collapsed="false">
      <c r="D151" s="25" t="n">
        <v>1</v>
      </c>
      <c r="K151" s="39"/>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f aca="false">'Total Reqs'!K131</f>
        <v>0</v>
      </c>
      <c r="L152" s="30" t="n">
        <v>4</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f aca="false">'Total Reqs'!K132</f>
        <v>0</v>
      </c>
      <c r="L153" s="30"/>
      <c r="M153" s="9"/>
      <c r="N153" s="9"/>
      <c r="O153" s="9"/>
      <c r="P153" s="32"/>
    </row>
    <row r="154" customFormat="false" ht="12.75" hidden="false" customHeight="false" outlineLevel="1" collapsed="false">
      <c r="B154" s="25" t="str">
        <f aca="false">B153</f>
        <v>TCO</v>
      </c>
      <c r="C154" s="25" t="n">
        <f aca="false">C153</f>
        <v>7</v>
      </c>
      <c r="D154" s="33" t="s">
        <v>334</v>
      </c>
      <c r="E154" s="31"/>
      <c r="F154" s="31"/>
      <c r="G154" s="34"/>
      <c r="H154" s="31"/>
      <c r="I154" s="31"/>
      <c r="J154" s="31"/>
      <c r="K154" s="35" t="n">
        <f aca="false">SUBTOTAL(9,K145:K153)</f>
        <v>2505</v>
      </c>
      <c r="L154" s="35" t="n">
        <f aca="false">SUBTOTAL(9,L145:L153)</f>
        <v>7292.27016</v>
      </c>
      <c r="M154" s="35" t="n">
        <f aca="false">K154-L154</f>
        <v>-4787.27016</v>
      </c>
      <c r="N154" s="35" t="n">
        <v>2628</v>
      </c>
      <c r="O154" s="35" t="n">
        <f aca="false">IF(M154&lt;0.9*N154,0.9*N154,IF(M154&gt;1.1*N154,1.1*N154,M154))</f>
        <v>2365.2</v>
      </c>
      <c r="P154" s="36" t="n">
        <f aca="false">(M154-O154)</f>
        <v>-7152.47016</v>
      </c>
      <c r="Q154" s="37"/>
      <c r="R154" s="37"/>
      <c r="S154" s="37" t="n">
        <f aca="false">SUBTOTAL(9,S145:S153)</f>
        <v>15138</v>
      </c>
      <c r="T154" s="37"/>
      <c r="U154" s="44" t="n">
        <f aca="false">S154-K154</f>
        <v>12633</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false" customHeight="false" outlineLevel="2" collapsed="false">
      <c r="B157" s="1" t="s">
        <v>12</v>
      </c>
      <c r="C157" s="25" t="n">
        <v>7</v>
      </c>
      <c r="D157" s="25" t="n">
        <v>3</v>
      </c>
      <c r="E157" s="1" t="s">
        <v>13</v>
      </c>
      <c r="F157" s="1" t="s">
        <v>50</v>
      </c>
      <c r="G157" s="2" t="s">
        <v>51</v>
      </c>
      <c r="H157" s="1" t="s">
        <v>16</v>
      </c>
      <c r="I157" s="1" t="s">
        <v>23</v>
      </c>
      <c r="K157" s="9" t="n">
        <f aca="false">'Total Reqs'!K135</f>
        <v>0</v>
      </c>
      <c r="L157" s="30"/>
      <c r="M157" s="9"/>
      <c r="N157" s="9"/>
      <c r="O157" s="9"/>
      <c r="P157" s="32"/>
    </row>
    <row r="158" customFormat="false" ht="12.75" hidden="false" customHeight="false" outlineLevel="2" collapsed="false">
      <c r="B158" s="1" t="s">
        <v>12</v>
      </c>
      <c r="C158" s="25" t="n">
        <v>7</v>
      </c>
      <c r="D158" s="25" t="n">
        <v>3</v>
      </c>
      <c r="E158" s="1" t="s">
        <v>13</v>
      </c>
      <c r="F158" s="1" t="s">
        <v>50</v>
      </c>
      <c r="G158" s="2" t="s">
        <v>51</v>
      </c>
      <c r="H158" s="1" t="s">
        <v>18</v>
      </c>
      <c r="K158" s="9" t="n">
        <f aca="false">'Total Reqs'!K136</f>
        <v>0</v>
      </c>
      <c r="L158" s="30"/>
      <c r="M158" s="9"/>
      <c r="N158" s="9"/>
      <c r="O158" s="9"/>
      <c r="P158" s="32"/>
    </row>
    <row r="159" customFormat="false" ht="12.75" hidden="false" customHeight="false" outlineLevel="2" collapsed="false">
      <c r="D159" s="25" t="n">
        <v>3</v>
      </c>
      <c r="K159" s="45"/>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f aca="false">'Total Reqs'!K138</f>
        <v>373</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f aca="false">'Total Reqs'!K139</f>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f aca="false">'Total Reqs'!K140</f>
        <v>0</v>
      </c>
      <c r="L162" s="30"/>
      <c r="M162" s="9"/>
      <c r="N162" s="9"/>
      <c r="O162" s="9"/>
      <c r="P162" s="32"/>
      <c r="S162" s="3" t="n">
        <v>2273</v>
      </c>
    </row>
    <row r="163" customFormat="false" ht="12.75" hidden="false" customHeight="false" outlineLevel="2" collapsed="false">
      <c r="D163" s="25" t="n">
        <v>3</v>
      </c>
      <c r="K163" s="39"/>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f aca="false">'Total Reqs'!K142</f>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f aca="false">'Total Reqs'!K143</f>
        <v>0</v>
      </c>
      <c r="L165" s="30"/>
      <c r="M165" s="9"/>
      <c r="N165" s="9"/>
      <c r="O165" s="9"/>
      <c r="P165" s="32"/>
    </row>
    <row r="166" customFormat="false" ht="12.75" hidden="false" customHeight="false" outlineLevel="1" collapsed="false">
      <c r="B166" s="25" t="str">
        <f aca="false">B165</f>
        <v>TCO</v>
      </c>
      <c r="C166" s="25" t="n">
        <f aca="false">C165</f>
        <v>7</v>
      </c>
      <c r="D166" s="33" t="s">
        <v>335</v>
      </c>
      <c r="E166" s="31"/>
      <c r="F166" s="31"/>
      <c r="G166" s="34"/>
      <c r="H166" s="31"/>
      <c r="I166" s="31"/>
      <c r="J166" s="31"/>
      <c r="K166" s="35" t="n">
        <f aca="false">SUBTOTAL(9,K157:K165)</f>
        <v>373</v>
      </c>
      <c r="L166" s="35" t="n">
        <f aca="false">SUBTOTAL(9,L157:L165)</f>
        <v>0</v>
      </c>
      <c r="M166" s="35" t="n">
        <f aca="false">K166-L166</f>
        <v>373</v>
      </c>
      <c r="N166" s="35" t="n">
        <v>389</v>
      </c>
      <c r="O166" s="35" t="n">
        <f aca="false">IF(M166&lt;0.9*N166,0.9*N166,IF(M166&gt;1.1*N166,1.1*N166,M166))</f>
        <v>373</v>
      </c>
      <c r="P166" s="36" t="n">
        <f aca="false">(M166-O166)</f>
        <v>0</v>
      </c>
      <c r="Q166" s="37"/>
      <c r="R166" s="37"/>
      <c r="S166" s="37" t="n">
        <f aca="false">SUBTOTAL(9,S157:S165)</f>
        <v>2273</v>
      </c>
      <c r="T166" s="37"/>
      <c r="U166" s="44" t="n">
        <f aca="false">S166-K166</f>
        <v>1900</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false" customHeight="false" outlineLevel="2" collapsed="false">
      <c r="B169" s="1" t="s">
        <v>12</v>
      </c>
      <c r="C169" s="25" t="n">
        <v>7</v>
      </c>
      <c r="D169" s="25" t="n">
        <v>4</v>
      </c>
      <c r="E169" s="1" t="s">
        <v>13</v>
      </c>
      <c r="F169" s="1" t="s">
        <v>53</v>
      </c>
      <c r="G169" s="2" t="s">
        <v>54</v>
      </c>
      <c r="H169" s="1" t="s">
        <v>16</v>
      </c>
      <c r="I169" s="1" t="s">
        <v>23</v>
      </c>
      <c r="K169" s="9" t="s">
        <v>136</v>
      </c>
      <c r="L169" s="30"/>
      <c r="M169" s="9"/>
      <c r="N169" s="9"/>
      <c r="O169" s="9"/>
      <c r="P169" s="32"/>
    </row>
    <row r="170" customFormat="false" ht="12.75" hidden="fals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fals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f aca="false">'Total Reqs'!K149</f>
        <v>323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f aca="false">'Total Reqs'!K150</f>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f aca="false">'Total Reqs'!K151</f>
        <v>0</v>
      </c>
      <c r="L174" s="30"/>
      <c r="M174" s="9"/>
      <c r="N174" s="9"/>
      <c r="O174" s="9"/>
      <c r="P174" s="32"/>
      <c r="S174" s="3" t="n">
        <v>1763</v>
      </c>
    </row>
    <row r="175" customFormat="false" ht="12.75" hidden="false" customHeight="false" outlineLevel="2" collapsed="false">
      <c r="D175" s="25" t="n">
        <v>4</v>
      </c>
      <c r="K175" s="39"/>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f aca="false">'Total Reqs'!K153</f>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f aca="false">'Total Reqs'!K154</f>
        <v>0</v>
      </c>
      <c r="L177" s="30"/>
      <c r="M177" s="9"/>
      <c r="N177" s="9"/>
      <c r="O177" s="9"/>
      <c r="P177" s="32"/>
    </row>
    <row r="178" customFormat="false" ht="12.75" hidden="false" customHeight="false" outlineLevel="1" collapsed="false">
      <c r="B178" s="25" t="str">
        <f aca="false">B177</f>
        <v>TCO</v>
      </c>
      <c r="C178" s="25" t="n">
        <f aca="false">C177</f>
        <v>7</v>
      </c>
      <c r="D178" s="33" t="s">
        <v>336</v>
      </c>
      <c r="E178" s="31"/>
      <c r="F178" s="31"/>
      <c r="G178" s="34"/>
      <c r="H178" s="31"/>
      <c r="I178" s="31"/>
      <c r="J178" s="31"/>
      <c r="K178" s="35" t="n">
        <f aca="false">SUBTOTAL(9,K169:K177)</f>
        <v>323</v>
      </c>
      <c r="L178" s="35" t="n">
        <f aca="false">SUBTOTAL(9,L169:L177)</f>
        <v>0</v>
      </c>
      <c r="M178" s="35" t="n">
        <f aca="false">K178-L178</f>
        <v>323</v>
      </c>
      <c r="N178" s="35" t="n">
        <v>317</v>
      </c>
      <c r="O178" s="35" t="n">
        <f aca="false">IF(M178&lt;0.9*N178,0.9*N178,IF(M178&gt;1.1*N178,1.1*N178,M178))</f>
        <v>323</v>
      </c>
      <c r="P178" s="36" t="n">
        <f aca="false">(M178-O178)</f>
        <v>0</v>
      </c>
      <c r="Q178" s="37"/>
      <c r="R178" s="37"/>
      <c r="S178" s="37" t="n">
        <f aca="false">SUBTOTAL(9,S169:S177)</f>
        <v>4763</v>
      </c>
      <c r="T178" s="37"/>
      <c r="U178" s="44" t="n">
        <f aca="false">S178-K178</f>
        <v>4440</v>
      </c>
    </row>
    <row r="179" customFormat="false" ht="12.75" hidden="false" customHeight="false" outlineLevel="1" collapsed="false">
      <c r="H179" s="15"/>
      <c r="I179" s="15"/>
      <c r="J179" s="15"/>
      <c r="K179" s="39"/>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f aca="false">'Total Reqs'!K157</f>
        <v>2575</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f aca="false">'Total Reqs'!K158</f>
        <v>0</v>
      </c>
      <c r="L182" s="30"/>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f aca="false">'Total Reqs'!K159</f>
        <v>0</v>
      </c>
      <c r="L183" s="30"/>
      <c r="M183" s="9"/>
      <c r="N183" s="9"/>
      <c r="O183" s="9"/>
      <c r="P183" s="32"/>
      <c r="S183" s="3" t="n">
        <v>14119</v>
      </c>
    </row>
    <row r="184" customFormat="false" ht="12.75" hidden="false" customHeight="false" outlineLevel="2" collapsed="false">
      <c r="D184" s="25" t="n">
        <v>5</v>
      </c>
      <c r="K184" s="39"/>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f aca="false">'Total Reqs'!K161</f>
        <v>0</v>
      </c>
      <c r="L185" s="30" t="n">
        <f aca="false">113/30</f>
        <v>3.76666666666667</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f aca="false">'Total Reqs'!K162</f>
        <v>0</v>
      </c>
      <c r="L186" s="30"/>
      <c r="M186" s="9"/>
      <c r="N186" s="9"/>
      <c r="O186" s="9"/>
      <c r="P186" s="32"/>
    </row>
    <row r="187" customFormat="false" ht="12.75" hidden="false" customHeight="false" outlineLevel="1" collapsed="false">
      <c r="B187" s="25" t="str">
        <f aca="false">B186</f>
        <v>TCO</v>
      </c>
      <c r="C187" s="25" t="n">
        <f aca="false">C186</f>
        <v>7</v>
      </c>
      <c r="D187" s="33" t="s">
        <v>337</v>
      </c>
      <c r="E187" s="31"/>
      <c r="F187" s="31"/>
      <c r="G187" s="34"/>
      <c r="H187" s="31"/>
      <c r="I187" s="31"/>
      <c r="J187" s="31"/>
      <c r="K187" s="35" t="n">
        <f aca="false">SUBTOTAL(9,K181:K186)</f>
        <v>2575</v>
      </c>
      <c r="L187" s="35" t="n">
        <f aca="false">SUBTOTAL(9,L181:L186)</f>
        <v>3.76666666666667</v>
      </c>
      <c r="M187" s="35" t="n">
        <f aca="false">K187-L187</f>
        <v>2571.23333333333</v>
      </c>
      <c r="N187" s="35" t="n">
        <v>2581</v>
      </c>
      <c r="O187" s="35" t="n">
        <f aca="false">IF(M187&lt;0.9*N187,0.9*N187,IF(M187&gt;1.1*N187,1.1*N187,M187))</f>
        <v>2571.23333333333</v>
      </c>
      <c r="P187" s="36" t="n">
        <f aca="false">(M187-O187)</f>
        <v>0</v>
      </c>
      <c r="Q187" s="37"/>
      <c r="R187" s="37"/>
      <c r="S187" s="37" t="n">
        <f aca="false">SUBTOTAL(9,S181:S186)</f>
        <v>14119</v>
      </c>
      <c r="T187" s="37"/>
      <c r="U187" s="44" t="n">
        <f aca="false">S187-K187</f>
        <v>11544</v>
      </c>
    </row>
    <row r="188" customFormat="false" ht="12.75" hidden="false" customHeight="false" outlineLevel="1" collapsed="false">
      <c r="K188" s="39"/>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f aca="false">'Total Reqs'!K165</f>
        <v>399</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f aca="false">'Total Reqs'!K166</f>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f aca="false">'Total Reqs'!K167</f>
        <v>0</v>
      </c>
      <c r="L192" s="30"/>
      <c r="M192" s="9"/>
      <c r="N192" s="9"/>
      <c r="O192" s="9"/>
      <c r="P192" s="32"/>
      <c r="S192" s="3" t="n">
        <v>2405</v>
      </c>
    </row>
    <row r="193" customFormat="false" ht="12.75" hidden="false" customHeight="false" outlineLevel="2" collapsed="false">
      <c r="D193" s="25" t="n">
        <v>6</v>
      </c>
      <c r="K193" s="39"/>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f aca="false">'Total Reqs'!K169</f>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f aca="false">'Total Reqs'!K170</f>
        <v>0</v>
      </c>
      <c r="L195" s="30"/>
      <c r="M195" s="9"/>
      <c r="N195" s="9"/>
      <c r="O195" s="9"/>
      <c r="P195" s="32"/>
    </row>
    <row r="196" customFormat="false" ht="12.75" hidden="false" customHeight="false" outlineLevel="1" collapsed="false">
      <c r="B196" s="25" t="str">
        <f aca="false">B195</f>
        <v>TCO</v>
      </c>
      <c r="C196" s="25" t="n">
        <f aca="false">C195</f>
        <v>7</v>
      </c>
      <c r="D196" s="33" t="s">
        <v>338</v>
      </c>
      <c r="E196" s="31"/>
      <c r="F196" s="31"/>
      <c r="G196" s="34"/>
      <c r="H196" s="31"/>
      <c r="I196" s="31"/>
      <c r="J196" s="31"/>
      <c r="K196" s="35" t="n">
        <f aca="false">SUBTOTAL(9,K190:K195)</f>
        <v>399</v>
      </c>
      <c r="L196" s="35" t="n">
        <f aca="false">SUBTOTAL(9,L190:L195)</f>
        <v>0</v>
      </c>
      <c r="M196" s="35" t="n">
        <f aca="false">K196-L196</f>
        <v>399</v>
      </c>
      <c r="N196" s="35" t="n">
        <v>414</v>
      </c>
      <c r="O196" s="35" t="n">
        <f aca="false">IF(M196&lt;0.9*N196,0.9*N196,IF(M196&gt;1.1*N196,1.1*N196,M196))</f>
        <v>399</v>
      </c>
      <c r="P196" s="36" t="n">
        <f aca="false">(M196-O196)</f>
        <v>0</v>
      </c>
      <c r="Q196" s="37"/>
      <c r="R196" s="37"/>
      <c r="S196" s="37" t="n">
        <f aca="false">SUBTOTAL(9,S190:S195)</f>
        <v>2405</v>
      </c>
      <c r="T196" s="37"/>
      <c r="U196" s="44" t="n">
        <f aca="false">S196-K196</f>
        <v>2006</v>
      </c>
    </row>
    <row r="197" customFormat="false" ht="12.75" hidden="false" customHeight="false" outlineLevel="1" collapsed="false">
      <c r="K197" s="39"/>
      <c r="L197" s="30"/>
      <c r="M197" s="9"/>
      <c r="N197" s="9"/>
      <c r="O197" s="9"/>
      <c r="P197" s="32"/>
      <c r="Q197" s="11"/>
      <c r="T197" s="11"/>
      <c r="W197" s="11"/>
      <c r="Z197" s="11"/>
      <c r="AC197" s="11"/>
      <c r="AF197" s="11"/>
      <c r="AI197" s="11"/>
      <c r="AL197" s="11"/>
      <c r="AO197" s="11"/>
      <c r="AR197" s="11"/>
      <c r="AU197" s="11"/>
      <c r="AX197" s="11"/>
    </row>
    <row r="198" customFormat="false" ht="12.75" hidden="false" customHeight="false" outlineLevel="1" collapsed="false">
      <c r="L198" s="30"/>
      <c r="M198" s="9"/>
      <c r="N198" s="9"/>
      <c r="O198" s="9"/>
      <c r="P198" s="32"/>
    </row>
    <row r="199" customFormat="false" ht="12.75" hidden="false" customHeight="false" outlineLevel="2" collapsed="false">
      <c r="B199" s="1" t="s">
        <v>12</v>
      </c>
      <c r="C199" s="25" t="n">
        <v>7</v>
      </c>
      <c r="D199" s="25" t="n">
        <v>8</v>
      </c>
      <c r="E199" s="1" t="s">
        <v>13</v>
      </c>
      <c r="F199" s="1" t="s">
        <v>58</v>
      </c>
      <c r="G199" s="2" t="s">
        <v>59</v>
      </c>
      <c r="H199" s="1" t="s">
        <v>16</v>
      </c>
      <c r="I199" s="1" t="s">
        <v>23</v>
      </c>
      <c r="K199" s="9" t="s">
        <v>136</v>
      </c>
      <c r="L199" s="30"/>
      <c r="M199" s="9"/>
      <c r="N199" s="9"/>
      <c r="O199" s="9"/>
      <c r="P199" s="32"/>
    </row>
    <row r="200" customFormat="false" ht="12.75" hidden="fals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fals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f aca="false">'Total Reqs'!K176</f>
        <v>372</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f aca="false">'Total Reqs'!K177</f>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f aca="false">'Total Reqs'!K178</f>
        <v>0</v>
      </c>
      <c r="L204" s="30"/>
      <c r="M204" s="9"/>
      <c r="N204" s="9"/>
      <c r="O204" s="9"/>
      <c r="P204" s="32"/>
      <c r="S204" s="3" t="n">
        <v>2573</v>
      </c>
    </row>
    <row r="205" customFormat="false" ht="12.75" hidden="false" customHeight="false" outlineLevel="2" collapsed="false">
      <c r="D205" s="25" t="n">
        <v>8</v>
      </c>
      <c r="K205" s="39"/>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f aca="false">'Total Reqs'!K180</f>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f aca="false">'Total Reqs'!K181</f>
        <v>0</v>
      </c>
      <c r="L207" s="30"/>
      <c r="M207" s="9"/>
      <c r="N207" s="9"/>
      <c r="O207" s="9"/>
      <c r="P207" s="32"/>
    </row>
    <row r="208" customFormat="false" ht="12.75" hidden="false" customHeight="false" outlineLevel="1" collapsed="false">
      <c r="B208" s="25" t="str">
        <f aca="false">B207</f>
        <v>TCO</v>
      </c>
      <c r="C208" s="25" t="n">
        <f aca="false">C207</f>
        <v>7</v>
      </c>
      <c r="D208" s="33" t="s">
        <v>339</v>
      </c>
      <c r="E208" s="31"/>
      <c r="F208" s="31"/>
      <c r="G208" s="34"/>
      <c r="H208" s="31"/>
      <c r="I208" s="31"/>
      <c r="J208" s="31"/>
      <c r="K208" s="35" t="n">
        <f aca="false">SUBTOTAL(9,K199:K207)</f>
        <v>372</v>
      </c>
      <c r="L208" s="35" t="n">
        <f aca="false">SUBTOTAL(9,L199:L207)</f>
        <v>0</v>
      </c>
      <c r="M208" s="35" t="n">
        <f aca="false">K208-L208</f>
        <v>372</v>
      </c>
      <c r="N208" s="35" t="n">
        <v>457</v>
      </c>
      <c r="O208" s="35" t="n">
        <f aca="false">IF(M208&lt;0.9*N208,0.9*N208,IF(M208&gt;1.1*N208,1.1*N208,M208))</f>
        <v>411.3</v>
      </c>
      <c r="P208" s="36" t="n">
        <f aca="false">(M208-O208)</f>
        <v>-39.3</v>
      </c>
      <c r="Q208" s="37"/>
      <c r="R208" s="37"/>
      <c r="S208" s="37" t="n">
        <f aca="false">SUBTOTAL(9,S199:S207)</f>
        <v>2573</v>
      </c>
      <c r="T208" s="44"/>
      <c r="U208" s="44" t="n">
        <f aca="false">S208-K208</f>
        <v>2201</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f aca="false">'Total Reqs'!K184</f>
        <v>458</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f aca="false">'Total Reqs'!K185</f>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f aca="false">'Total Reqs'!K186</f>
        <v>0</v>
      </c>
      <c r="L213" s="30"/>
      <c r="M213" s="9"/>
      <c r="N213" s="9"/>
      <c r="O213" s="9"/>
      <c r="P213" s="32"/>
      <c r="S213" s="3" t="n">
        <v>3128</v>
      </c>
    </row>
    <row r="214" customFormat="false" ht="12.75" hidden="false" customHeight="false" outlineLevel="2" collapsed="false">
      <c r="D214" s="25" t="n">
        <v>9</v>
      </c>
      <c r="K214" s="39"/>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f aca="false">'Total Reqs'!K188</f>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f aca="false">'Total Reqs'!K189</f>
        <v>0</v>
      </c>
      <c r="L216" s="30"/>
      <c r="M216" s="9"/>
      <c r="N216" s="9"/>
      <c r="O216" s="9"/>
      <c r="P216" s="32"/>
    </row>
    <row r="217" customFormat="false" ht="12.75" hidden="false" customHeight="false" outlineLevel="1" collapsed="false">
      <c r="B217" s="25" t="str">
        <f aca="false">B216</f>
        <v>TCO</v>
      </c>
      <c r="C217" s="25" t="n">
        <f aca="false">C216</f>
        <v>7</v>
      </c>
      <c r="D217" s="33" t="s">
        <v>340</v>
      </c>
      <c r="E217" s="31"/>
      <c r="F217" s="31"/>
      <c r="G217" s="34"/>
      <c r="H217" s="31"/>
      <c r="I217" s="31"/>
      <c r="J217" s="31"/>
      <c r="K217" s="35" t="n">
        <f aca="false">SUBTOTAL(9,K211:K216)</f>
        <v>458</v>
      </c>
      <c r="L217" s="35" t="n">
        <f aca="false">SUBTOTAL(9,L211:L216)</f>
        <v>0</v>
      </c>
      <c r="M217" s="35" t="n">
        <f aca="false">K217-L217</f>
        <v>458</v>
      </c>
      <c r="N217" s="35" t="n">
        <v>543</v>
      </c>
      <c r="O217" s="35" t="n">
        <f aca="false">IF(M217&lt;0.9*N217,0.9*N217,IF(M217&gt;1.1*N217,1.1*N217,M217))</f>
        <v>488.7</v>
      </c>
      <c r="P217" s="36" t="n">
        <f aca="false">(M217-O217)</f>
        <v>-30.7</v>
      </c>
      <c r="Q217" s="37"/>
      <c r="R217" s="37"/>
      <c r="S217" s="37" t="n">
        <f aca="false">SUBTOTAL(9,S211:S216)</f>
        <v>5128</v>
      </c>
      <c r="T217" s="37"/>
      <c r="U217" s="44" t="n">
        <f aca="false">S217-K217</f>
        <v>4670</v>
      </c>
    </row>
    <row r="218" customFormat="false" ht="12.75" hidden="false" customHeight="false" outlineLevel="1" collapsed="false">
      <c r="K218" s="39"/>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f aca="false">'Total Reqs'!K192</f>
        <v>54</v>
      </c>
      <c r="L220" s="30"/>
      <c r="M220" s="9"/>
      <c r="N220" s="9"/>
      <c r="O220" s="9"/>
      <c r="P220" s="32"/>
      <c r="S220" s="3" t="n">
        <v>19</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f aca="false">'Total Reqs'!K193</f>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f aca="false">'Total Reqs'!K195</f>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f aca="false">'Total Reqs'!K196</f>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f aca="false">'Total Reqs'!K198</f>
        <v>41</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f aca="false">'Total Reqs'!K199</f>
        <v>0</v>
      </c>
      <c r="L227" s="30"/>
      <c r="M227" s="9"/>
      <c r="N227" s="9"/>
      <c r="O227" s="9"/>
      <c r="P227" s="32"/>
    </row>
    <row r="228" customFormat="false" ht="12.75" hidden="false" customHeight="false" outlineLevel="2" collapsed="false">
      <c r="D228" s="25" t="n">
        <v>26</v>
      </c>
      <c r="K228" s="39"/>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f aca="false">'Total Reqs'!K201</f>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f aca="false">'Total Reqs'!K202</f>
        <v>0</v>
      </c>
      <c r="L230" s="30"/>
      <c r="M230" s="9"/>
      <c r="N230" s="9"/>
      <c r="O230" s="9"/>
      <c r="P230" s="32"/>
    </row>
    <row r="231" customFormat="false" ht="12.75" hidden="false" customHeight="false" outlineLevel="1" collapsed="false">
      <c r="B231" s="25" t="str">
        <f aca="false">B230</f>
        <v>TCO</v>
      </c>
      <c r="C231" s="25" t="n">
        <f aca="false">C230</f>
        <v>8</v>
      </c>
      <c r="D231" s="33" t="s">
        <v>341</v>
      </c>
      <c r="E231" s="31"/>
      <c r="F231" s="31"/>
      <c r="G231" s="34"/>
      <c r="H231" s="31"/>
      <c r="I231" s="31"/>
      <c r="J231" s="31"/>
      <c r="K231" s="35" t="n">
        <f aca="false">SUBTOTAL(9,K220:K230)</f>
        <v>95</v>
      </c>
      <c r="L231" s="35" t="n">
        <f aca="false">SUBTOTAL(9,L220:L230)</f>
        <v>0</v>
      </c>
      <c r="M231" s="35" t="n">
        <f aca="false">K231-L231</f>
        <v>95</v>
      </c>
      <c r="N231" s="35" t="n">
        <v>40</v>
      </c>
      <c r="O231" s="35" t="n">
        <f aca="false">IF(M231&lt;0.9*N231,0.9*N231,IF(M231&gt;1.1*N231,1.1*N231,M231))</f>
        <v>44</v>
      </c>
      <c r="P231" s="36" t="n">
        <f aca="false">(M231-O231)</f>
        <v>51</v>
      </c>
      <c r="Q231" s="37"/>
      <c r="R231" s="37"/>
      <c r="S231" s="37" t="n">
        <f aca="false">SUBTOTAL(9,S220:S230)</f>
        <v>59</v>
      </c>
      <c r="T231" s="37"/>
      <c r="U231" s="44" t="n">
        <f aca="false">S231-K231</f>
        <v>-36</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f aca="false">'Total Reqs'!K205</f>
        <v>220</v>
      </c>
      <c r="L234" s="30"/>
      <c r="M234" s="9"/>
      <c r="N234" s="9"/>
      <c r="O234" s="9"/>
      <c r="P234" s="32"/>
      <c r="S234" s="3" t="n">
        <v>97</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f aca="false">'Total Reqs'!K206</f>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f aca="false">'Total Reqs'!K208</f>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f aca="false">'Total Reqs'!K209</f>
        <v>0</v>
      </c>
      <c r="L238" s="30"/>
      <c r="M238" s="9"/>
      <c r="N238" s="9"/>
      <c r="O238" s="9"/>
      <c r="P238" s="32"/>
    </row>
    <row r="239" customFormat="false" ht="12.75" hidden="false" customHeight="false" outlineLevel="1" collapsed="false">
      <c r="B239" s="25" t="str">
        <f aca="false">B238</f>
        <v>TCO</v>
      </c>
      <c r="C239" s="25" t="n">
        <f aca="false">C238</f>
        <v>8</v>
      </c>
      <c r="D239" s="33" t="s">
        <v>342</v>
      </c>
      <c r="E239" s="31"/>
      <c r="F239" s="31"/>
      <c r="G239" s="34"/>
      <c r="H239" s="31"/>
      <c r="I239" s="31"/>
      <c r="J239" s="31"/>
      <c r="K239" s="35" t="n">
        <f aca="false">SUBTOTAL(9,K234:K238)</f>
        <v>220</v>
      </c>
      <c r="L239" s="35" t="n">
        <f aca="false">SUBTOTAL(9,L234:L238)</f>
        <v>0</v>
      </c>
      <c r="M239" s="35" t="n">
        <f aca="false">K239-L239</f>
        <v>220</v>
      </c>
      <c r="N239" s="35" t="n">
        <v>0</v>
      </c>
      <c r="O239" s="35" t="n">
        <f aca="false">IF(M239&lt;0.9*N239,0.9*N239,IF(M239&gt;1.1*N239,1.1*N239,M239))</f>
        <v>0</v>
      </c>
      <c r="P239" s="36" t="n">
        <f aca="false">(M239-O239)</f>
        <v>220</v>
      </c>
      <c r="Q239" s="37"/>
      <c r="R239" s="37"/>
      <c r="S239" s="37" t="n">
        <f aca="false">SUBTOTAL(9,S234:S237)</f>
        <v>97</v>
      </c>
      <c r="T239" s="37"/>
      <c r="U239" s="44" t="n">
        <f aca="false">S239-K239</f>
        <v>-123</v>
      </c>
    </row>
    <row r="240" customFormat="false" ht="12.75" hidden="false" customHeight="false" outlineLevel="1" collapsed="false">
      <c r="K240" s="39"/>
      <c r="L240" s="30"/>
      <c r="M240" s="9"/>
      <c r="N240" s="9"/>
      <c r="O240" s="9"/>
      <c r="P240" s="32"/>
      <c r="Q240" s="11"/>
      <c r="T240" s="11"/>
      <c r="W240" s="11"/>
      <c r="Z240" s="11"/>
      <c r="AC240" s="11"/>
      <c r="AF240" s="11"/>
      <c r="AI240" s="11"/>
      <c r="AL240" s="11"/>
      <c r="AO240" s="11"/>
      <c r="AR240" s="11"/>
      <c r="AU240" s="11"/>
      <c r="AX240" s="11"/>
    </row>
    <row r="241" customFormat="false" ht="12.75" hidden="false" customHeight="false" outlineLevel="1" collapsed="false">
      <c r="L241" s="30"/>
      <c r="M241" s="9"/>
      <c r="N241" s="9"/>
      <c r="O241" s="9"/>
      <c r="P241" s="32"/>
    </row>
    <row r="242" customFormat="false" ht="12.75" hidden="fals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fals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f aca="false">'Total Reqs'!K215</f>
        <v>42</v>
      </c>
      <c r="L245" s="30"/>
      <c r="M245" s="9"/>
      <c r="N245" s="9"/>
      <c r="O245" s="9"/>
      <c r="P245" s="32"/>
      <c r="S245" s="3" t="n">
        <v>30</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f aca="false">'Total Reqs'!K216</f>
        <v>0</v>
      </c>
      <c r="L246" s="30"/>
      <c r="M246" s="9"/>
      <c r="N246" s="9"/>
      <c r="O246" s="9"/>
      <c r="P246" s="32"/>
    </row>
    <row r="247" customFormat="false" ht="12.75" hidden="false" customHeight="false" outlineLevel="2" collapsed="false">
      <c r="D247" s="25" t="n">
        <v>32</v>
      </c>
      <c r="K247" s="39"/>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f aca="false">'Total Reqs'!K218</f>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f aca="false">'Total Reqs'!K219</f>
        <v>0</v>
      </c>
      <c r="L249" s="30"/>
      <c r="M249" s="9"/>
      <c r="N249" s="9"/>
      <c r="O249" s="9"/>
      <c r="P249" s="32"/>
    </row>
    <row r="250" customFormat="false" ht="12.75" hidden="false" customHeight="false" outlineLevel="1" collapsed="false">
      <c r="B250" s="25" t="str">
        <f aca="false">B249</f>
        <v>TCO</v>
      </c>
      <c r="C250" s="25" t="n">
        <f aca="false">C249</f>
        <v>8</v>
      </c>
      <c r="D250" s="33" t="s">
        <v>343</v>
      </c>
      <c r="E250" s="31"/>
      <c r="F250" s="31"/>
      <c r="G250" s="34"/>
      <c r="H250" s="31"/>
      <c r="I250" s="31"/>
      <c r="J250" s="31"/>
      <c r="K250" s="35" t="n">
        <f aca="false">SUBTOTAL(9,K242:K249)</f>
        <v>42</v>
      </c>
      <c r="L250" s="35" t="n">
        <f aca="false">SUBTOTAL(9,L242:L249)</f>
        <v>0</v>
      </c>
      <c r="M250" s="35" t="n">
        <f aca="false">K250-L250</f>
        <v>42</v>
      </c>
      <c r="N250" s="35" t="n">
        <v>0</v>
      </c>
      <c r="O250" s="35" t="n">
        <f aca="false">IF(M250&lt;0.9*N250,0.9*N250,IF(M250&gt;1.1*N250,1.1*N250,M250))</f>
        <v>0</v>
      </c>
      <c r="P250" s="36" t="n">
        <f aca="false">(M250-O250)</f>
        <v>42</v>
      </c>
      <c r="Q250" s="37"/>
      <c r="R250" s="37"/>
      <c r="S250" s="37" t="n">
        <f aca="false">SUBTOTAL(9,S242:S249)</f>
        <v>30</v>
      </c>
      <c r="T250" s="37"/>
      <c r="U250" s="44" t="n">
        <f aca="false">S250-K250</f>
        <v>-12</v>
      </c>
    </row>
    <row r="251" customFormat="false" ht="12.75" hidden="false" customHeight="false" outlineLevel="1" collapsed="false">
      <c r="K251" s="39"/>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false" customHeight="false" outlineLevel="2" collapsed="false">
      <c r="B253" s="1" t="s">
        <v>12</v>
      </c>
      <c r="C253" s="25" t="n">
        <v>8</v>
      </c>
      <c r="D253" s="25" t="n">
        <v>35</v>
      </c>
      <c r="E253" s="1" t="s">
        <v>13</v>
      </c>
      <c r="F253" s="1" t="s">
        <v>29</v>
      </c>
      <c r="G253" s="2" t="s">
        <v>66</v>
      </c>
      <c r="H253" s="1" t="s">
        <v>16</v>
      </c>
      <c r="I253" s="1" t="s">
        <v>30</v>
      </c>
      <c r="K253" s="9" t="n">
        <f aca="false">'Total Reqs'!K222</f>
        <v>0</v>
      </c>
      <c r="L253" s="30"/>
      <c r="M253" s="9"/>
      <c r="N253" s="9"/>
      <c r="O253" s="9"/>
      <c r="P253" s="32"/>
      <c r="S253" s="3" t="n">
        <v>0</v>
      </c>
    </row>
    <row r="254" customFormat="false" ht="12.75" hidden="false" customHeight="false" outlineLevel="2" collapsed="false">
      <c r="B254" s="1" t="s">
        <v>12</v>
      </c>
      <c r="C254" s="25" t="n">
        <v>8</v>
      </c>
      <c r="D254" s="25" t="n">
        <v>35</v>
      </c>
      <c r="E254" s="1" t="s">
        <v>13</v>
      </c>
      <c r="F254" s="1" t="s">
        <v>29</v>
      </c>
      <c r="G254" s="2" t="s">
        <v>66</v>
      </c>
      <c r="H254" s="1" t="s">
        <v>16</v>
      </c>
      <c r="I254" s="1" t="s">
        <v>30</v>
      </c>
      <c r="K254" s="35" t="n">
        <f aca="false">'Total Reqs'!K223/I6</f>
        <v>0</v>
      </c>
      <c r="L254" s="30"/>
      <c r="M254" s="9"/>
      <c r="N254" s="9"/>
      <c r="O254" s="9"/>
      <c r="P254" s="32"/>
    </row>
    <row r="255" customFormat="false" ht="12.75" hidden="false" customHeight="false" outlineLevel="2" collapsed="false">
      <c r="D255" s="25" t="n">
        <v>35</v>
      </c>
      <c r="K255" s="42" t="s">
        <v>31</v>
      </c>
      <c r="L255" s="30"/>
      <c r="M255" s="9"/>
      <c r="N255" s="9"/>
      <c r="O255" s="9"/>
      <c r="P255" s="32"/>
    </row>
    <row r="256" customFormat="false" ht="12.75" hidden="false" customHeight="false" outlineLevel="2" collapsed="false">
      <c r="B256" s="1" t="s">
        <v>12</v>
      </c>
      <c r="C256" s="25" t="n">
        <v>8</v>
      </c>
      <c r="D256" s="25" t="n">
        <v>35</v>
      </c>
      <c r="E256" s="1" t="s">
        <v>13</v>
      </c>
      <c r="F256" s="1" t="s">
        <v>29</v>
      </c>
      <c r="G256" s="2" t="s">
        <v>66</v>
      </c>
      <c r="H256" s="1" t="s">
        <v>18</v>
      </c>
      <c r="I256" s="1" t="s">
        <v>30</v>
      </c>
      <c r="K256" s="9" t="n">
        <f aca="false">'Total Reqs'!K225</f>
        <v>0</v>
      </c>
      <c r="L256" s="30"/>
      <c r="M256" s="9"/>
      <c r="N256" s="9"/>
      <c r="O256" s="9"/>
      <c r="P256" s="32"/>
    </row>
    <row r="257" customFormat="false" ht="12.75" hidden="false" customHeight="false" outlineLevel="2" collapsed="false">
      <c r="D257" s="25" t="n">
        <v>35</v>
      </c>
      <c r="K257" s="9" t="str">
        <f aca="false">'Total Reqs'!K226</f>
        <v>Equitable taking over June 1</v>
      </c>
      <c r="L257" s="30"/>
      <c r="M257" s="9"/>
      <c r="N257" s="9"/>
      <c r="O257" s="9"/>
      <c r="P257" s="32"/>
    </row>
    <row r="258" customFormat="false" ht="12.75" hidden="fals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f aca="false">'Total Reqs'!K229</f>
        <v>221</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f aca="false">'Total Reqs'!K230</f>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f aca="false">'Total Reqs'!K231</f>
        <v>0</v>
      </c>
      <c r="L262" s="30"/>
      <c r="M262" s="9"/>
      <c r="N262" s="9"/>
      <c r="O262" s="9"/>
      <c r="P262" s="32"/>
      <c r="S262" s="3" t="n">
        <v>1654</v>
      </c>
    </row>
    <row r="263" customFormat="false" ht="12.75" hidden="false" customHeight="false" outlineLevel="2" collapsed="false">
      <c r="D263" s="25" t="n">
        <v>35</v>
      </c>
      <c r="K263" s="39"/>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f aca="false">'Total Reqs'!K233</f>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f aca="false">'Total Reqs'!K234</f>
        <v>0</v>
      </c>
      <c r="L265" s="30"/>
      <c r="M265" s="9"/>
      <c r="N265" s="9"/>
      <c r="O265" s="9"/>
      <c r="P265" s="32"/>
    </row>
    <row r="266" customFormat="false" ht="12.75" hidden="false" customHeight="false" outlineLevel="2" collapsed="false">
      <c r="D266" s="25" t="n">
        <v>35</v>
      </c>
      <c r="K266" s="39"/>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f aca="false">'Total Reqs'!K236</f>
        <v>9166</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f aca="false">'Total Reqs'!K237</f>
        <v>0</v>
      </c>
      <c r="L268" s="30"/>
      <c r="M268" s="9"/>
      <c r="N268" s="9"/>
      <c r="O268" s="9"/>
      <c r="P268" s="32"/>
    </row>
    <row r="269" customFormat="false" ht="12.75" hidden="false" customHeight="false" outlineLevel="2" collapsed="false">
      <c r="D269" s="25" t="n">
        <v>35</v>
      </c>
      <c r="K269" s="39"/>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f aca="false">'Total Reqs'!K239</f>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f aca="false">'Total Reqs'!K240</f>
        <v>0</v>
      </c>
      <c r="L271" s="30"/>
      <c r="M271" s="9"/>
      <c r="N271" s="9"/>
      <c r="O271" s="9"/>
      <c r="P271" s="32"/>
    </row>
    <row r="272" customFormat="false" ht="12.75" hidden="false" customHeight="false" outlineLevel="1" collapsed="false">
      <c r="B272" s="25" t="str">
        <f aca="false">B271</f>
        <v>TCO</v>
      </c>
      <c r="C272" s="25" t="n">
        <f aca="false">C271</f>
        <v>8</v>
      </c>
      <c r="D272" s="33" t="s">
        <v>344</v>
      </c>
      <c r="E272" s="31"/>
      <c r="F272" s="31"/>
      <c r="G272" s="34"/>
      <c r="H272" s="31"/>
      <c r="I272" s="31"/>
      <c r="J272" s="31"/>
      <c r="K272" s="35" t="n">
        <f aca="false">SUBTOTAL(9,K253:K271)</f>
        <v>9387</v>
      </c>
      <c r="L272" s="35" t="n">
        <f aca="false">SUBTOTAL(9,L253:L271)</f>
        <v>0</v>
      </c>
      <c r="M272" s="35" t="n">
        <f aca="false">K272-L272</f>
        <v>9387</v>
      </c>
      <c r="N272" s="35" t="n">
        <v>9203</v>
      </c>
      <c r="O272" s="35" t="n">
        <f aca="false">IF(M272&lt;0.9*N272,0.9*N272,IF(M272&gt;1.1*N272,1.1*N272,M272))</f>
        <v>9387</v>
      </c>
      <c r="P272" s="36" t="n">
        <f aca="false">(M272-O272)</f>
        <v>0</v>
      </c>
      <c r="Q272" s="37"/>
      <c r="R272" s="37"/>
      <c r="S272" s="37" t="n">
        <f aca="false">SUBTOTAL(9,S253:S271)</f>
        <v>13272</v>
      </c>
      <c r="T272" s="37"/>
      <c r="U272" s="44" t="n">
        <f aca="false">S272-K272</f>
        <v>3885</v>
      </c>
    </row>
    <row r="273" customFormat="false" ht="12.75" hidden="false" customHeight="false" outlineLevel="1" collapsed="false">
      <c r="K273" s="39"/>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f aca="false">'Total Reqs'!K242</f>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f aca="false">'Total Reqs'!K243</f>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f aca="false">'Total Reqs'!K244</f>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f aca="false">'Total Reqs'!K245</f>
        <v>0</v>
      </c>
      <c r="L277" s="30"/>
      <c r="M277" s="9"/>
      <c r="N277" s="9"/>
      <c r="O277" s="9"/>
      <c r="P277" s="32"/>
      <c r="S277" s="3" t="n">
        <v>0</v>
      </c>
    </row>
    <row r="278" customFormat="false" ht="12.75" hidden="false" customHeight="false" outlineLevel="2" collapsed="false">
      <c r="D278" s="25" t="n">
        <v>36</v>
      </c>
      <c r="K278" s="42" t="str">
        <f aca="false">'Total Reqs'!K246</f>
        <v>no customer</v>
      </c>
      <c r="L278" s="30"/>
      <c r="M278" s="9"/>
      <c r="N278" s="9"/>
      <c r="O278" s="9"/>
      <c r="P278" s="32"/>
    </row>
    <row r="279" customFormat="false" ht="12.75" hidden="false" customHeight="false" outlineLevel="2" collapsed="false">
      <c r="D279" s="25" t="n">
        <v>36</v>
      </c>
      <c r="K279" s="39"/>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f aca="false">'Total Reqs'!K248</f>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f aca="false">'Total Reqs'!K249</f>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f aca="false">'Total Reqs'!K250</f>
        <v>0</v>
      </c>
      <c r="L282" s="30"/>
      <c r="M282" s="9"/>
      <c r="N282" s="9"/>
      <c r="O282" s="9"/>
      <c r="P282" s="32"/>
      <c r="S282" s="3" t="n">
        <v>0</v>
      </c>
    </row>
    <row r="283" customFormat="false" ht="12.75" hidden="false" customHeight="false" outlineLevel="2" collapsed="false">
      <c r="D283" s="25" t="n">
        <v>36</v>
      </c>
      <c r="K283" s="39"/>
      <c r="L283" s="30"/>
      <c r="M283" s="9"/>
      <c r="N283" s="9"/>
      <c r="O283" s="9"/>
      <c r="P283" s="32"/>
      <c r="Q283" s="11"/>
      <c r="T283" s="11"/>
      <c r="W283" s="11"/>
      <c r="Z283" s="11"/>
      <c r="AC283" s="11"/>
      <c r="AF283" s="11"/>
      <c r="AI283" s="11"/>
      <c r="AL283" s="11"/>
      <c r="AO283" s="11"/>
      <c r="AR283" s="11"/>
      <c r="AU283" s="11"/>
      <c r="AX283" s="11"/>
    </row>
    <row r="284" customFormat="false" ht="12.75" hidden="false" customHeight="false" outlineLevel="2" collapsed="false">
      <c r="D284" s="25" t="n">
        <v>36</v>
      </c>
      <c r="F284" s="4"/>
      <c r="G284" s="14"/>
      <c r="H284" s="14"/>
      <c r="I284" s="14"/>
      <c r="J284" s="14"/>
      <c r="K284" s="42" t="n">
        <f aca="false">'Total Reqs'!K252</f>
        <v>0</v>
      </c>
      <c r="L284" s="30"/>
      <c r="M284" s="9"/>
      <c r="N284" s="9"/>
      <c r="O284" s="9"/>
      <c r="P284" s="32"/>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5" t="n">
        <v>8</v>
      </c>
      <c r="D285" s="25" t="n">
        <v>36</v>
      </c>
      <c r="E285" s="1" t="s">
        <v>24</v>
      </c>
      <c r="F285" s="1" t="s">
        <v>20</v>
      </c>
      <c r="G285" s="2" t="s">
        <v>76</v>
      </c>
      <c r="H285" s="1" t="s">
        <v>16</v>
      </c>
      <c r="I285" s="1" t="s">
        <v>17</v>
      </c>
      <c r="K285" s="9" t="n">
        <f aca="false">'Total Reqs'!K253</f>
        <v>0</v>
      </c>
      <c r="L285" s="30"/>
      <c r="M285" s="9"/>
      <c r="N285" s="9"/>
      <c r="O285" s="9"/>
      <c r="P285" s="32"/>
      <c r="S285" s="3" t="n">
        <v>0</v>
      </c>
    </row>
    <row r="286" customFormat="false" ht="12.75" hidden="false" customHeight="false" outlineLevel="2" collapsed="false">
      <c r="B286" s="1" t="s">
        <v>12</v>
      </c>
      <c r="C286" s="25" t="n">
        <v>8</v>
      </c>
      <c r="D286" s="25" t="n">
        <v>36</v>
      </c>
      <c r="E286" s="1" t="s">
        <v>24</v>
      </c>
      <c r="F286" s="1" t="s">
        <v>20</v>
      </c>
      <c r="G286" s="2" t="s">
        <v>76</v>
      </c>
      <c r="H286" s="1" t="s">
        <v>18</v>
      </c>
      <c r="K286" s="9" t="n">
        <f aca="false">'Total Reqs'!K254</f>
        <v>0</v>
      </c>
      <c r="L286" s="30"/>
      <c r="M286" s="9"/>
      <c r="N286" s="9"/>
      <c r="O286" s="9"/>
      <c r="P286" s="32"/>
    </row>
    <row r="287" customFormat="false" ht="12.75" hidden="false" customHeight="false" outlineLevel="1" collapsed="false">
      <c r="B287" s="25" t="str">
        <f aca="false">B286</f>
        <v>TCO</v>
      </c>
      <c r="C287" s="25" t="n">
        <f aca="false">C286</f>
        <v>8</v>
      </c>
      <c r="D287" s="33" t="s">
        <v>345</v>
      </c>
      <c r="E287" s="31"/>
      <c r="F287" s="31"/>
      <c r="G287" s="34"/>
      <c r="H287" s="31"/>
      <c r="I287" s="31"/>
      <c r="J287" s="31"/>
      <c r="K287" s="35" t="n">
        <f aca="false">SUBTOTAL(9,K274:K286)</f>
        <v>1</v>
      </c>
      <c r="L287" s="35" t="n">
        <f aca="false">SUBTOTAL(9,L274:L286)</f>
        <v>0</v>
      </c>
      <c r="M287" s="35" t="n">
        <f aca="false">K287-L287</f>
        <v>1</v>
      </c>
      <c r="N287" s="35" t="n">
        <v>0</v>
      </c>
      <c r="O287" s="35" t="n">
        <f aca="false">IF(M287&lt;0.9*N287,0.9*N287,IF(M287&gt;1.1*N287,1.1*N287,M287))</f>
        <v>0</v>
      </c>
      <c r="P287" s="36" t="n">
        <f aca="false">(M287-O287)</f>
        <v>1</v>
      </c>
      <c r="Q287" s="37"/>
      <c r="R287" s="37"/>
      <c r="S287" s="37" t="n">
        <f aca="false">SUBTOTAL(9,S274:S286)</f>
        <v>0</v>
      </c>
      <c r="T287" s="37"/>
      <c r="U287" s="44" t="n">
        <f aca="false">S287-K287</f>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f aca="false">'Total Reqs'!K258</f>
        <v>118</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f aca="false">'Total Reqs'!K259</f>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f aca="false">'Total Reqs'!K261</f>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f aca="false">'Total Reqs'!K262</f>
        <v>0</v>
      </c>
      <c r="L295" s="30" t="n">
        <f aca="false">SUBTOTAL(9,L290:L294)</f>
        <v>0</v>
      </c>
      <c r="M295" s="9"/>
      <c r="N295" s="9"/>
      <c r="O295" s="9"/>
      <c r="P295" s="32"/>
    </row>
    <row r="296" customFormat="false" ht="12.75" hidden="false" customHeight="false" outlineLevel="1" collapsed="false">
      <c r="B296" s="25" t="str">
        <f aca="false">B295</f>
        <v>TCO</v>
      </c>
      <c r="C296" s="25" t="n">
        <f aca="false">C295</f>
        <v>8</v>
      </c>
      <c r="D296" s="33" t="s">
        <v>346</v>
      </c>
      <c r="E296" s="31"/>
      <c r="F296" s="31"/>
      <c r="G296" s="34"/>
      <c r="H296" s="31"/>
      <c r="I296" s="31"/>
      <c r="J296" s="31"/>
      <c r="K296" s="35" t="n">
        <f aca="false">SUBTOTAL(9,K291:K295)</f>
        <v>118</v>
      </c>
      <c r="L296" s="35"/>
      <c r="M296" s="35" t="n">
        <f aca="false">K296-L296</f>
        <v>118</v>
      </c>
      <c r="N296" s="35" t="n">
        <v>119</v>
      </c>
      <c r="O296" s="35" t="n">
        <f aca="false">IF(M296&lt;0.9*N296,0.9*N296,IF(M296&gt;1.1*N296,1.1*N296,M296))</f>
        <v>118</v>
      </c>
      <c r="P296" s="36" t="n">
        <f aca="false">(M296-O296)</f>
        <v>0</v>
      </c>
      <c r="Q296" s="37"/>
      <c r="R296" s="37"/>
      <c r="S296" s="37" t="n">
        <f aca="false">SUBTOTAL(9,S291:S295)</f>
        <v>123</v>
      </c>
      <c r="T296" s="37"/>
      <c r="U296" s="44" t="n">
        <f aca="false">S296-K296</f>
        <v>5</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false" customHeight="false" outlineLevel="2" collapsed="false">
      <c r="B299" s="1" t="s">
        <v>12</v>
      </c>
      <c r="C299" s="25" t="n">
        <v>8</v>
      </c>
      <c r="D299" s="25" t="n">
        <v>39</v>
      </c>
      <c r="E299" s="1" t="s">
        <v>13</v>
      </c>
      <c r="F299" s="1" t="s">
        <v>78</v>
      </c>
      <c r="G299" s="2" t="s">
        <v>79</v>
      </c>
      <c r="H299" s="1" t="s">
        <v>16</v>
      </c>
      <c r="I299" s="1" t="s">
        <v>23</v>
      </c>
      <c r="K299" s="9" t="n">
        <f aca="false">'Total Reqs'!K265</f>
        <v>0</v>
      </c>
      <c r="L299" s="30"/>
      <c r="M299" s="9"/>
      <c r="N299" s="9"/>
      <c r="O299" s="9"/>
      <c r="P299" s="32"/>
      <c r="S299" s="3" t="n">
        <v>0</v>
      </c>
    </row>
    <row r="300" customFormat="false" ht="12.75" hidden="false" customHeight="false" outlineLevel="2" collapsed="false">
      <c r="B300" s="1" t="s">
        <v>12</v>
      </c>
      <c r="C300" s="25" t="n">
        <v>8</v>
      </c>
      <c r="D300" s="25" t="n">
        <v>39</v>
      </c>
      <c r="E300" s="1" t="s">
        <v>13</v>
      </c>
      <c r="F300" s="1" t="s">
        <v>78</v>
      </c>
      <c r="G300" s="2" t="s">
        <v>79</v>
      </c>
      <c r="H300" s="1" t="s">
        <v>18</v>
      </c>
      <c r="K300" s="9" t="n">
        <f aca="false">'Total Reqs'!K266</f>
        <v>0</v>
      </c>
      <c r="L300" s="30"/>
      <c r="M300" s="9"/>
      <c r="N300" s="9"/>
      <c r="O300" s="9"/>
      <c r="P300" s="32"/>
    </row>
    <row r="301" customFormat="false" ht="12.75" hidden="fals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f aca="false">'Total Reqs'!K268</f>
        <v>4</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f aca="false">'Total Reqs'!K269</f>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f aca="false">'Total Reqs'!K270</f>
        <v>0</v>
      </c>
      <c r="L304" s="30"/>
      <c r="M304" s="9"/>
      <c r="N304" s="9"/>
      <c r="O304" s="9"/>
      <c r="P304" s="32"/>
      <c r="S304" s="3" t="n">
        <v>33</v>
      </c>
    </row>
    <row r="305" customFormat="false" ht="12.75" hidden="false" customHeight="false" outlineLevel="2" collapsed="false">
      <c r="D305" s="25" t="n">
        <v>39</v>
      </c>
      <c r="K305" s="39"/>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f aca="false">'Total Reqs'!K272</f>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f aca="false">'Total Reqs'!K273</f>
        <v>0</v>
      </c>
      <c r="L307" s="30"/>
      <c r="M307" s="9"/>
      <c r="N307" s="9"/>
      <c r="O307" s="9"/>
      <c r="P307" s="32"/>
    </row>
    <row r="308" customFormat="false" ht="12.75" hidden="false" customHeight="false" outlineLevel="2" collapsed="false">
      <c r="D308" s="25" t="n">
        <v>39</v>
      </c>
      <c r="K308" s="39"/>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f aca="false">'Total Reqs'!K275</f>
        <v>131</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f aca="false">'Total Reqs'!K276</f>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f aca="false">'Total Reqs'!K278</f>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f aca="false">'Total Reqs'!K279</f>
        <v>0</v>
      </c>
      <c r="L313" s="30"/>
      <c r="M313" s="9"/>
      <c r="N313" s="9"/>
      <c r="O313" s="9"/>
      <c r="P313" s="32"/>
    </row>
    <row r="314" customFormat="false" ht="12.75" hidden="false" customHeight="false" outlineLevel="1" collapsed="false">
      <c r="B314" s="25" t="str">
        <f aca="false">B313</f>
        <v>TCO</v>
      </c>
      <c r="C314" s="25" t="n">
        <f aca="false">C313</f>
        <v>8</v>
      </c>
      <c r="D314" s="33" t="s">
        <v>347</v>
      </c>
      <c r="E314" s="31"/>
      <c r="F314" s="31"/>
      <c r="G314" s="34"/>
      <c r="H314" s="31"/>
      <c r="I314" s="31"/>
      <c r="J314" s="31"/>
      <c r="K314" s="35" t="n">
        <f aca="false">SUBTOTAL(9,K299:K313)</f>
        <v>135</v>
      </c>
      <c r="L314" s="35" t="n">
        <f aca="false">SUBTOTAL(9,L299:L313)</f>
        <v>0</v>
      </c>
      <c r="M314" s="35" t="n">
        <f aca="false">K314-L314</f>
        <v>135</v>
      </c>
      <c r="N314" s="35" t="n">
        <v>138</v>
      </c>
      <c r="O314" s="35" t="n">
        <f aca="false">IF(M314&lt;0.9*N314,0.9*N314,IF(M314&gt;1.1*N314,1.1*N314,M314))</f>
        <v>135</v>
      </c>
      <c r="P314" s="36" t="n">
        <f aca="false">(M314-O314)</f>
        <v>0</v>
      </c>
      <c r="Q314" s="37"/>
      <c r="R314" s="37"/>
      <c r="S314" s="37" t="n">
        <f aca="false">SUBTOTAL(9,S299:S313)</f>
        <v>171</v>
      </c>
      <c r="T314" s="37"/>
      <c r="U314" s="44" t="n">
        <f aca="false">S314-K314</f>
        <v>36</v>
      </c>
    </row>
    <row r="315" customFormat="false" ht="12.75" hidden="false" customHeight="false" outlineLevel="1" collapsed="false">
      <c r="K315" s="39"/>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false" customHeight="false" outlineLevel="2" collapsed="false">
      <c r="B317" s="1" t="s">
        <v>12</v>
      </c>
      <c r="C317" s="25" t="n">
        <v>8</v>
      </c>
      <c r="D317" s="25" t="n">
        <v>40</v>
      </c>
      <c r="E317" s="1" t="s">
        <v>13</v>
      </c>
      <c r="F317" s="1" t="s">
        <v>82</v>
      </c>
      <c r="G317" s="2" t="s">
        <v>83</v>
      </c>
      <c r="H317" s="1" t="s">
        <v>16</v>
      </c>
      <c r="I317" s="1" t="s">
        <v>23</v>
      </c>
      <c r="K317" s="9" t="n">
        <f aca="false">'Total Reqs'!K282</f>
        <v>0</v>
      </c>
      <c r="L317" s="30"/>
      <c r="M317" s="9"/>
      <c r="N317" s="9"/>
      <c r="O317" s="9"/>
      <c r="P317" s="32"/>
      <c r="S317" s="3" t="n">
        <v>0</v>
      </c>
    </row>
    <row r="318" customFormat="false" ht="12.75" hidden="false" customHeight="false" outlineLevel="2" collapsed="false">
      <c r="B318" s="1" t="s">
        <v>12</v>
      </c>
      <c r="C318" s="25" t="n">
        <v>8</v>
      </c>
      <c r="D318" s="25" t="n">
        <v>40</v>
      </c>
      <c r="E318" s="1" t="s">
        <v>13</v>
      </c>
      <c r="F318" s="1" t="s">
        <v>82</v>
      </c>
      <c r="G318" s="2" t="s">
        <v>83</v>
      </c>
      <c r="H318" s="1" t="s">
        <v>18</v>
      </c>
      <c r="K318" s="9" t="n">
        <f aca="false">'Total Reqs'!K283</f>
        <v>0</v>
      </c>
      <c r="L318" s="30"/>
      <c r="M318" s="9"/>
      <c r="N318" s="9"/>
      <c r="O318" s="9"/>
      <c r="P318" s="32"/>
    </row>
    <row r="319" customFormat="false" ht="12.75" hidden="false" customHeight="false" outlineLevel="1" collapsed="false">
      <c r="B319" s="25" t="str">
        <f aca="false">B318</f>
        <v>TCO</v>
      </c>
      <c r="C319" s="25" t="n">
        <f aca="false">C318</f>
        <v>8</v>
      </c>
      <c r="D319" s="33" t="s">
        <v>348</v>
      </c>
      <c r="E319" s="31"/>
      <c r="F319" s="31"/>
      <c r="G319" s="34"/>
      <c r="H319" s="31"/>
      <c r="I319" s="31"/>
      <c r="J319" s="31"/>
      <c r="K319" s="35" t="n">
        <f aca="false">SUBTOTAL(9,K317:K318)</f>
        <v>0</v>
      </c>
      <c r="L319" s="35" t="n">
        <f aca="false">SUBTOTAL(9,L317:L318)</f>
        <v>0</v>
      </c>
      <c r="M319" s="35" t="n">
        <f aca="false">K319-L319</f>
        <v>0</v>
      </c>
      <c r="N319" s="35" t="n">
        <v>0</v>
      </c>
      <c r="O319" s="35" t="n">
        <f aca="false">IF(M319&lt;0.9*N319,0.9*N319,IF(M319&gt;1.1*N319,1.1*N319,M319))</f>
        <v>0</v>
      </c>
      <c r="P319" s="36" t="n">
        <f aca="false">(M319-O319)</f>
        <v>0</v>
      </c>
      <c r="Q319" s="37"/>
      <c r="R319" s="37"/>
      <c r="S319" s="37" t="n">
        <f aca="false">SUBTOTAL(9,S317:S318)</f>
        <v>0</v>
      </c>
      <c r="T319" s="37"/>
      <c r="U319" s="44" t="n">
        <f aca="false">S319-K319</f>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f aca="false">'Total Reqs'!K286</f>
        <v>300</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f aca="false">'Total Reqs'!K287</f>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349</v>
      </c>
      <c r="I324" s="1" t="s">
        <v>27</v>
      </c>
      <c r="K324" s="9" t="n">
        <f aca="false">'Total Reqs'!K288</f>
        <v>428</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f aca="false">'Total Reqs'!K290</f>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f aca="false">'Total Reqs'!K291</f>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f aca="false">'Total Reqs'!K292</f>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f aca="false">'Total Reqs'!K293</f>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f aca="false">'Total Reqs'!K294</f>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f aca="false">'Total Reqs'!K306</f>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f aca="false">'Total Reqs'!K307</f>
        <v>0</v>
      </c>
      <c r="L333" s="30"/>
      <c r="M333" s="9"/>
      <c r="N333" s="9"/>
      <c r="O333" s="9"/>
      <c r="P333" s="32"/>
      <c r="S333" s="3" t="n">
        <v>0</v>
      </c>
    </row>
    <row r="334" customFormat="false" ht="12.75" hidden="false" customHeight="false" outlineLevel="2" collapsed="false">
      <c r="D334" s="25" t="n">
        <v>28</v>
      </c>
      <c r="K334" s="39"/>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f aca="false">'Total Reqs'!K309</f>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f aca="false">'Total Reqs'!K310</f>
        <v>0</v>
      </c>
      <c r="L336" s="9"/>
      <c r="M336" s="9"/>
      <c r="N336" s="9"/>
      <c r="O336" s="9"/>
      <c r="P336" s="32"/>
      <c r="S336" s="3" t="n">
        <v>0</v>
      </c>
    </row>
    <row r="337" customFormat="false" ht="12.75" hidden="false" customHeight="false" outlineLevel="1" collapsed="false">
      <c r="B337" s="25" t="str">
        <f aca="false">B336</f>
        <v>TCO</v>
      </c>
      <c r="C337" s="25" t="n">
        <f aca="false">C336</f>
        <v>10</v>
      </c>
      <c r="D337" s="33" t="s">
        <v>350</v>
      </c>
      <c r="E337" s="31"/>
      <c r="F337" s="31"/>
      <c r="G337" s="34"/>
      <c r="H337" s="31"/>
      <c r="I337" s="31"/>
      <c r="J337" s="31"/>
      <c r="K337" s="35" t="n">
        <f aca="false">SUBTOTAL(9,K322:K336)</f>
        <v>728</v>
      </c>
      <c r="L337" s="35" t="n">
        <f aca="false">SUBTOTAL(9,L322:L336)</f>
        <v>0</v>
      </c>
      <c r="M337" s="35" t="n">
        <f aca="false">K337-L337</f>
        <v>728</v>
      </c>
      <c r="N337" s="35" t="n">
        <v>269</v>
      </c>
      <c r="O337" s="35" t="n">
        <f aca="false">IF(M337&lt;0.9*N337,0.9*N337,IF(M337&gt;1.1*N337,1.1*N337,M337))</f>
        <v>295.9</v>
      </c>
      <c r="P337" s="36" t="n">
        <f aca="false">(M337-O337)</f>
        <v>432.1</v>
      </c>
      <c r="Q337" s="37"/>
      <c r="R337" s="37"/>
      <c r="S337" s="37" t="n">
        <f aca="false">SUBTOTAL(9,S322:S336)</f>
        <v>5000</v>
      </c>
      <c r="T337" s="37"/>
      <c r="U337" s="44" t="n">
        <f aca="false">S337-K337</f>
        <v>4272</v>
      </c>
    </row>
    <row r="338" customFormat="false" ht="12.75" hidden="false" customHeight="false" outlineLevel="1" collapsed="false">
      <c r="K338" s="39"/>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f aca="false">'Total Reqs'!K296</f>
        <v>1257</v>
      </c>
      <c r="L340" s="30" t="n">
        <f aca="false">430*(1-0.02184)</f>
        <v>420.6088</v>
      </c>
      <c r="M340" s="9"/>
      <c r="N340" s="9"/>
      <c r="O340" s="9"/>
      <c r="P340" s="32"/>
      <c r="S340" s="3" t="n">
        <v>51</v>
      </c>
    </row>
    <row r="341" customFormat="false" ht="12.75" hidden="false" customHeight="false" outlineLevel="2" collapsed="false">
      <c r="B341" s="1" t="s">
        <v>12</v>
      </c>
      <c r="C341" s="25" t="n">
        <v>10</v>
      </c>
      <c r="D341" s="33" t="n">
        <v>30</v>
      </c>
      <c r="E341" s="1" t="s">
        <v>24</v>
      </c>
      <c r="F341" s="1" t="s">
        <v>14</v>
      </c>
      <c r="G341" s="2" t="s">
        <v>92</v>
      </c>
      <c r="H341" s="1" t="s">
        <v>18</v>
      </c>
      <c r="K341" s="9" t="n">
        <f aca="false">'Total Reqs'!K297</f>
        <v>0</v>
      </c>
      <c r="L341" s="30"/>
      <c r="M341" s="9"/>
      <c r="N341" s="9"/>
      <c r="O341" s="9"/>
      <c r="P341" s="32"/>
      <c r="S341" s="3" t="n">
        <v>0</v>
      </c>
    </row>
    <row r="342" customFormat="false" ht="12.75" hidden="false" customHeight="false" outlineLevel="2" collapsed="false">
      <c r="D342" s="33" t="n">
        <v>30</v>
      </c>
      <c r="K342" s="39"/>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f aca="false">'Total Reqs'!K299</f>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f aca="false">'Total Reqs'!K300</f>
        <v>0</v>
      </c>
      <c r="L344" s="30"/>
      <c r="M344" s="9"/>
      <c r="N344" s="9"/>
      <c r="O344" s="9"/>
      <c r="P344" s="32"/>
      <c r="S344" s="3" t="n">
        <v>0</v>
      </c>
    </row>
    <row r="345" customFormat="false" ht="12.75" hidden="false" customHeight="false" outlineLevel="2" collapsed="false">
      <c r="D345" s="33" t="n">
        <v>30</v>
      </c>
      <c r="K345" s="39"/>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f aca="false">'Total Reqs'!K313</f>
        <v>599</v>
      </c>
      <c r="L346" s="30" t="n">
        <v>504</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f aca="false">'Total Reqs'!K314</f>
        <v>0</v>
      </c>
      <c r="L347" s="30"/>
      <c r="M347" s="9"/>
      <c r="N347" s="9"/>
      <c r="O347" s="9"/>
      <c r="P347" s="32"/>
      <c r="S347" s="3" t="n">
        <v>0</v>
      </c>
    </row>
    <row r="348" customFormat="false" ht="12.75" hidden="false" customHeight="false" outlineLevel="2" collapsed="false">
      <c r="D348" s="25" t="n">
        <v>30</v>
      </c>
      <c r="K348" s="45"/>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f aca="false">'Total Reqs'!K316</f>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f aca="false">'Total Reqs'!K317</f>
        <v>0</v>
      </c>
      <c r="L350" s="9"/>
      <c r="M350" s="9"/>
      <c r="N350" s="9"/>
      <c r="O350" s="9"/>
      <c r="P350" s="32"/>
      <c r="S350" s="3" t="n">
        <v>0</v>
      </c>
    </row>
    <row r="351" customFormat="false" ht="12.75" hidden="false" customHeight="false" outlineLevel="1" collapsed="false">
      <c r="B351" s="1" t="str">
        <f aca="false">B349</f>
        <v>TCO</v>
      </c>
      <c r="C351" s="25" t="n">
        <f aca="false">C349</f>
        <v>10</v>
      </c>
      <c r="D351" s="33" t="s">
        <v>351</v>
      </c>
      <c r="E351" s="31"/>
      <c r="F351" s="31"/>
      <c r="G351" s="34"/>
      <c r="H351" s="31"/>
      <c r="I351" s="31"/>
      <c r="J351" s="31"/>
      <c r="K351" s="35" t="n">
        <f aca="false">SUBTOTAL(9,K340:K350)</f>
        <v>1856</v>
      </c>
      <c r="L351" s="35" t="n">
        <f aca="false">SUBTOTAL(9,L340:L350)</f>
        <v>924.6088</v>
      </c>
      <c r="M351" s="35" t="n">
        <f aca="false">K351-L351</f>
        <v>931.3912</v>
      </c>
      <c r="N351" s="35" t="n">
        <v>1480</v>
      </c>
      <c r="O351" s="35" t="n">
        <f aca="false">IF(M351&lt;0.9*N351,0.9*N351,IF(M351&gt;1.1*N351,1.1*N351,M351))</f>
        <v>1332</v>
      </c>
      <c r="P351" s="36" t="n">
        <f aca="false">(M351-O351)</f>
        <v>-400.6088</v>
      </c>
      <c r="Q351" s="37"/>
      <c r="R351" s="37"/>
      <c r="S351" s="37" t="n">
        <f aca="false">SUBTOTAL(9,S340:S350)</f>
        <v>51</v>
      </c>
      <c r="T351" s="37"/>
      <c r="U351" s="44" t="n">
        <f aca="false">S351-K351</f>
        <v>-1805</v>
      </c>
    </row>
    <row r="352" customFormat="false" ht="12.75" hidden="false" customHeight="false" outlineLevel="1" collapsed="false">
      <c r="L352" s="30"/>
      <c r="M352" s="9"/>
      <c r="N352" s="9"/>
      <c r="O352" s="9"/>
      <c r="P352" s="32"/>
      <c r="S352" s="46"/>
    </row>
    <row r="353" customFormat="false" ht="12.75" hidden="false" customHeight="false" outlineLevel="1" collapsed="false">
      <c r="L353" s="30"/>
      <c r="M353" s="9"/>
      <c r="N353" s="9"/>
      <c r="O353" s="9"/>
      <c r="P353" s="32"/>
      <c r="S353" s="46"/>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f aca="false">'Total Reqs'!K302</f>
        <v>0</v>
      </c>
      <c r="L354" s="30"/>
      <c r="M354" s="9"/>
      <c r="N354" s="9"/>
      <c r="O354" s="9"/>
      <c r="P354" s="32"/>
      <c r="S354" s="46"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f aca="false">'Total Reqs'!K303</f>
        <v>0</v>
      </c>
      <c r="L355" s="30"/>
      <c r="M355" s="9"/>
      <c r="N355" s="9"/>
      <c r="O355" s="9"/>
      <c r="P355" s="32"/>
      <c r="S355" s="46" t="n">
        <v>0</v>
      </c>
    </row>
    <row r="356" customFormat="false" ht="12.75" hidden="false" customHeight="false" outlineLevel="2" collapsed="false">
      <c r="D356" s="25" t="n">
        <v>31</v>
      </c>
      <c r="L356" s="30"/>
      <c r="M356" s="9"/>
      <c r="N356" s="9"/>
      <c r="O356" s="9"/>
      <c r="P356" s="32"/>
      <c r="S356" s="46"/>
    </row>
    <row r="357" customFormat="false" ht="12.75" hidden="false" customHeight="false" outlineLevel="2" collapsed="false">
      <c r="B357" s="1" t="s">
        <v>12</v>
      </c>
      <c r="C357" s="25" t="n">
        <v>10</v>
      </c>
      <c r="D357" s="25" t="n">
        <v>31</v>
      </c>
      <c r="E357" s="1" t="s">
        <v>13</v>
      </c>
      <c r="F357" s="1" t="s">
        <v>97</v>
      </c>
      <c r="G357" s="2" t="s">
        <v>98</v>
      </c>
      <c r="H357" s="1" t="s">
        <v>16</v>
      </c>
      <c r="I357" s="1" t="s">
        <v>23</v>
      </c>
      <c r="K357" s="9" t="n">
        <f aca="false">'Total Reqs'!K320</f>
        <v>0</v>
      </c>
      <c r="L357" s="30"/>
      <c r="M357" s="9"/>
      <c r="N357" s="9"/>
      <c r="O357" s="9"/>
      <c r="P357" s="32"/>
      <c r="S357" s="46" t="n">
        <v>0</v>
      </c>
    </row>
    <row r="358" customFormat="false" ht="12.75" hidden="false" customHeight="false" outlineLevel="2" collapsed="false">
      <c r="B358" s="1" t="s">
        <v>12</v>
      </c>
      <c r="C358" s="25" t="n">
        <v>10</v>
      </c>
      <c r="D358" s="25" t="n">
        <v>31</v>
      </c>
      <c r="E358" s="1" t="s">
        <v>13</v>
      </c>
      <c r="F358" s="1" t="s">
        <v>97</v>
      </c>
      <c r="G358" s="2" t="s">
        <v>98</v>
      </c>
      <c r="H358" s="1" t="s">
        <v>18</v>
      </c>
      <c r="L358" s="30"/>
      <c r="M358" s="9"/>
      <c r="N358" s="9"/>
      <c r="O358" s="9"/>
      <c r="P358" s="32"/>
      <c r="S358" s="46"/>
    </row>
    <row r="359" customFormat="false" ht="12.75" hidden="false" customHeight="false" outlineLevel="1" collapsed="false">
      <c r="B359" s="1" t="str">
        <f aca="false">B357</f>
        <v>TCO</v>
      </c>
      <c r="C359" s="25" t="n">
        <f aca="false">C357</f>
        <v>10</v>
      </c>
      <c r="D359" s="33" t="s">
        <v>352</v>
      </c>
      <c r="E359" s="31"/>
      <c r="F359" s="31"/>
      <c r="G359" s="34"/>
      <c r="H359" s="31"/>
      <c r="I359" s="31"/>
      <c r="J359" s="31"/>
      <c r="K359" s="35" t="n">
        <f aca="false">SUBTOTAL(9,K354:K358)</f>
        <v>0</v>
      </c>
      <c r="L359" s="35" t="n">
        <f aca="false">SUBTOTAL(9,L354:L358)</f>
        <v>0</v>
      </c>
      <c r="M359" s="35" t="n">
        <f aca="false">K359-L359</f>
        <v>0</v>
      </c>
      <c r="N359" s="35" t="n">
        <v>0</v>
      </c>
      <c r="O359" s="35" t="n">
        <f aca="false">IF(M359&lt;0.9*N359,0.9*N359,IF(M359&gt;1.1*N359,1.1*N359,M359))</f>
        <v>0</v>
      </c>
      <c r="P359" s="36" t="n">
        <f aca="false">(M359-O359)</f>
        <v>0</v>
      </c>
      <c r="Q359" s="37"/>
      <c r="R359" s="37"/>
      <c r="S359" s="37" t="n">
        <f aca="false">SUBTOTAL(9,S354:S358)</f>
        <v>0</v>
      </c>
      <c r="T359" s="37"/>
      <c r="U359" s="44" t="n">
        <f aca="false">S359-K359</f>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f aca="false">'Total Reqs'!K324</f>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f aca="false">'Total Reqs'!K325</f>
        <v>0</v>
      </c>
      <c r="L362" s="30"/>
      <c r="M362" s="9"/>
      <c r="N362" s="9"/>
      <c r="O362" s="9"/>
      <c r="P362" s="32"/>
    </row>
    <row r="363" customFormat="false" ht="12.75" hidden="false" customHeight="false" outlineLevel="1" collapsed="false">
      <c r="B363" s="25" t="str">
        <f aca="false">B362</f>
        <v>COVE POINT</v>
      </c>
      <c r="C363" s="25" t="n">
        <f aca="false">C362</f>
        <v>0</v>
      </c>
      <c r="D363" s="33" t="s">
        <v>351</v>
      </c>
      <c r="E363" s="31"/>
      <c r="F363" s="31"/>
      <c r="G363" s="34"/>
      <c r="H363" s="31"/>
      <c r="I363" s="31"/>
      <c r="J363" s="31"/>
      <c r="K363" s="35" t="n">
        <f aca="false">SUBTOTAL(9,K361:K362)</f>
        <v>0</v>
      </c>
      <c r="L363" s="35"/>
      <c r="M363" s="35"/>
      <c r="N363" s="35"/>
      <c r="O363" s="35"/>
      <c r="P363" s="36"/>
      <c r="Q363" s="37"/>
      <c r="R363" s="37"/>
      <c r="S363" s="37" t="n">
        <f aca="false">SUBTOTAL(9,S361:S362)</f>
        <v>0</v>
      </c>
      <c r="T363" s="37"/>
      <c r="U363" s="44" t="n">
        <f aca="false">S363-K363</f>
        <v>0</v>
      </c>
    </row>
    <row r="364" customFormat="false" ht="12.75" hidden="false" customHeight="false" outlineLevel="1" collapsed="false">
      <c r="L364" s="30"/>
      <c r="M364" s="9"/>
      <c r="N364" s="9"/>
      <c r="O364" s="9"/>
      <c r="P364" s="32"/>
    </row>
    <row r="365" customFormat="false" ht="21" hidden="false" customHeight="true" outlineLevel="1" collapsed="false">
      <c r="D365" s="47" t="s">
        <v>353</v>
      </c>
      <c r="E365" s="48"/>
      <c r="F365" s="48"/>
      <c r="G365" s="49"/>
      <c r="H365" s="48"/>
      <c r="I365" s="48"/>
      <c r="J365" s="48"/>
      <c r="K365" s="47" t="n">
        <f aca="false">SUBTOTAL(9,K11:K363)</f>
        <v>25991</v>
      </c>
      <c r="L365" s="47" t="n">
        <f aca="false">SUBTOTAL(9,L11:L363)</f>
        <v>10343.2528266667</v>
      </c>
      <c r="M365" s="47" t="n">
        <f aca="false">SUBTOTAL(9,M11:M363)</f>
        <v>15647.7471733333</v>
      </c>
      <c r="N365" s="47" t="n">
        <f aca="false">SUBTOTAL(9,N11:N363)</f>
        <v>24781</v>
      </c>
      <c r="O365" s="47" t="n">
        <f aca="false">SUBTOTAL(9,O11:O363)</f>
        <v>24077.1333333333</v>
      </c>
      <c r="P365" s="50" t="n">
        <f aca="false">SUBTOTAL(9,P11:P363)</f>
        <v>-8429.38616</v>
      </c>
      <c r="Q365" s="48"/>
      <c r="R365" s="48"/>
      <c r="S365" s="47" t="n">
        <f aca="false">SUBTOTAL(9,S11:S363)</f>
        <v>94044</v>
      </c>
      <c r="T365" s="48"/>
      <c r="U365" s="51" t="n">
        <f aca="false">S365-K365</f>
        <v>68053</v>
      </c>
      <c r="V365" s="48"/>
      <c r="W365" s="48"/>
      <c r="X365" s="48"/>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f aca="false">'Total Reqs'!K327</f>
        <v>0</v>
      </c>
      <c r="L367" s="33" t="n">
        <v>0</v>
      </c>
      <c r="M367" s="33" t="n">
        <f aca="false">K367-L367</f>
        <v>0</v>
      </c>
      <c r="N367" s="33" t="n">
        <v>0</v>
      </c>
      <c r="O367" s="33" t="n">
        <f aca="false">IF(M367&lt;0.9*N367,0.9*N367,IF(M367&gt;1.1*N367,1.1*N367,M367))</f>
        <v>0</v>
      </c>
      <c r="P367" s="52" t="n">
        <f aca="false">(M367-O367)</f>
        <v>0</v>
      </c>
      <c r="Q367" s="25"/>
      <c r="R367" s="25"/>
      <c r="T367" s="25"/>
      <c r="U367" s="25"/>
      <c r="V367" s="25"/>
      <c r="W367" s="25"/>
      <c r="X367" s="25"/>
    </row>
    <row r="368" customFormat="false" ht="12.75" hidden="false" customHeight="false" outlineLevel="1" collapsed="false">
      <c r="L368" s="30"/>
      <c r="M368" s="9"/>
      <c r="N368" s="9"/>
      <c r="O368" s="9"/>
      <c r="P368" s="53"/>
    </row>
    <row r="369" customFormat="false" ht="12.75" hidden="false" customHeight="false" outlineLevel="1" collapsed="false">
      <c r="F369" s="4"/>
      <c r="K369" s="42"/>
      <c r="L369" s="30"/>
      <c r="M369" s="9"/>
      <c r="N369" s="9"/>
      <c r="O369" s="9"/>
      <c r="P369" s="32"/>
    </row>
    <row r="370" customFormat="false" ht="12.75" hidden="false" customHeight="false" outlineLevel="2" collapsed="false">
      <c r="B370" s="1" t="s">
        <v>106</v>
      </c>
      <c r="D370" s="25" t="s">
        <v>107</v>
      </c>
      <c r="E370" s="1" t="s">
        <v>13</v>
      </c>
      <c r="F370" s="1" t="s">
        <v>108</v>
      </c>
      <c r="G370" s="2" t="s">
        <v>109</v>
      </c>
      <c r="H370" s="1" t="s">
        <v>16</v>
      </c>
      <c r="I370" s="1" t="s">
        <v>17</v>
      </c>
      <c r="J370" s="9"/>
      <c r="K370" s="9" t="n">
        <f aca="false">'Total Reqs'!K332</f>
        <v>0</v>
      </c>
      <c r="L370" s="30"/>
      <c r="M370" s="9"/>
      <c r="N370" s="9"/>
      <c r="O370" s="9"/>
      <c r="P370" s="32"/>
    </row>
    <row r="371" customFormat="false" ht="12.75" hidden="false" customHeight="false" outlineLevel="2" collapsed="false">
      <c r="B371" s="1" t="s">
        <v>106</v>
      </c>
      <c r="D371" s="25" t="s">
        <v>107</v>
      </c>
      <c r="E371" s="1" t="s">
        <v>13</v>
      </c>
      <c r="F371" s="1" t="s">
        <v>110</v>
      </c>
      <c r="G371" s="2" t="s">
        <v>109</v>
      </c>
      <c r="H371" s="1" t="s">
        <v>18</v>
      </c>
      <c r="I371" s="1" t="s">
        <v>17</v>
      </c>
      <c r="J371" s="9"/>
      <c r="K371" s="9" t="n">
        <f aca="false">'Total Reqs'!K333</f>
        <v>0</v>
      </c>
      <c r="L371" s="30"/>
      <c r="M371" s="9"/>
      <c r="N371" s="9"/>
      <c r="O371" s="9"/>
      <c r="P371" s="32"/>
    </row>
    <row r="372" customFormat="false" ht="12.75" hidden="false" customHeight="false" outlineLevel="2" collapsed="false">
      <c r="D372" s="25" t="s">
        <v>107</v>
      </c>
      <c r="J372" s="9"/>
      <c r="L372" s="30"/>
      <c r="M372" s="9"/>
      <c r="N372" s="9"/>
      <c r="O372" s="9"/>
      <c r="P372" s="32"/>
      <c r="Q372" s="9"/>
      <c r="T372" s="9"/>
      <c r="W372" s="9"/>
      <c r="Z372" s="9"/>
      <c r="AC372" s="9"/>
      <c r="AF372" s="9"/>
    </row>
    <row r="373" customFormat="false" ht="12.75" hidden="false" customHeight="false" outlineLevel="2" collapsed="false">
      <c r="B373" s="1" t="s">
        <v>106</v>
      </c>
      <c r="D373" s="25" t="s">
        <v>107</v>
      </c>
      <c r="E373" s="1" t="s">
        <v>13</v>
      </c>
      <c r="F373" s="1" t="s">
        <v>111</v>
      </c>
      <c r="G373" s="2" t="s">
        <v>112</v>
      </c>
      <c r="H373" s="1" t="s">
        <v>16</v>
      </c>
      <c r="I373" s="1" t="s">
        <v>17</v>
      </c>
      <c r="J373" s="16"/>
      <c r="K373" s="9" t="n">
        <f aca="false">'Total Reqs'!K335</f>
        <v>0</v>
      </c>
      <c r="L373" s="30"/>
      <c r="M373" s="9"/>
      <c r="N373" s="9"/>
      <c r="O373" s="9"/>
      <c r="P373" s="32"/>
    </row>
    <row r="374" customFormat="false" ht="12.75" hidden="false" customHeight="false" outlineLevel="2" collapsed="false">
      <c r="B374" s="1" t="s">
        <v>106</v>
      </c>
      <c r="D374" s="25" t="s">
        <v>107</v>
      </c>
      <c r="E374" s="1" t="s">
        <v>13</v>
      </c>
      <c r="F374" s="1" t="s">
        <v>113</v>
      </c>
      <c r="G374" s="2" t="s">
        <v>112</v>
      </c>
      <c r="H374" s="1" t="s">
        <v>18</v>
      </c>
      <c r="I374" s="1" t="s">
        <v>17</v>
      </c>
      <c r="J374" s="9"/>
      <c r="K374" s="9" t="n">
        <f aca="false">'Total Reqs'!K336</f>
        <v>0</v>
      </c>
      <c r="L374" s="30"/>
      <c r="M374" s="9"/>
      <c r="N374" s="9"/>
      <c r="O374" s="9"/>
      <c r="P374" s="32"/>
    </row>
    <row r="375" customFormat="false" ht="12.75" hidden="false" customHeight="false" outlineLevel="2" collapsed="false">
      <c r="D375" s="25" t="s">
        <v>107</v>
      </c>
      <c r="J375" s="9"/>
      <c r="L375" s="30"/>
      <c r="M375" s="9"/>
      <c r="N375" s="9"/>
      <c r="O375" s="9"/>
      <c r="P375" s="32"/>
      <c r="Q375" s="9"/>
      <c r="T375" s="9"/>
      <c r="W375" s="9"/>
      <c r="Z375" s="9"/>
      <c r="AC375" s="9"/>
      <c r="AF375" s="9"/>
    </row>
    <row r="376" customFormat="false" ht="12.75" hidden="false" customHeight="false" outlineLevel="2" collapsed="false">
      <c r="D376" s="25" t="s">
        <v>107</v>
      </c>
      <c r="J376" s="9"/>
      <c r="L376" s="30"/>
      <c r="M376" s="9"/>
      <c r="N376" s="9"/>
      <c r="O376" s="9"/>
      <c r="P376" s="32"/>
      <c r="Q376" s="9"/>
      <c r="T376" s="9"/>
      <c r="W376" s="9"/>
      <c r="Z376" s="9"/>
      <c r="AC376" s="9"/>
      <c r="AF376" s="9"/>
    </row>
    <row r="377" customFormat="false" ht="12.75" hidden="false" customHeight="false" outlineLevel="2" collapsed="false">
      <c r="B377" s="1" t="s">
        <v>106</v>
      </c>
      <c r="D377" s="25" t="s">
        <v>107</v>
      </c>
      <c r="E377" s="1" t="s">
        <v>13</v>
      </c>
      <c r="F377" s="1" t="s">
        <v>20</v>
      </c>
      <c r="H377" s="1" t="s">
        <v>16</v>
      </c>
      <c r="I377" s="1" t="s">
        <v>17</v>
      </c>
      <c r="J377" s="16"/>
      <c r="K377" s="9" t="n">
        <f aca="false">'Total Reqs'!K339</f>
        <v>0</v>
      </c>
      <c r="L377" s="30"/>
      <c r="M377" s="9"/>
      <c r="N377" s="9"/>
      <c r="O377" s="9"/>
      <c r="P377" s="32"/>
    </row>
    <row r="378" customFormat="false" ht="12.75" hidden="false" customHeight="false" outlineLevel="2" collapsed="false">
      <c r="B378" s="1" t="s">
        <v>106</v>
      </c>
      <c r="D378" s="25" t="s">
        <v>107</v>
      </c>
      <c r="E378" s="1" t="s">
        <v>13</v>
      </c>
      <c r="F378" s="1" t="s">
        <v>20</v>
      </c>
      <c r="H378" s="1" t="s">
        <v>18</v>
      </c>
      <c r="J378" s="9"/>
      <c r="K378" s="9" t="n">
        <f aca="false">'Total Reqs'!K340</f>
        <v>0</v>
      </c>
      <c r="L378" s="30"/>
      <c r="M378" s="9"/>
      <c r="N378" s="9"/>
      <c r="O378" s="9"/>
      <c r="P378" s="32"/>
    </row>
    <row r="379" customFormat="false" ht="12.75" hidden="false" customHeight="false" outlineLevel="2" collapsed="false">
      <c r="D379" s="25" t="s">
        <v>107</v>
      </c>
      <c r="J379" s="9"/>
      <c r="L379" s="30"/>
      <c r="M379" s="9"/>
      <c r="N379" s="9"/>
      <c r="O379" s="9"/>
      <c r="P379" s="32"/>
      <c r="Q379" s="9"/>
      <c r="T379" s="9"/>
      <c r="W379" s="9"/>
      <c r="Z379" s="9"/>
      <c r="AC379" s="9"/>
      <c r="AF379" s="9"/>
    </row>
    <row r="380" customFormat="false" ht="12.75" hidden="false" customHeight="false" outlineLevel="2" collapsed="false">
      <c r="D380" s="25" t="s">
        <v>107</v>
      </c>
      <c r="F380" s="4"/>
      <c r="J380" s="9"/>
      <c r="L380" s="30"/>
      <c r="M380" s="9"/>
      <c r="N380" s="9"/>
      <c r="O380" s="9"/>
      <c r="P380" s="32"/>
      <c r="Q380" s="9"/>
      <c r="T380" s="9"/>
      <c r="W380" s="9"/>
      <c r="Z380" s="9"/>
      <c r="AC380" s="9"/>
      <c r="AF380" s="9"/>
    </row>
    <row r="381" customFormat="false" ht="12.75" hidden="false" customHeight="false" outlineLevel="2" collapsed="false">
      <c r="B381" s="1" t="s">
        <v>106</v>
      </c>
      <c r="D381" s="25" t="s">
        <v>107</v>
      </c>
      <c r="E381" s="1" t="s">
        <v>13</v>
      </c>
      <c r="F381" s="1" t="s">
        <v>114</v>
      </c>
      <c r="H381" s="1" t="s">
        <v>16</v>
      </c>
      <c r="I381" s="1" t="s">
        <v>17</v>
      </c>
      <c r="J381" s="16"/>
      <c r="K381" s="9" t="n">
        <f aca="false">'Total Reqs'!K343</f>
        <v>0</v>
      </c>
      <c r="L381" s="30"/>
      <c r="M381" s="9"/>
      <c r="N381" s="9"/>
      <c r="O381" s="9"/>
      <c r="P381" s="32"/>
      <c r="S381" s="3" t="n">
        <v>0</v>
      </c>
    </row>
    <row r="382" customFormat="false" ht="12.75" hidden="false" customHeight="false" outlineLevel="2" collapsed="false">
      <c r="B382" s="1" t="s">
        <v>106</v>
      </c>
      <c r="D382" s="25" t="s">
        <v>107</v>
      </c>
      <c r="E382" s="1" t="s">
        <v>13</v>
      </c>
      <c r="F382" s="1" t="s">
        <v>114</v>
      </c>
      <c r="H382" s="1" t="s">
        <v>18</v>
      </c>
      <c r="J382" s="9"/>
      <c r="K382" s="9" t="n">
        <f aca="false">'Total Reqs'!K344</f>
        <v>0</v>
      </c>
      <c r="L382" s="30"/>
      <c r="M382" s="9"/>
      <c r="N382" s="9"/>
      <c r="O382" s="9"/>
      <c r="P382" s="32"/>
    </row>
    <row r="383" customFormat="false" ht="12.75" hidden="false" customHeight="false" outlineLevel="1" collapsed="false">
      <c r="B383" s="25" t="str">
        <f aca="false">B382</f>
        <v>CNG</v>
      </c>
      <c r="D383" s="33" t="s">
        <v>354</v>
      </c>
      <c r="E383" s="31"/>
      <c r="F383" s="31"/>
      <c r="G383" s="34"/>
      <c r="H383" s="31"/>
      <c r="I383" s="31"/>
      <c r="J383" s="31"/>
      <c r="K383" s="35" t="n">
        <f aca="false">SUBTOTAL(9,K370:K382)</f>
        <v>0</v>
      </c>
      <c r="L383" s="35" t="n">
        <f aca="false">SUBTOTAL(9,L370:L382)</f>
        <v>0</v>
      </c>
      <c r="M383" s="35" t="n">
        <f aca="false">K383-L383</f>
        <v>0</v>
      </c>
      <c r="N383" s="35" t="n">
        <v>0</v>
      </c>
      <c r="O383" s="35" t="n">
        <f aca="false">IF(M383&lt;0.9*N383,0.9*N383,IF(M383&gt;1.1*N383,1.1*N383,M383))</f>
        <v>0</v>
      </c>
      <c r="P383" s="36" t="n">
        <f aca="false">(M383-O383)</f>
        <v>0</v>
      </c>
      <c r="Q383" s="37"/>
      <c r="R383" s="37"/>
      <c r="S383" s="37" t="n">
        <f aca="false">SUBTOTAL(9,S370:S382)</f>
        <v>0</v>
      </c>
      <c r="T383" s="37"/>
      <c r="U383" s="44" t="n">
        <f aca="false">S383-K383</f>
        <v>0</v>
      </c>
    </row>
    <row r="384" customFormat="false" ht="12.75" hidden="false" customHeight="false" outlineLevel="1" collapsed="false">
      <c r="L384" s="30"/>
      <c r="M384" s="9"/>
      <c r="N384" s="9"/>
      <c r="O384" s="9"/>
      <c r="P384" s="32"/>
    </row>
    <row r="385" customFormat="false" ht="12.75" hidden="false" customHeight="false" outlineLevel="2" collapsed="false">
      <c r="B385" s="1" t="s">
        <v>106</v>
      </c>
      <c r="D385" s="25" t="s">
        <v>116</v>
      </c>
      <c r="E385" s="1" t="s">
        <v>13</v>
      </c>
      <c r="F385" s="1" t="s">
        <v>117</v>
      </c>
      <c r="G385" s="2" t="n">
        <v>20100</v>
      </c>
      <c r="H385" s="1" t="s">
        <v>16</v>
      </c>
      <c r="I385" s="1" t="s">
        <v>23</v>
      </c>
      <c r="K385" s="9" t="n">
        <f aca="false">'Total Reqs'!K346</f>
        <v>0</v>
      </c>
      <c r="L385" s="30"/>
      <c r="M385" s="9"/>
      <c r="N385" s="9"/>
      <c r="O385" s="9"/>
      <c r="P385" s="32"/>
    </row>
    <row r="386" customFormat="false" ht="12.75" hidden="false" customHeight="false" outlineLevel="2" collapsed="false">
      <c r="B386" s="1" t="s">
        <v>106</v>
      </c>
      <c r="D386" s="25" t="s">
        <v>116</v>
      </c>
      <c r="E386" s="1" t="s">
        <v>13</v>
      </c>
      <c r="F386" s="1" t="s">
        <v>117</v>
      </c>
      <c r="G386" s="2" t="n">
        <v>20100</v>
      </c>
      <c r="H386" s="1" t="s">
        <v>18</v>
      </c>
      <c r="K386" s="9" t="n">
        <f aca="false">'Total Reqs'!K347</f>
        <v>0</v>
      </c>
      <c r="L386" s="30"/>
      <c r="M386" s="9"/>
      <c r="N386" s="9"/>
      <c r="O386" s="9"/>
      <c r="P386" s="32"/>
    </row>
    <row r="387" customFormat="false" ht="12.75" hidden="false" customHeight="false" outlineLevel="2" collapsed="false">
      <c r="D387" s="25" t="s">
        <v>116</v>
      </c>
      <c r="K387" s="42" t="str">
        <f aca="false">'Total Reqs'!K348</f>
        <v>Power Gas (John Singer deal through 10/31/00)</v>
      </c>
      <c r="L387" s="30"/>
      <c r="M387" s="9"/>
      <c r="N387" s="9"/>
      <c r="O387" s="9"/>
      <c r="P387" s="32"/>
    </row>
    <row r="388" customFormat="false" ht="12.75" hidden="false" customHeight="false" outlineLevel="2" collapsed="false">
      <c r="B388" s="1" t="s">
        <v>106</v>
      </c>
      <c r="D388" s="25" t="s">
        <v>116</v>
      </c>
      <c r="E388" s="1" t="s">
        <v>13</v>
      </c>
      <c r="F388" s="1" t="s">
        <v>119</v>
      </c>
      <c r="G388" s="2" t="n">
        <v>20300</v>
      </c>
      <c r="H388" s="1" t="s">
        <v>16</v>
      </c>
      <c r="I388" s="1" t="s">
        <v>27</v>
      </c>
      <c r="K388" s="9" t="n">
        <f aca="false">'Total Reqs'!K349</f>
        <v>0</v>
      </c>
      <c r="L388" s="30"/>
      <c r="M388" s="9"/>
      <c r="N388" s="9"/>
      <c r="O388" s="9"/>
      <c r="P388" s="32"/>
    </row>
    <row r="389" customFormat="false" ht="12.75" hidden="fals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f aca="false">'Total Reqs'!K352</f>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f aca="false">'Total Reqs'!K353</f>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349</v>
      </c>
      <c r="I393" s="1" t="s">
        <v>27</v>
      </c>
      <c r="K393" s="9" t="n">
        <f aca="false">'Total Reqs'!K354</f>
        <v>66</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f aca="false">'Total Reqs'!K356</f>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f aca="false">'Total Reqs'!K357</f>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f aca="false">'Total Reqs'!K359</f>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f aca="false">'Total Reqs'!K360</f>
        <v>0</v>
      </c>
      <c r="L399" s="30"/>
      <c r="M399" s="9"/>
      <c r="N399" s="9"/>
      <c r="O399" s="9"/>
      <c r="P399" s="32"/>
    </row>
    <row r="400" customFormat="false" ht="12.75" hidden="false" customHeight="false" outlineLevel="2" collapsed="false">
      <c r="D400" s="25" t="s">
        <v>116</v>
      </c>
      <c r="K400" s="16"/>
      <c r="L400" s="30"/>
      <c r="M400" s="9"/>
      <c r="N400" s="9"/>
      <c r="O400" s="9"/>
      <c r="P400" s="32"/>
      <c r="Q400" s="17"/>
      <c r="T400" s="15"/>
    </row>
    <row r="401" customFormat="false" ht="12.75" hidden="false" customHeight="false" outlineLevel="2" collapsed="false">
      <c r="B401" s="1" t="s">
        <v>106</v>
      </c>
      <c r="D401" s="25" t="s">
        <v>116</v>
      </c>
      <c r="E401" s="1" t="s">
        <v>13</v>
      </c>
      <c r="F401" s="1" t="s">
        <v>94</v>
      </c>
      <c r="G401" s="2" t="n">
        <v>23500</v>
      </c>
      <c r="H401" s="1" t="s">
        <v>16</v>
      </c>
      <c r="I401" s="1" t="s">
        <v>27</v>
      </c>
      <c r="K401" s="9" t="n">
        <f aca="false">'Total Reqs'!K362</f>
        <v>0</v>
      </c>
      <c r="L401" s="30"/>
      <c r="M401" s="9"/>
      <c r="N401" s="9"/>
      <c r="O401" s="9"/>
      <c r="P401" s="32"/>
    </row>
    <row r="402" customFormat="false" ht="12.75" hidden="false" customHeight="false" outlineLevel="2" collapsed="false">
      <c r="B402" s="1" t="s">
        <v>106</v>
      </c>
      <c r="D402" s="25" t="s">
        <v>116</v>
      </c>
      <c r="E402" s="1" t="s">
        <v>13</v>
      </c>
      <c r="F402" s="1" t="s">
        <v>94</v>
      </c>
      <c r="G402" s="2" t="n">
        <v>23500</v>
      </c>
      <c r="H402" s="1" t="s">
        <v>18</v>
      </c>
      <c r="I402" s="1" t="s">
        <v>27</v>
      </c>
      <c r="K402" s="9" t="n">
        <f aca="false">'Total Reqs'!K363</f>
        <v>0</v>
      </c>
      <c r="L402" s="30"/>
      <c r="M402" s="9"/>
      <c r="N402" s="9"/>
      <c r="O402" s="9"/>
      <c r="P402" s="32"/>
    </row>
    <row r="403" customFormat="false" ht="12.75" hidden="false" customHeight="false" outlineLevel="2" collapsed="false">
      <c r="D403" s="25" t="s">
        <v>116</v>
      </c>
      <c r="K403" s="16"/>
      <c r="L403" s="30"/>
      <c r="M403" s="9"/>
      <c r="N403" s="9"/>
      <c r="O403" s="9"/>
      <c r="P403" s="32"/>
      <c r="Q403" s="17"/>
      <c r="T403" s="15"/>
    </row>
    <row r="404" customFormat="false" ht="12.75" hidden="false" customHeight="false" outlineLevel="2" collapsed="false">
      <c r="B404" s="1" t="s">
        <v>106</v>
      </c>
      <c r="D404" s="25" t="s">
        <v>116</v>
      </c>
      <c r="E404" s="1" t="s">
        <v>13</v>
      </c>
      <c r="F404" s="1" t="s">
        <v>120</v>
      </c>
      <c r="G404" s="2" t="s">
        <v>121</v>
      </c>
      <c r="H404" s="1" t="s">
        <v>16</v>
      </c>
      <c r="I404" s="1" t="s">
        <v>17</v>
      </c>
      <c r="K404" s="9" t="n">
        <f aca="false">'Total Reqs'!K365</f>
        <v>400</v>
      </c>
      <c r="L404" s="30"/>
      <c r="M404" s="9"/>
      <c r="N404" s="9"/>
      <c r="O404" s="9"/>
      <c r="P404" s="32"/>
      <c r="S404" s="3" t="n">
        <v>0</v>
      </c>
    </row>
    <row r="405" customFormat="false" ht="12.75" hidden="false" customHeight="false" outlineLevel="2" collapsed="false">
      <c r="B405" s="1" t="s">
        <v>106</v>
      </c>
      <c r="D405" s="25" t="s">
        <v>116</v>
      </c>
      <c r="E405" s="1" t="s">
        <v>13</v>
      </c>
      <c r="F405" s="1" t="s">
        <v>120</v>
      </c>
      <c r="G405" s="2" t="s">
        <v>121</v>
      </c>
      <c r="H405" s="1" t="s">
        <v>18</v>
      </c>
      <c r="K405" s="9" t="n">
        <f aca="false">'Total Reqs'!K366</f>
        <v>0</v>
      </c>
      <c r="L405" s="30"/>
      <c r="M405" s="9"/>
      <c r="N405" s="9"/>
      <c r="O405" s="9"/>
      <c r="P405" s="32"/>
    </row>
    <row r="406" customFormat="false" ht="12.75" hidden="false" customHeight="false" outlineLevel="1" collapsed="false">
      <c r="B406" s="25" t="str">
        <f aca="false">B405</f>
        <v>CNG</v>
      </c>
      <c r="D406" s="33" t="s">
        <v>355</v>
      </c>
      <c r="E406" s="31"/>
      <c r="F406" s="31"/>
      <c r="G406" s="34"/>
      <c r="H406" s="31"/>
      <c r="I406" s="31"/>
      <c r="J406" s="31"/>
      <c r="K406" s="35" t="n">
        <f aca="false">SUBTOTAL(9,K385:K405)</f>
        <v>466</v>
      </c>
      <c r="L406" s="35" t="n">
        <f aca="false">SUBTOTAL(9,L385:L405)</f>
        <v>0</v>
      </c>
      <c r="M406" s="35" t="n">
        <f aca="false">K406-L406</f>
        <v>466</v>
      </c>
      <c r="N406" s="35" t="n">
        <v>0</v>
      </c>
      <c r="O406" s="35" t="n">
        <f aca="false">IF(M406&lt;0.9*N406,0.9*N406,IF(M406&gt;1.1*N406,1.1*N406,M406))</f>
        <v>0</v>
      </c>
      <c r="P406" s="36" t="n">
        <f aca="false">(M406-O406)</f>
        <v>466</v>
      </c>
      <c r="Q406" s="37"/>
      <c r="R406" s="37"/>
      <c r="S406" s="37" t="n">
        <f aca="false">SUBTOTAL(9,S385:S405)</f>
        <v>0</v>
      </c>
      <c r="T406" s="37"/>
      <c r="U406" s="44" t="n">
        <f aca="false">S406-K406</f>
        <v>-466</v>
      </c>
    </row>
    <row r="407" customFormat="false" ht="12.75" hidden="false" customHeight="false" outlineLevel="1" collapsed="false">
      <c r="K407" s="39"/>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false" customHeight="false" outlineLevel="2" collapsed="false">
      <c r="B409" s="1" t="s">
        <v>122</v>
      </c>
      <c r="D409" s="25" t="s">
        <v>123</v>
      </c>
      <c r="E409" s="1" t="s">
        <v>13</v>
      </c>
      <c r="F409" s="1" t="s">
        <v>124</v>
      </c>
      <c r="G409" s="2" t="n">
        <v>70058</v>
      </c>
      <c r="H409" s="1" t="s">
        <v>16</v>
      </c>
      <c r="I409" s="1" t="s">
        <v>30</v>
      </c>
      <c r="K409" s="9" t="n">
        <f aca="false">'Total Reqs'!K369</f>
        <v>0</v>
      </c>
      <c r="L409" s="30"/>
      <c r="M409" s="9"/>
      <c r="N409" s="9"/>
      <c r="O409" s="9"/>
      <c r="P409" s="32"/>
    </row>
    <row r="410" customFormat="false" ht="12.75" hidden="false" customHeight="false" outlineLevel="2" collapsed="false">
      <c r="B410" s="1" t="s">
        <v>122</v>
      </c>
      <c r="D410" s="25" t="s">
        <v>123</v>
      </c>
      <c r="E410" s="1" t="s">
        <v>13</v>
      </c>
      <c r="F410" s="1" t="s">
        <v>124</v>
      </c>
      <c r="G410" s="2" t="n">
        <v>70058</v>
      </c>
      <c r="H410" s="1" t="s">
        <v>18</v>
      </c>
      <c r="I410" s="1" t="s">
        <v>30</v>
      </c>
      <c r="K410" s="9" t="n">
        <f aca="false">'Total Reqs'!K370</f>
        <v>0</v>
      </c>
      <c r="L410" s="30"/>
      <c r="M410" s="9"/>
      <c r="N410" s="9"/>
      <c r="O410" s="9"/>
      <c r="P410" s="32"/>
    </row>
    <row r="411" customFormat="false" ht="12.75" hidden="false" customHeight="false" outlineLevel="2" collapsed="false">
      <c r="D411" s="25" t="s">
        <v>123</v>
      </c>
      <c r="K411" s="42" t="str">
        <f aca="false">'Total Reqs'!K371</f>
        <v>MME will manage effective June 1 and take over officially July 1.  DCQ volume for June is 0 dth per day due to the adjustment of DCQ error in May.</v>
      </c>
      <c r="L411" s="30"/>
      <c r="M411" s="9"/>
      <c r="N411" s="9"/>
      <c r="O411" s="9"/>
      <c r="P411" s="32"/>
    </row>
    <row r="412" customFormat="false" ht="12.75" hidden="false" customHeight="false" outlineLevel="2" collapsed="false">
      <c r="D412" s="25" t="s">
        <v>123</v>
      </c>
      <c r="L412" s="30"/>
      <c r="M412" s="9"/>
      <c r="N412" s="9"/>
      <c r="O412" s="9"/>
      <c r="P412" s="32"/>
    </row>
    <row r="413" customFormat="false" ht="12.75" hidden="false" customHeight="false" outlineLevel="2" collapsed="false">
      <c r="B413" s="1" t="s">
        <v>122</v>
      </c>
      <c r="D413" s="25" t="s">
        <v>123</v>
      </c>
      <c r="E413" s="1" t="s">
        <v>13</v>
      </c>
      <c r="F413" s="1" t="s">
        <v>126</v>
      </c>
      <c r="G413" s="2" t="n">
        <v>70877</v>
      </c>
      <c r="H413" s="1" t="s">
        <v>16</v>
      </c>
      <c r="I413" s="1" t="s">
        <v>30</v>
      </c>
      <c r="K413" s="9" t="n">
        <f aca="false">'Total Reqs'!K373</f>
        <v>0</v>
      </c>
      <c r="L413" s="30"/>
      <c r="M413" s="9"/>
      <c r="N413" s="9"/>
      <c r="O413" s="9"/>
      <c r="P413" s="32"/>
    </row>
    <row r="414" customFormat="false" ht="12.75" hidden="false" customHeight="false" outlineLevel="2" collapsed="false">
      <c r="B414" s="1" t="s">
        <v>122</v>
      </c>
      <c r="D414" s="25" t="s">
        <v>123</v>
      </c>
      <c r="E414" s="1" t="s">
        <v>13</v>
      </c>
      <c r="F414" s="1" t="s">
        <v>126</v>
      </c>
      <c r="G414" s="2" t="n">
        <v>70877</v>
      </c>
      <c r="H414" s="1" t="s">
        <v>18</v>
      </c>
      <c r="I414" s="1" t="s">
        <v>30</v>
      </c>
      <c r="K414" s="9" t="n">
        <f aca="false">'Total Reqs'!K374</f>
        <v>0</v>
      </c>
      <c r="L414" s="30"/>
      <c r="M414" s="25"/>
      <c r="N414" s="25"/>
      <c r="O414" s="25"/>
      <c r="P414" s="54"/>
    </row>
    <row r="415" customFormat="false" ht="12.75" hidden="false" customHeight="false" outlineLevel="2" collapsed="false">
      <c r="D415" s="25" t="s">
        <v>123</v>
      </c>
      <c r="K415" s="42" t="str">
        <f aca="false">'Total Reqs'!K375</f>
        <v>MME taking over effective June 1</v>
      </c>
      <c r="L415" s="30"/>
      <c r="M415" s="9"/>
      <c r="N415" s="9"/>
      <c r="O415" s="9"/>
      <c r="P415" s="32"/>
    </row>
    <row r="416" customFormat="false" ht="12.75" hidden="false" customHeight="false" outlineLevel="2" collapsed="false">
      <c r="D416" s="25" t="s">
        <v>123</v>
      </c>
      <c r="L416" s="30"/>
      <c r="M416" s="9"/>
      <c r="N416" s="9"/>
      <c r="O416" s="9"/>
      <c r="P416" s="32"/>
    </row>
    <row r="417" customFormat="false" ht="12.75" hidden="false" customHeight="false" outlineLevel="2" collapsed="false">
      <c r="B417" s="1" t="s">
        <v>122</v>
      </c>
      <c r="D417" s="25" t="s">
        <v>123</v>
      </c>
      <c r="E417" s="1" t="s">
        <v>13</v>
      </c>
      <c r="F417" s="1" t="s">
        <v>128</v>
      </c>
      <c r="G417" s="2" t="n">
        <v>70036</v>
      </c>
      <c r="H417" s="1" t="s">
        <v>16</v>
      </c>
      <c r="I417" s="1" t="s">
        <v>30</v>
      </c>
      <c r="K417" s="9" t="n">
        <f aca="false">'Total Reqs'!K377</f>
        <v>0</v>
      </c>
      <c r="L417" s="30"/>
      <c r="M417" s="9"/>
      <c r="N417" s="9"/>
      <c r="O417" s="9"/>
      <c r="P417" s="32"/>
    </row>
    <row r="418" customFormat="false" ht="12.75" hidden="false" customHeight="false" outlineLevel="2" collapsed="false">
      <c r="B418" s="1" t="s">
        <v>122</v>
      </c>
      <c r="D418" s="25" t="s">
        <v>123</v>
      </c>
      <c r="E418" s="1" t="s">
        <v>13</v>
      </c>
      <c r="F418" s="1" t="s">
        <v>128</v>
      </c>
      <c r="G418" s="2" t="n">
        <v>70036</v>
      </c>
      <c r="H418" s="1" t="s">
        <v>18</v>
      </c>
      <c r="I418" s="1" t="s">
        <v>30</v>
      </c>
      <c r="K418" s="9" t="n">
        <f aca="false">'Total Reqs'!K378</f>
        <v>0</v>
      </c>
      <c r="L418" s="30"/>
      <c r="M418" s="9"/>
      <c r="N418" s="9"/>
      <c r="O418" s="9"/>
      <c r="P418" s="32"/>
    </row>
    <row r="419" customFormat="false" ht="12.75" hidden="false" customHeight="false" outlineLevel="2" collapsed="false">
      <c r="B419" s="1" t="s">
        <v>122</v>
      </c>
      <c r="D419" s="25" t="s">
        <v>123</v>
      </c>
      <c r="E419" s="1" t="s">
        <v>13</v>
      </c>
      <c r="F419" s="1" t="s">
        <v>128</v>
      </c>
      <c r="G419" s="2" t="n">
        <v>70036</v>
      </c>
      <c r="H419" s="1" t="s">
        <v>129</v>
      </c>
      <c r="I419" s="1" t="s">
        <v>30</v>
      </c>
      <c r="K419" s="9" t="n">
        <f aca="false">'Total Reqs'!K379</f>
        <v>0</v>
      </c>
      <c r="L419" s="30"/>
      <c r="M419" s="9"/>
      <c r="N419" s="9"/>
      <c r="O419" s="9"/>
      <c r="P419" s="32"/>
    </row>
    <row r="420" customFormat="false" ht="12.75" hidden="fals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5" t="s">
        <v>123</v>
      </c>
      <c r="K421" s="25"/>
      <c r="L421" s="30"/>
      <c r="M421" s="9"/>
      <c r="N421" s="9"/>
      <c r="O421" s="9"/>
      <c r="P421" s="32"/>
    </row>
    <row r="422" customFormat="false" ht="12.75" hidden="false" customHeight="false" outlineLevel="2" collapsed="false">
      <c r="B422" s="1" t="s">
        <v>122</v>
      </c>
      <c r="D422" s="25" t="s">
        <v>123</v>
      </c>
      <c r="E422" s="1" t="s">
        <v>13</v>
      </c>
      <c r="F422" s="1" t="s">
        <v>130</v>
      </c>
      <c r="G422" s="2" t="n">
        <v>70128</v>
      </c>
      <c r="H422" s="1" t="s">
        <v>16</v>
      </c>
      <c r="I422" s="1" t="s">
        <v>30</v>
      </c>
      <c r="K422" s="9" t="n">
        <f aca="false">'Total Reqs'!K382</f>
        <v>0</v>
      </c>
      <c r="L422" s="30"/>
      <c r="M422" s="9"/>
      <c r="N422" s="9"/>
      <c r="O422" s="9"/>
      <c r="P422" s="32"/>
    </row>
    <row r="423" customFormat="false" ht="12.75" hidden="false" customHeight="false" outlineLevel="2" collapsed="false">
      <c r="B423" s="1" t="s">
        <v>122</v>
      </c>
      <c r="D423" s="25" t="s">
        <v>123</v>
      </c>
      <c r="E423" s="1" t="s">
        <v>13</v>
      </c>
      <c r="F423" s="1" t="s">
        <v>130</v>
      </c>
      <c r="G423" s="2" t="n">
        <v>70128</v>
      </c>
      <c r="H423" s="1" t="s">
        <v>18</v>
      </c>
      <c r="I423" s="1" t="s">
        <v>30</v>
      </c>
      <c r="K423" s="9" t="n">
        <f aca="false">'Total Reqs'!K383</f>
        <v>0</v>
      </c>
      <c r="L423" s="30"/>
      <c r="M423" s="9"/>
      <c r="N423" s="9"/>
      <c r="O423" s="9"/>
      <c r="P423" s="32"/>
    </row>
    <row r="424" customFormat="false" ht="12.75" hidden="false" customHeight="false" outlineLevel="2" collapsed="false">
      <c r="D424" s="25" t="s">
        <v>123</v>
      </c>
      <c r="K424" s="42" t="str">
        <f aca="false">'Total Reqs'!K384</f>
        <v>Gas Mark taking over effective June 1</v>
      </c>
      <c r="L424" s="30"/>
      <c r="M424" s="9"/>
      <c r="N424" s="9"/>
      <c r="O424" s="9"/>
      <c r="P424" s="32"/>
      <c r="Q424" s="11"/>
      <c r="T424" s="11"/>
      <c r="W424" s="11"/>
      <c r="Z424" s="11"/>
      <c r="AC424" s="11"/>
      <c r="AF424" s="11"/>
      <c r="AI424" s="11"/>
      <c r="AL424" s="11"/>
      <c r="AO424" s="11"/>
      <c r="AR424" s="11"/>
      <c r="AU424" s="11"/>
      <c r="AX424" s="11"/>
    </row>
    <row r="425" customFormat="false" ht="12.75" hidden="false" customHeight="false" outlineLevel="2" collapsed="false">
      <c r="D425" s="25" t="s">
        <v>123</v>
      </c>
      <c r="K425" s="39"/>
      <c r="L425" s="30"/>
      <c r="M425" s="9"/>
      <c r="N425" s="9"/>
      <c r="O425" s="9"/>
      <c r="P425" s="32"/>
      <c r="Q425" s="11"/>
      <c r="T425" s="11"/>
      <c r="W425" s="11"/>
      <c r="Z425" s="11"/>
      <c r="AC425" s="11"/>
      <c r="AF425" s="11"/>
      <c r="AI425" s="11"/>
      <c r="AL425" s="11"/>
      <c r="AO425" s="11"/>
      <c r="AR425" s="11"/>
      <c r="AU425" s="11"/>
      <c r="AX425" s="11"/>
    </row>
    <row r="426" customFormat="false" ht="12.75" hidden="false" customHeight="false" outlineLevel="2" collapsed="false">
      <c r="B426" s="1" t="s">
        <v>122</v>
      </c>
      <c r="D426" s="25" t="s">
        <v>123</v>
      </c>
      <c r="E426" s="1" t="s">
        <v>13</v>
      </c>
      <c r="F426" s="1" t="s">
        <v>131</v>
      </c>
      <c r="G426" s="2" t="n">
        <v>70275</v>
      </c>
      <c r="H426" s="1" t="s">
        <v>16</v>
      </c>
      <c r="I426" s="1" t="s">
        <v>30</v>
      </c>
      <c r="K426" s="9" t="n">
        <f aca="false">'Total Reqs'!K386</f>
        <v>0</v>
      </c>
      <c r="L426" s="30"/>
      <c r="M426" s="9"/>
      <c r="N426" s="9"/>
      <c r="O426" s="9"/>
      <c r="P426" s="32"/>
    </row>
    <row r="427" customFormat="false" ht="12.75" hidden="false" customHeight="false" outlineLevel="2" collapsed="false">
      <c r="B427" s="1" t="s">
        <v>122</v>
      </c>
      <c r="D427" s="25" t="s">
        <v>123</v>
      </c>
      <c r="E427" s="1" t="s">
        <v>13</v>
      </c>
      <c r="F427" s="1" t="s">
        <v>131</v>
      </c>
      <c r="G427" s="2" t="n">
        <v>70275</v>
      </c>
      <c r="H427" s="1" t="s">
        <v>18</v>
      </c>
      <c r="I427" s="1" t="s">
        <v>30</v>
      </c>
      <c r="K427" s="9" t="n">
        <f aca="false">'Total Reqs'!K387</f>
        <v>0</v>
      </c>
      <c r="L427" s="30"/>
      <c r="M427" s="9"/>
      <c r="N427" s="9"/>
      <c r="O427" s="9"/>
      <c r="P427" s="32"/>
    </row>
    <row r="428" customFormat="false" ht="12.75" hidden="false" customHeight="false" outlineLevel="2" collapsed="false">
      <c r="D428" s="25" t="s">
        <v>123</v>
      </c>
      <c r="K428" s="39"/>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f aca="false">'Total Reqs'!K389</f>
        <v>857</v>
      </c>
      <c r="L429" s="30" t="n">
        <v>22</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f aca="false">'Total Reqs'!K390</f>
        <v>0</v>
      </c>
      <c r="L430" s="30"/>
      <c r="M430" s="9"/>
      <c r="N430" s="9"/>
      <c r="O430" s="9"/>
      <c r="P430" s="32"/>
    </row>
    <row r="431" customFormat="false" ht="12.75" hidden="false" customHeight="false" outlineLevel="2" collapsed="false">
      <c r="D431" s="25" t="s">
        <v>123</v>
      </c>
      <c r="K431" s="42" t="n">
        <f aca="false">'Total Reqs'!K391</f>
        <v>0</v>
      </c>
      <c r="L431" s="30"/>
      <c r="M431" s="9"/>
      <c r="N431" s="9"/>
      <c r="O431" s="9"/>
      <c r="P431" s="32"/>
    </row>
    <row r="432" customFormat="false" ht="12.75" hidden="false" customHeight="false" outlineLevel="2" collapsed="false">
      <c r="D432" s="25" t="s">
        <v>123</v>
      </c>
      <c r="L432" s="30"/>
      <c r="M432" s="9"/>
      <c r="N432" s="9"/>
      <c r="O432" s="9"/>
      <c r="P432" s="32"/>
    </row>
    <row r="433" customFormat="false" ht="12.75" hidden="false" customHeight="false" outlineLevel="2" collapsed="false">
      <c r="B433" s="1" t="s">
        <v>122</v>
      </c>
      <c r="D433" s="25" t="s">
        <v>123</v>
      </c>
      <c r="E433" s="1" t="s">
        <v>13</v>
      </c>
      <c r="F433" s="1" t="s">
        <v>132</v>
      </c>
      <c r="G433" s="2" t="n">
        <v>70953</v>
      </c>
      <c r="H433" s="1" t="s">
        <v>16</v>
      </c>
      <c r="I433" s="1" t="s">
        <v>30</v>
      </c>
      <c r="K433" s="9" t="n">
        <f aca="false">'Total Reqs'!K393</f>
        <v>0</v>
      </c>
      <c r="L433" s="30"/>
      <c r="M433" s="9"/>
      <c r="N433" s="9"/>
      <c r="O433" s="9"/>
      <c r="P433" s="32"/>
    </row>
    <row r="434" customFormat="false" ht="12.75" hidden="false" customHeight="false" outlineLevel="2" collapsed="false">
      <c r="B434" s="1" t="s">
        <v>122</v>
      </c>
      <c r="D434" s="25" t="s">
        <v>123</v>
      </c>
      <c r="E434" s="1" t="s">
        <v>13</v>
      </c>
      <c r="F434" s="1" t="s">
        <v>132</v>
      </c>
      <c r="G434" s="2" t="n">
        <v>70953</v>
      </c>
      <c r="H434" s="1" t="s">
        <v>18</v>
      </c>
      <c r="I434" s="1" t="s">
        <v>30</v>
      </c>
      <c r="K434" s="9" t="n">
        <f aca="false">'Total Reqs'!K394</f>
        <v>0</v>
      </c>
      <c r="L434" s="30"/>
      <c r="M434" s="9"/>
      <c r="N434" s="9"/>
      <c r="O434" s="9"/>
      <c r="P434" s="32"/>
    </row>
    <row r="435" customFormat="false" ht="12.75" hidden="false" customHeight="false" outlineLevel="2" collapsed="false">
      <c r="D435" s="25" t="s">
        <v>123</v>
      </c>
      <c r="K435" s="42" t="str">
        <f aca="false">'Total Reqs'!K395</f>
        <v>Gas Mark taking over effective June 1</v>
      </c>
      <c r="L435" s="30"/>
      <c r="M435" s="9"/>
      <c r="N435" s="9"/>
      <c r="O435" s="9"/>
      <c r="P435" s="32"/>
    </row>
    <row r="436" customFormat="false" ht="12.75" hidden="false" customHeight="false" outlineLevel="2" collapsed="false">
      <c r="D436" s="25" t="s">
        <v>123</v>
      </c>
      <c r="L436" s="30"/>
      <c r="M436" s="9"/>
      <c r="N436" s="9"/>
      <c r="O436" s="9"/>
      <c r="P436" s="32"/>
    </row>
    <row r="437" customFormat="false" ht="12.75" hidden="false" customHeight="false" outlineLevel="2" collapsed="false">
      <c r="B437" s="1" t="s">
        <v>122</v>
      </c>
      <c r="D437" s="25" t="s">
        <v>123</v>
      </c>
      <c r="E437" s="1" t="s">
        <v>13</v>
      </c>
      <c r="F437" s="1" t="s">
        <v>71</v>
      </c>
      <c r="G437" s="2" t="n">
        <v>70096</v>
      </c>
      <c r="H437" s="1" t="s">
        <v>16</v>
      </c>
      <c r="I437" s="1" t="s">
        <v>30</v>
      </c>
      <c r="K437" s="9" t="n">
        <f aca="false">'Total Reqs'!K397</f>
        <v>0</v>
      </c>
      <c r="L437" s="30"/>
      <c r="M437" s="9"/>
      <c r="N437" s="9"/>
      <c r="O437" s="9"/>
      <c r="P437" s="32"/>
    </row>
    <row r="438" customFormat="false" ht="12.75" hidden="false" customHeight="false" outlineLevel="2" collapsed="false">
      <c r="B438" s="1" t="s">
        <v>122</v>
      </c>
      <c r="D438" s="25" t="s">
        <v>123</v>
      </c>
      <c r="E438" s="1" t="s">
        <v>13</v>
      </c>
      <c r="F438" s="1" t="s">
        <v>71</v>
      </c>
      <c r="G438" s="2" t="n">
        <v>70096</v>
      </c>
      <c r="H438" s="1" t="s">
        <v>18</v>
      </c>
      <c r="I438" s="1" t="s">
        <v>30</v>
      </c>
      <c r="K438" s="9" t="n">
        <f aca="false">'Total Reqs'!K398</f>
        <v>0</v>
      </c>
      <c r="L438" s="30"/>
      <c r="M438" s="9"/>
      <c r="N438" s="9"/>
      <c r="O438" s="9"/>
      <c r="P438" s="32"/>
    </row>
    <row r="439" customFormat="false" ht="12.75" hidden="false" customHeight="false" outlineLevel="2" collapsed="false">
      <c r="D439" s="25" t="s">
        <v>123</v>
      </c>
      <c r="L439" s="30"/>
      <c r="M439" s="9"/>
      <c r="N439" s="9"/>
      <c r="O439" s="9"/>
      <c r="P439" s="32"/>
    </row>
    <row r="440" customFormat="false" ht="12.75" hidden="false" customHeight="false" outlineLevel="2" collapsed="false">
      <c r="B440" s="1" t="s">
        <v>122</v>
      </c>
      <c r="D440" s="25" t="s">
        <v>123</v>
      </c>
      <c r="E440" s="1" t="s">
        <v>13</v>
      </c>
      <c r="F440" s="1" t="s">
        <v>103</v>
      </c>
      <c r="G440" s="2" t="n">
        <v>70321</v>
      </c>
      <c r="H440" s="1" t="s">
        <v>16</v>
      </c>
      <c r="I440" s="1" t="s">
        <v>30</v>
      </c>
      <c r="K440" s="9" t="n">
        <f aca="false">'Total Reqs'!K400</f>
        <v>0</v>
      </c>
      <c r="L440" s="55" t="str">
        <f aca="false">'Total Reqs'!K402</f>
        <v>Gas Mark taking over effective June 1</v>
      </c>
      <c r="M440" s="9"/>
      <c r="N440" s="9"/>
      <c r="O440" s="9"/>
      <c r="P440" s="32"/>
    </row>
    <row r="441" customFormat="false" ht="12.75" hidden="false" customHeight="false" outlineLevel="2" collapsed="false">
      <c r="B441" s="1" t="s">
        <v>122</v>
      </c>
      <c r="D441" s="25" t="s">
        <v>123</v>
      </c>
      <c r="E441" s="1" t="s">
        <v>13</v>
      </c>
      <c r="F441" s="1" t="s">
        <v>103</v>
      </c>
      <c r="G441" s="2" t="n">
        <v>70321</v>
      </c>
      <c r="H441" s="1" t="s">
        <v>18</v>
      </c>
      <c r="I441" s="1" t="s">
        <v>30</v>
      </c>
      <c r="K441" s="9" t="n">
        <f aca="false">'Total Reqs'!K401</f>
        <v>0</v>
      </c>
      <c r="L441" s="30"/>
      <c r="M441" s="9"/>
      <c r="N441" s="9"/>
      <c r="O441" s="9"/>
      <c r="P441" s="32"/>
      <c r="S441" s="3" t="n">
        <v>0</v>
      </c>
    </row>
    <row r="442" customFormat="false" ht="12.75" hidden="false" customHeight="false" outlineLevel="1" collapsed="false">
      <c r="B442" s="25" t="str">
        <f aca="false">B441</f>
        <v>TETCO</v>
      </c>
      <c r="D442" s="33" t="s">
        <v>356</v>
      </c>
      <c r="E442" s="31"/>
      <c r="F442" s="31"/>
      <c r="G442" s="34"/>
      <c r="H442" s="31"/>
      <c r="I442" s="31"/>
      <c r="J442" s="31"/>
      <c r="K442" s="35" t="n">
        <f aca="false">SUBTOTAL(9,K409:K441)</f>
        <v>857</v>
      </c>
      <c r="L442" s="35" t="n">
        <f aca="false">SUBTOTAL(9,L409:L441)</f>
        <v>22</v>
      </c>
      <c r="M442" s="35" t="n">
        <f aca="false">K442-L442</f>
        <v>835</v>
      </c>
      <c r="N442" s="35" t="n">
        <v>0</v>
      </c>
      <c r="O442" s="35" t="n">
        <f aca="false">IF(M442&lt;0.9*N442,0.9*N442,IF(M442&gt;1.1*N442,1.1*N442,M442))</f>
        <v>0</v>
      </c>
      <c r="P442" s="36" t="n">
        <f aca="false">(M442-O442)</f>
        <v>835</v>
      </c>
      <c r="Q442" s="37"/>
      <c r="R442" s="37"/>
      <c r="S442" s="37" t="n">
        <f aca="false">SUBTOTAL(9,S409:S441)</f>
        <v>0</v>
      </c>
      <c r="T442" s="37"/>
      <c r="U442" s="44" t="n">
        <f aca="false">S442-K442</f>
        <v>-857</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false" customHeight="false" outlineLevel="2" collapsed="false">
      <c r="B446" s="1" t="s">
        <v>133</v>
      </c>
      <c r="D446" s="25" t="s">
        <v>134</v>
      </c>
      <c r="E446" s="1" t="s">
        <v>13</v>
      </c>
      <c r="F446" s="1" t="s">
        <v>135</v>
      </c>
      <c r="G446" s="2" t="n">
        <v>6576</v>
      </c>
      <c r="H446" s="1" t="s">
        <v>16</v>
      </c>
      <c r="I446" s="1" t="s">
        <v>30</v>
      </c>
      <c r="K446" s="9" t="str">
        <f aca="false">'Total Reqs'!J405</f>
        <v>Dropped After 3/31/00.</v>
      </c>
      <c r="L446" s="30"/>
      <c r="M446" s="9"/>
      <c r="N446" s="9"/>
      <c r="O446" s="9"/>
      <c r="P446" s="32"/>
    </row>
    <row r="447" customFormat="false" ht="12.75" hidden="false" customHeight="false" outlineLevel="2" collapsed="false">
      <c r="B447" s="1" t="s">
        <v>133</v>
      </c>
      <c r="D447" s="25" t="s">
        <v>134</v>
      </c>
      <c r="E447" s="1" t="s">
        <v>13</v>
      </c>
      <c r="F447" s="1" t="s">
        <v>135</v>
      </c>
      <c r="G447" s="2" t="n">
        <v>6576</v>
      </c>
      <c r="H447" s="1" t="s">
        <v>18</v>
      </c>
      <c r="I447" s="1" t="s">
        <v>30</v>
      </c>
      <c r="K447" s="9" t="n">
        <f aca="false">'Total Reqs'!K406</f>
        <v>0</v>
      </c>
      <c r="L447" s="30"/>
      <c r="M447" s="9"/>
      <c r="N447" s="9"/>
      <c r="O447" s="9"/>
      <c r="P447" s="32"/>
    </row>
    <row r="448" customFormat="false" ht="12.75" hidden="false" customHeight="false" outlineLevel="2" collapsed="false">
      <c r="D448" s="25" t="s">
        <v>134</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5" t="s">
        <v>134</v>
      </c>
      <c r="L449" s="30"/>
      <c r="M449" s="9"/>
      <c r="N449" s="9"/>
      <c r="O449" s="9"/>
      <c r="P449" s="32"/>
    </row>
    <row r="450" customFormat="false" ht="12.75" hidden="false" customHeight="false" outlineLevel="2" collapsed="false">
      <c r="B450" s="1" t="s">
        <v>133</v>
      </c>
      <c r="D450" s="25" t="s">
        <v>134</v>
      </c>
      <c r="E450" s="1" t="s">
        <v>13</v>
      </c>
      <c r="F450" s="19" t="s">
        <v>137</v>
      </c>
      <c r="G450" s="2" t="n">
        <v>6608</v>
      </c>
      <c r="H450" s="1" t="s">
        <v>16</v>
      </c>
      <c r="I450" s="1" t="s">
        <v>30</v>
      </c>
      <c r="K450" s="9" t="str">
        <f aca="false">'Total Reqs'!J409</f>
        <v>Dropped After 3/31/00.</v>
      </c>
      <c r="L450" s="30"/>
      <c r="M450" s="9"/>
      <c r="N450" s="9"/>
      <c r="O450" s="9"/>
      <c r="P450" s="32"/>
    </row>
    <row r="451" customFormat="false" ht="12.75" hidden="false" customHeight="false" outlineLevel="2" collapsed="false">
      <c r="B451" s="1" t="s">
        <v>133</v>
      </c>
      <c r="D451" s="25" t="s">
        <v>134</v>
      </c>
      <c r="E451" s="1" t="s">
        <v>13</v>
      </c>
      <c r="F451" s="19" t="s">
        <v>137</v>
      </c>
      <c r="G451" s="2" t="n">
        <v>6608</v>
      </c>
      <c r="H451" s="1" t="s">
        <v>18</v>
      </c>
      <c r="I451" s="1" t="s">
        <v>30</v>
      </c>
      <c r="K451" s="9" t="n">
        <f aca="false">'Total Reqs'!K410</f>
        <v>0</v>
      </c>
      <c r="L451" s="30"/>
      <c r="M451" s="9"/>
      <c r="N451" s="9"/>
      <c r="O451" s="9"/>
      <c r="P451" s="32"/>
    </row>
    <row r="452" customFormat="false" ht="12.75" hidden="false" customHeight="false" outlineLevel="2" collapsed="false">
      <c r="D452" s="25" t="s">
        <v>134</v>
      </c>
      <c r="F452" s="19"/>
      <c r="K452" s="25"/>
      <c r="L452" s="30"/>
      <c r="M452" s="9"/>
      <c r="N452" s="9"/>
      <c r="O452" s="9"/>
      <c r="P452" s="32"/>
    </row>
    <row r="453" customFormat="false" ht="12.75" hidden="false" customHeight="false" outlineLevel="2" collapsed="false">
      <c r="D453" s="25" t="s">
        <v>134</v>
      </c>
      <c r="F453" s="19"/>
      <c r="L453" s="30"/>
      <c r="M453" s="9"/>
      <c r="N453" s="9"/>
      <c r="O453" s="9"/>
      <c r="P453" s="32"/>
    </row>
    <row r="454" customFormat="false" ht="12.75" hidden="false" customHeight="false" outlineLevel="2" collapsed="false">
      <c r="B454" s="1" t="s">
        <v>133</v>
      </c>
      <c r="D454" s="25" t="s">
        <v>134</v>
      </c>
      <c r="E454" s="1" t="s">
        <v>24</v>
      </c>
      <c r="F454" s="19" t="s">
        <v>94</v>
      </c>
      <c r="G454" s="2" t="n">
        <v>6585</v>
      </c>
      <c r="H454" s="1" t="s">
        <v>16</v>
      </c>
      <c r="I454" s="1" t="s">
        <v>27</v>
      </c>
      <c r="K454" s="9" t="n">
        <f aca="false">'Total Reqs'!K413</f>
        <v>0</v>
      </c>
      <c r="L454" s="30"/>
      <c r="M454" s="9"/>
      <c r="N454" s="9"/>
      <c r="O454" s="9"/>
      <c r="P454" s="32"/>
    </row>
    <row r="455" customFormat="false" ht="12.75" hidden="false" customHeight="false" outlineLevel="2" collapsed="false">
      <c r="B455" s="1" t="s">
        <v>133</v>
      </c>
      <c r="D455" s="25" t="s">
        <v>134</v>
      </c>
      <c r="E455" s="1" t="s">
        <v>24</v>
      </c>
      <c r="F455" s="19" t="s">
        <v>94</v>
      </c>
      <c r="G455" s="2" t="n">
        <v>6585</v>
      </c>
      <c r="H455" s="1" t="s">
        <v>18</v>
      </c>
      <c r="I455" s="1" t="s">
        <v>27</v>
      </c>
      <c r="K455" s="9" t="n">
        <f aca="false">'Total Reqs'!K414</f>
        <v>0</v>
      </c>
      <c r="L455" s="30"/>
      <c r="M455" s="9"/>
      <c r="N455" s="9"/>
      <c r="O455" s="9"/>
      <c r="P455" s="32"/>
    </row>
    <row r="456" customFormat="false" ht="12.75" hidden="false" customHeight="false" outlineLevel="2" collapsed="false">
      <c r="D456" s="25" t="s">
        <v>134</v>
      </c>
      <c r="F456" s="19"/>
      <c r="L456" s="30"/>
      <c r="M456" s="9"/>
      <c r="N456" s="9"/>
      <c r="O456" s="9"/>
      <c r="P456" s="32"/>
    </row>
    <row r="457" customFormat="false" ht="12.75" hidden="false" customHeight="false" outlineLevel="2" collapsed="false">
      <c r="B457" s="1" t="s">
        <v>133</v>
      </c>
      <c r="D457" s="25" t="s">
        <v>134</v>
      </c>
      <c r="E457" s="1" t="s">
        <v>13</v>
      </c>
      <c r="F457" s="19" t="s">
        <v>94</v>
      </c>
      <c r="G457" s="2" t="n">
        <v>6585</v>
      </c>
      <c r="H457" s="1" t="s">
        <v>16</v>
      </c>
      <c r="I457" s="1" t="s">
        <v>27</v>
      </c>
      <c r="K457" s="9" t="n">
        <f aca="false">'Total Reqs'!K416</f>
        <v>0</v>
      </c>
      <c r="L457" s="30"/>
      <c r="M457" s="9"/>
      <c r="N457" s="9"/>
      <c r="O457" s="9"/>
      <c r="P457" s="32"/>
    </row>
    <row r="458" customFormat="false" ht="12.75" hidden="false" customHeight="false" outlineLevel="2" collapsed="false">
      <c r="B458" s="1" t="s">
        <v>133</v>
      </c>
      <c r="D458" s="25" t="s">
        <v>134</v>
      </c>
      <c r="E458" s="1" t="s">
        <v>13</v>
      </c>
      <c r="F458" s="19" t="s">
        <v>94</v>
      </c>
      <c r="G458" s="2" t="n">
        <v>6585</v>
      </c>
      <c r="H458" s="1" t="s">
        <v>18</v>
      </c>
      <c r="I458" s="1" t="s">
        <v>27</v>
      </c>
      <c r="K458" s="9" t="n">
        <f aca="false">'Total Reqs'!K417</f>
        <v>0</v>
      </c>
      <c r="L458" s="30"/>
      <c r="M458" s="9"/>
      <c r="N458" s="9"/>
      <c r="O458" s="9"/>
      <c r="P458" s="32"/>
    </row>
    <row r="459" customFormat="false" ht="12.75" hidden="false" customHeight="false" outlineLevel="2" collapsed="false">
      <c r="D459" s="25" t="s">
        <v>134</v>
      </c>
      <c r="F459" s="19"/>
      <c r="L459" s="30"/>
      <c r="M459" s="9"/>
      <c r="N459" s="9"/>
      <c r="O459" s="9"/>
      <c r="P459" s="32"/>
    </row>
    <row r="460" customFormat="false" ht="12.75" hidden="false" customHeight="false" outlineLevel="2" collapsed="false">
      <c r="D460" s="25" t="s">
        <v>134</v>
      </c>
      <c r="K460" s="39"/>
      <c r="L460" s="30"/>
      <c r="M460" s="9"/>
      <c r="N460" s="9"/>
      <c r="O460" s="9"/>
      <c r="P460" s="32"/>
      <c r="Q460" s="11"/>
      <c r="T460" s="11"/>
      <c r="W460" s="11"/>
      <c r="Z460" s="11"/>
      <c r="AC460" s="11"/>
      <c r="AF460" s="11"/>
      <c r="AI460" s="11"/>
      <c r="AL460" s="11"/>
      <c r="AO460" s="11"/>
      <c r="AR460" s="11"/>
      <c r="AU460" s="11"/>
      <c r="AX460" s="11"/>
    </row>
    <row r="461" customFormat="false" ht="12.75" hidden="false" customHeight="false" outlineLevel="2" collapsed="false">
      <c r="B461" s="1" t="s">
        <v>133</v>
      </c>
      <c r="D461" s="25" t="s">
        <v>134</v>
      </c>
      <c r="E461" s="1" t="s">
        <v>13</v>
      </c>
      <c r="F461" s="1" t="s">
        <v>14</v>
      </c>
      <c r="G461" s="2" t="s">
        <v>138</v>
      </c>
      <c r="H461" s="1" t="s">
        <v>16</v>
      </c>
      <c r="I461" s="1" t="s">
        <v>17</v>
      </c>
      <c r="K461" s="9" t="n">
        <f aca="false">'Total Reqs'!K420</f>
        <v>0</v>
      </c>
      <c r="L461" s="30"/>
      <c r="M461" s="9"/>
      <c r="N461" s="9"/>
      <c r="O461" s="9"/>
      <c r="P461" s="32"/>
      <c r="S461" s="3" t="n">
        <v>0</v>
      </c>
    </row>
    <row r="462" customFormat="false" ht="12.75" hidden="false" customHeight="false" outlineLevel="2" collapsed="false">
      <c r="B462" s="1" t="s">
        <v>133</v>
      </c>
      <c r="D462" s="25" t="s">
        <v>134</v>
      </c>
      <c r="E462" s="1" t="s">
        <v>13</v>
      </c>
      <c r="F462" s="1" t="s">
        <v>14</v>
      </c>
      <c r="G462" s="2" t="s">
        <v>138</v>
      </c>
      <c r="H462" s="1" t="s">
        <v>18</v>
      </c>
      <c r="I462" s="1" t="s">
        <v>17</v>
      </c>
      <c r="K462" s="9" t="n">
        <f aca="false">'Total Reqs'!K421</f>
        <v>0</v>
      </c>
      <c r="L462" s="30"/>
      <c r="M462" s="9"/>
      <c r="N462" s="9"/>
      <c r="O462" s="9"/>
      <c r="P462" s="32"/>
      <c r="S462" s="3" t="n">
        <v>0</v>
      </c>
    </row>
    <row r="463" customFormat="false" ht="12.75" hidden="false" customHeight="false" outlineLevel="1" collapsed="false">
      <c r="B463" s="25" t="str">
        <f aca="false">B462</f>
        <v>TRANSCO</v>
      </c>
      <c r="D463" s="33" t="s">
        <v>357</v>
      </c>
      <c r="E463" s="31"/>
      <c r="F463" s="31"/>
      <c r="G463" s="34"/>
      <c r="H463" s="31"/>
      <c r="I463" s="31"/>
      <c r="J463" s="31"/>
      <c r="K463" s="35" t="n">
        <f aca="false">SUBTOTAL(9,K446:K462)</f>
        <v>0</v>
      </c>
      <c r="L463" s="35" t="n">
        <f aca="false">SUBTOTAL(9,L446:L462)</f>
        <v>0</v>
      </c>
      <c r="M463" s="35" t="n">
        <f aca="false">K463-L463</f>
        <v>0</v>
      </c>
      <c r="N463" s="35" t="n">
        <v>0</v>
      </c>
      <c r="O463" s="35" t="n">
        <f aca="false">IF(M463&lt;0.9*N463,0.9*N463,IF(M463&gt;1.1*N463,1.1*N463,M463))</f>
        <v>0</v>
      </c>
      <c r="P463" s="36" t="n">
        <f aca="false">(M463-O463)</f>
        <v>0</v>
      </c>
      <c r="Q463" s="37"/>
      <c r="R463" s="37"/>
      <c r="S463" s="37" t="n">
        <f aca="false">SUBTOTAL(9,S446:S462)</f>
        <v>0</v>
      </c>
      <c r="T463" s="37"/>
      <c r="U463" s="44" t="n">
        <f aca="false">S463-K463</f>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133</v>
      </c>
      <c r="D466" s="25" t="s">
        <v>139</v>
      </c>
      <c r="E466" s="1" t="s">
        <v>13</v>
      </c>
      <c r="F466" s="1" t="s">
        <v>140</v>
      </c>
      <c r="G466" s="2" t="n">
        <v>6583</v>
      </c>
      <c r="H466" s="1" t="s">
        <v>16</v>
      </c>
      <c r="I466" s="1" t="s">
        <v>30</v>
      </c>
      <c r="K466" s="9" t="n">
        <f aca="false">'Total Reqs'!K424</f>
        <v>0</v>
      </c>
      <c r="L466" s="30"/>
      <c r="M466" s="9"/>
      <c r="N466" s="9"/>
      <c r="O466" s="9"/>
      <c r="P466" s="32"/>
    </row>
    <row r="467" customFormat="false" ht="12.75" hidden="false" customHeight="false" outlineLevel="2" collapsed="false">
      <c r="B467" s="1" t="s">
        <v>133</v>
      </c>
      <c r="D467" s="25" t="s">
        <v>139</v>
      </c>
      <c r="E467" s="1" t="s">
        <v>13</v>
      </c>
      <c r="F467" s="1" t="s">
        <v>140</v>
      </c>
      <c r="G467" s="2" t="n">
        <v>6583</v>
      </c>
      <c r="H467" s="1" t="s">
        <v>18</v>
      </c>
      <c r="I467" s="1" t="s">
        <v>30</v>
      </c>
      <c r="K467" s="9" t="n">
        <f aca="false">'Total Reqs'!K425</f>
        <v>0</v>
      </c>
      <c r="L467" s="30"/>
      <c r="M467" s="9"/>
      <c r="N467" s="9"/>
      <c r="O467" s="9"/>
      <c r="P467" s="32"/>
    </row>
    <row r="468" customFormat="false" ht="12.75" hidden="false" customHeight="false" outlineLevel="2" collapsed="false">
      <c r="D468" s="25" t="s">
        <v>139</v>
      </c>
      <c r="K468" s="42" t="str">
        <f aca="false">'Total Reqs'!K426</f>
        <v>no more customer</v>
      </c>
      <c r="L468" s="30"/>
      <c r="M468" s="9"/>
      <c r="N468" s="9"/>
      <c r="O468" s="9"/>
      <c r="P468" s="32"/>
    </row>
    <row r="469" customFormat="false" ht="12.75" hidden="false" customHeight="false" outlineLevel="2" collapsed="false">
      <c r="D469" s="25" t="s">
        <v>139</v>
      </c>
      <c r="K469" s="42" t="n">
        <f aca="false">'Total Reqs'!K427</f>
        <v>0</v>
      </c>
      <c r="L469" s="30"/>
      <c r="M469" s="9"/>
      <c r="N469" s="9"/>
      <c r="O469" s="9"/>
      <c r="P469" s="32"/>
    </row>
    <row r="470" customFormat="false" ht="12.75" hidden="false" customHeight="false" outlineLevel="2" collapsed="false">
      <c r="D470" s="25" t="s">
        <v>139</v>
      </c>
      <c r="L470" s="30"/>
      <c r="M470" s="9"/>
      <c r="N470" s="9"/>
      <c r="O470" s="9"/>
      <c r="P470" s="32"/>
    </row>
    <row r="471" customFormat="false" ht="12.75" hidden="false" customHeight="false" outlineLevel="2" collapsed="false">
      <c r="B471" s="1" t="s">
        <v>133</v>
      </c>
      <c r="D471" s="25" t="s">
        <v>139</v>
      </c>
      <c r="E471" s="1" t="s">
        <v>24</v>
      </c>
      <c r="F471" s="1" t="s">
        <v>87</v>
      </c>
      <c r="G471" s="2" t="n">
        <v>6743</v>
      </c>
      <c r="H471" s="1" t="s">
        <v>16</v>
      </c>
      <c r="I471" s="1" t="s">
        <v>27</v>
      </c>
      <c r="K471" s="9" t="n">
        <f aca="false">'Total Reqs'!K429</f>
        <v>0</v>
      </c>
      <c r="L471" s="30"/>
      <c r="M471" s="9"/>
      <c r="N471" s="9"/>
      <c r="O471" s="9"/>
      <c r="P471" s="32"/>
    </row>
    <row r="472" customFormat="false" ht="12.75" hidden="false" customHeight="false" outlineLevel="2" collapsed="false">
      <c r="B472" s="1" t="s">
        <v>133</v>
      </c>
      <c r="D472" s="25" t="s">
        <v>139</v>
      </c>
      <c r="E472" s="1" t="s">
        <v>24</v>
      </c>
      <c r="F472" s="1" t="s">
        <v>87</v>
      </c>
      <c r="G472" s="2" t="n">
        <v>6743</v>
      </c>
      <c r="H472" s="1" t="s">
        <v>18</v>
      </c>
      <c r="I472" s="1" t="s">
        <v>27</v>
      </c>
      <c r="K472" s="9" t="n">
        <f aca="false">'Total Reqs'!K430</f>
        <v>0</v>
      </c>
      <c r="L472" s="30"/>
      <c r="M472" s="9"/>
      <c r="N472" s="9"/>
      <c r="O472" s="9"/>
      <c r="P472" s="32"/>
    </row>
    <row r="473" customFormat="false" ht="12.75" hidden="false" customHeight="false" outlineLevel="2" collapsed="false">
      <c r="D473" s="25" t="s">
        <v>139</v>
      </c>
      <c r="L473" s="30"/>
      <c r="M473" s="9"/>
      <c r="N473" s="9"/>
      <c r="O473" s="9"/>
      <c r="P473" s="32"/>
    </row>
    <row r="474" customFormat="false" ht="12.75" hidden="false" customHeight="false" outlineLevel="2" collapsed="false">
      <c r="B474" s="1" t="s">
        <v>133</v>
      </c>
      <c r="D474" s="25" t="s">
        <v>139</v>
      </c>
      <c r="E474" s="1" t="s">
        <v>13</v>
      </c>
      <c r="F474" s="1" t="s">
        <v>87</v>
      </c>
      <c r="G474" s="2" t="n">
        <v>6743</v>
      </c>
      <c r="H474" s="1" t="s">
        <v>16</v>
      </c>
      <c r="I474" s="1" t="s">
        <v>27</v>
      </c>
      <c r="K474" s="9" t="n">
        <f aca="false">'Total Reqs'!K432</f>
        <v>0</v>
      </c>
      <c r="L474" s="30"/>
      <c r="M474" s="9"/>
      <c r="N474" s="9"/>
      <c r="O474" s="9"/>
      <c r="P474" s="32"/>
    </row>
    <row r="475" customFormat="false" ht="12.75" hidden="false" customHeight="false" outlineLevel="2" collapsed="false">
      <c r="B475" s="1" t="s">
        <v>133</v>
      </c>
      <c r="D475" s="25" t="s">
        <v>139</v>
      </c>
      <c r="E475" s="1" t="s">
        <v>13</v>
      </c>
      <c r="F475" s="1" t="s">
        <v>87</v>
      </c>
      <c r="G475" s="2" t="n">
        <v>6743</v>
      </c>
      <c r="H475" s="1" t="s">
        <v>18</v>
      </c>
      <c r="I475" s="1" t="s">
        <v>27</v>
      </c>
      <c r="K475" s="9" t="n">
        <f aca="false">'Total Reqs'!K433</f>
        <v>0</v>
      </c>
      <c r="L475" s="30"/>
      <c r="M475" s="9"/>
      <c r="N475" s="9"/>
      <c r="O475" s="9"/>
      <c r="P475" s="32"/>
      <c r="S475" s="3" t="n">
        <v>0</v>
      </c>
    </row>
    <row r="476" customFormat="false" ht="12.75" hidden="false" customHeight="false" outlineLevel="1" collapsed="false">
      <c r="B476" s="25" t="str">
        <f aca="false">B475</f>
        <v>TRANSCO</v>
      </c>
      <c r="D476" s="33" t="s">
        <v>358</v>
      </c>
      <c r="E476" s="31"/>
      <c r="F476" s="31"/>
      <c r="G476" s="34"/>
      <c r="H476" s="31"/>
      <c r="I476" s="31"/>
      <c r="J476" s="31"/>
      <c r="K476" s="35" t="n">
        <f aca="false">SUBTOTAL(9,K466:K475)</f>
        <v>0</v>
      </c>
      <c r="L476" s="35" t="n">
        <f aca="false">SUBTOTAL(9,L466:L475)</f>
        <v>0</v>
      </c>
      <c r="M476" s="35" t="n">
        <f aca="false">K476-L476</f>
        <v>0</v>
      </c>
      <c r="N476" s="35" t="n">
        <v>528</v>
      </c>
      <c r="O476" s="35" t="n">
        <f aca="false">IF(M476&lt;0.9*N476,0.9*N476,IF(M476&gt;1.1*N476,1.1*N476,M476))</f>
        <v>475.2</v>
      </c>
      <c r="P476" s="36" t="n">
        <f aca="false">(M476-O476)</f>
        <v>-475.2</v>
      </c>
      <c r="Q476" s="37"/>
      <c r="R476" s="37"/>
      <c r="S476" s="37" t="n">
        <f aca="false">SUBTOTAL(9,S466:S475)</f>
        <v>0</v>
      </c>
      <c r="T476" s="37"/>
      <c r="U476" s="44" t="n">
        <f aca="false">S476-K476</f>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false" customHeight="false" outlineLevel="2" collapsed="false">
      <c r="B479" s="1" t="s">
        <v>133</v>
      </c>
      <c r="D479" s="25" t="s">
        <v>142</v>
      </c>
      <c r="E479" s="1" t="s">
        <v>13</v>
      </c>
      <c r="F479" s="1" t="s">
        <v>143</v>
      </c>
      <c r="G479" s="2" t="n">
        <v>6382</v>
      </c>
      <c r="H479" s="1" t="s">
        <v>16</v>
      </c>
      <c r="I479" s="1" t="s">
        <v>30</v>
      </c>
      <c r="K479" s="9" t="n">
        <f aca="false">'Total Reqs'!K436</f>
        <v>0</v>
      </c>
      <c r="L479" s="30"/>
      <c r="M479" s="9"/>
      <c r="N479" s="9"/>
      <c r="O479" s="9"/>
      <c r="P479" s="32"/>
    </row>
    <row r="480" customFormat="false" ht="12.75" hidden="false" customHeight="false" outlineLevel="2" collapsed="false">
      <c r="B480" s="1" t="s">
        <v>133</v>
      </c>
      <c r="D480" s="25" t="s">
        <v>142</v>
      </c>
      <c r="E480" s="1" t="s">
        <v>13</v>
      </c>
      <c r="F480" s="1" t="s">
        <v>143</v>
      </c>
      <c r="G480" s="2" t="n">
        <v>6382</v>
      </c>
      <c r="H480" s="1" t="s">
        <v>18</v>
      </c>
      <c r="I480" s="1" t="s">
        <v>30</v>
      </c>
      <c r="K480" s="9" t="n">
        <f aca="false">'Total Reqs'!K437</f>
        <v>0</v>
      </c>
      <c r="L480" s="30"/>
      <c r="M480" s="9"/>
      <c r="N480" s="9"/>
      <c r="O480" s="9"/>
      <c r="P480" s="32"/>
    </row>
    <row r="481" customFormat="false" ht="12.75" hidden="false" customHeight="false" outlineLevel="2" collapsed="false">
      <c r="D481" s="25" t="s">
        <v>142</v>
      </c>
      <c r="K481" s="42" t="str">
        <f aca="false">'Total Reqs'!K438</f>
        <v>MME will manage effective June 1 and take over officially July 1</v>
      </c>
      <c r="L481" s="30"/>
      <c r="M481" s="9"/>
      <c r="N481" s="9"/>
      <c r="O481" s="9"/>
      <c r="P481" s="32"/>
    </row>
    <row r="482" customFormat="false" ht="12.75" hidden="false" customHeight="false" outlineLevel="2" collapsed="false">
      <c r="D482" s="25" t="s">
        <v>142</v>
      </c>
      <c r="K482" s="25"/>
      <c r="L482" s="30"/>
      <c r="M482" s="9"/>
      <c r="N482" s="9"/>
      <c r="O482" s="9"/>
      <c r="P482" s="32"/>
    </row>
    <row r="483" customFormat="false" ht="12.75" hidden="false" customHeight="false" outlineLevel="2" collapsed="false">
      <c r="D483" s="25" t="s">
        <v>142</v>
      </c>
      <c r="L483" s="30"/>
      <c r="M483" s="9"/>
      <c r="N483" s="9"/>
      <c r="O483" s="9"/>
      <c r="P483" s="32"/>
    </row>
    <row r="484" customFormat="false" ht="12.75" hidden="false" customHeight="false" outlineLevel="2" collapsed="false">
      <c r="B484" s="1" t="s">
        <v>133</v>
      </c>
      <c r="D484" s="25" t="s">
        <v>142</v>
      </c>
      <c r="E484" s="1" t="s">
        <v>13</v>
      </c>
      <c r="F484" s="19" t="s">
        <v>130</v>
      </c>
      <c r="G484" s="2" t="n">
        <v>6386</v>
      </c>
      <c r="H484" s="1" t="s">
        <v>16</v>
      </c>
      <c r="I484" s="1" t="s">
        <v>30</v>
      </c>
      <c r="K484" s="9" t="n">
        <f aca="false">'Total Reqs'!K441</f>
        <v>0</v>
      </c>
      <c r="L484" s="30"/>
      <c r="M484" s="9"/>
      <c r="N484" s="9"/>
      <c r="O484" s="9"/>
      <c r="P484" s="32"/>
    </row>
    <row r="485" customFormat="false" ht="12.75" hidden="false" customHeight="false" outlineLevel="2" collapsed="false">
      <c r="B485" s="1" t="s">
        <v>133</v>
      </c>
      <c r="D485" s="25" t="s">
        <v>142</v>
      </c>
      <c r="E485" s="1" t="s">
        <v>13</v>
      </c>
      <c r="F485" s="19" t="s">
        <v>130</v>
      </c>
      <c r="G485" s="2" t="n">
        <v>6386</v>
      </c>
      <c r="H485" s="1" t="s">
        <v>18</v>
      </c>
      <c r="I485" s="1" t="s">
        <v>30</v>
      </c>
      <c r="K485" s="9" t="n">
        <f aca="false">'Total Reqs'!K442</f>
        <v>0</v>
      </c>
      <c r="L485" s="30"/>
      <c r="M485" s="9"/>
      <c r="N485" s="9"/>
      <c r="O485" s="9"/>
      <c r="P485" s="32"/>
      <c r="S485" s="3" t="n">
        <v>0</v>
      </c>
    </row>
    <row r="486" customFormat="false" ht="12.75" hidden="false" customHeight="false" outlineLevel="1" collapsed="false">
      <c r="B486" s="25" t="str">
        <f aca="false">B485</f>
        <v>TRANSCO</v>
      </c>
      <c r="D486" s="33" t="s">
        <v>359</v>
      </c>
      <c r="E486" s="31"/>
      <c r="F486" s="31"/>
      <c r="G486" s="34"/>
      <c r="H486" s="31"/>
      <c r="I486" s="31"/>
      <c r="J486" s="31"/>
      <c r="K486" s="35" t="n">
        <f aca="false">SUBTOTAL(9,K479:K485)</f>
        <v>0</v>
      </c>
      <c r="L486" s="35" t="n">
        <f aca="false">SUBTOTAL(9,L479:L485)</f>
        <v>0</v>
      </c>
      <c r="M486" s="35" t="n">
        <f aca="false">K486-L486</f>
        <v>0</v>
      </c>
      <c r="N486" s="35" t="n">
        <v>0</v>
      </c>
      <c r="O486" s="35" t="n">
        <f aca="false">IF(M486&lt;0.9*N486,0.9*N486,IF(M486&gt;1.1*N486,1.1*N486,M486))</f>
        <v>0</v>
      </c>
      <c r="P486" s="36" t="n">
        <f aca="false">(M486-O486)</f>
        <v>0</v>
      </c>
      <c r="Q486" s="37"/>
      <c r="R486" s="37"/>
      <c r="S486" s="37" t="n">
        <f aca="false">SUBTOTAL(9,S479:S485)</f>
        <v>0</v>
      </c>
      <c r="T486" s="37"/>
      <c r="U486" s="44" t="n">
        <f aca="false">S486-K486</f>
        <v>0</v>
      </c>
    </row>
    <row r="487" customFormat="false" ht="12.75" hidden="false" customHeight="false" outlineLevel="1" collapsed="false">
      <c r="F487" s="19"/>
      <c r="K487" s="42" t="str">
        <f aca="false">'Total Reqs'!K443</f>
        <v>Gas Mark taking over effective June 1</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false" customHeight="false" outlineLevel="2" collapsed="false">
      <c r="B490" s="1" t="s">
        <v>145</v>
      </c>
      <c r="D490" s="25" t="s">
        <v>146</v>
      </c>
      <c r="E490" s="1" t="s">
        <v>13</v>
      </c>
      <c r="F490" s="1" t="s">
        <v>147</v>
      </c>
      <c r="G490" s="2" t="s">
        <v>148</v>
      </c>
      <c r="H490" s="1" t="s">
        <v>16</v>
      </c>
      <c r="I490" s="1" t="s">
        <v>23</v>
      </c>
      <c r="K490" s="9" t="str">
        <f aca="false">'Total Reqs'!J446</f>
        <v>Dropped After 3/31/00.</v>
      </c>
      <c r="L490" s="30"/>
      <c r="M490" s="9"/>
      <c r="N490" s="9"/>
      <c r="O490" s="9"/>
      <c r="P490" s="32"/>
      <c r="S490" s="3" t="n">
        <v>0</v>
      </c>
    </row>
    <row r="491" customFormat="false" ht="12.75" hidden="false" customHeight="false" outlineLevel="2" collapsed="false">
      <c r="B491" s="1" t="s">
        <v>145</v>
      </c>
      <c r="D491" s="25" t="s">
        <v>146</v>
      </c>
      <c r="E491" s="1" t="s">
        <v>13</v>
      </c>
      <c r="F491" s="1" t="s">
        <v>147</v>
      </c>
      <c r="G491" s="2" t="s">
        <v>148</v>
      </c>
      <c r="H491" s="1" t="s">
        <v>18</v>
      </c>
      <c r="L491" s="30"/>
      <c r="M491" s="9"/>
      <c r="N491" s="9"/>
      <c r="O491" s="9"/>
      <c r="P491" s="32"/>
    </row>
    <row r="492" customFormat="false" ht="12.75" hidden="false" customHeight="false" outlineLevel="2" collapsed="false">
      <c r="D492" s="25" t="s">
        <v>146</v>
      </c>
      <c r="K492" s="45"/>
      <c r="L492" s="30"/>
      <c r="M492" s="9"/>
      <c r="N492" s="9"/>
      <c r="O492" s="9"/>
      <c r="P492" s="32"/>
      <c r="Q492" s="11"/>
      <c r="T492" s="11"/>
      <c r="W492" s="11"/>
      <c r="Z492" s="11"/>
      <c r="AC492" s="11"/>
      <c r="AF492" s="11"/>
      <c r="AI492" s="11"/>
      <c r="AL492" s="11"/>
      <c r="AO492" s="11"/>
      <c r="AR492" s="11"/>
      <c r="AU492" s="11"/>
      <c r="AX492" s="11"/>
    </row>
    <row r="493" customFormat="false" ht="12.75" hidden="false" customHeight="false" outlineLevel="2" collapsed="false">
      <c r="B493" s="1" t="s">
        <v>145</v>
      </c>
      <c r="D493" s="25" t="s">
        <v>146</v>
      </c>
      <c r="E493" s="1" t="s">
        <v>13</v>
      </c>
      <c r="F493" s="1" t="s">
        <v>147</v>
      </c>
      <c r="G493" s="2" t="s">
        <v>149</v>
      </c>
      <c r="H493" s="1" t="s">
        <v>16</v>
      </c>
      <c r="I493" s="1" t="s">
        <v>23</v>
      </c>
      <c r="K493" s="9" t="str">
        <f aca="false">'Total Reqs'!J449</f>
        <v>Dropped After 3/31/00.</v>
      </c>
      <c r="L493" s="30"/>
      <c r="M493" s="9"/>
      <c r="N493" s="9"/>
      <c r="O493" s="9"/>
      <c r="P493" s="32"/>
      <c r="S493" s="3" t="n">
        <v>0</v>
      </c>
    </row>
    <row r="494" customFormat="false" ht="12.75" hidden="false" customHeight="false" outlineLevel="2" collapsed="false">
      <c r="B494" s="1" t="s">
        <v>145</v>
      </c>
      <c r="D494" s="25" t="s">
        <v>146</v>
      </c>
      <c r="E494" s="1" t="s">
        <v>13</v>
      </c>
      <c r="F494" s="1" t="s">
        <v>147</v>
      </c>
      <c r="G494" s="2" t="s">
        <v>149</v>
      </c>
      <c r="H494" s="1" t="s">
        <v>18</v>
      </c>
      <c r="L494" s="30"/>
      <c r="M494" s="9"/>
      <c r="N494" s="9"/>
      <c r="O494" s="9"/>
      <c r="P494" s="32"/>
    </row>
    <row r="495" customFormat="false" ht="12.75" hidden="false" customHeight="false" outlineLevel="1" collapsed="false">
      <c r="B495" s="25" t="str">
        <f aca="false">B494</f>
        <v>TENN</v>
      </c>
      <c r="D495" s="33" t="s">
        <v>360</v>
      </c>
      <c r="E495" s="31"/>
      <c r="F495" s="31"/>
      <c r="G495" s="34"/>
      <c r="H495" s="31"/>
      <c r="I495" s="31"/>
      <c r="J495" s="31"/>
      <c r="K495" s="35" t="n">
        <f aca="false">SUBTOTAL(9,K490:K494)</f>
        <v>0</v>
      </c>
      <c r="L495" s="35" t="n">
        <f aca="false">SUBTOTAL(9,L490:L494)</f>
        <v>0</v>
      </c>
      <c r="M495" s="35" t="n">
        <f aca="false">K495-L495</f>
        <v>0</v>
      </c>
      <c r="N495" s="35" t="n">
        <v>0</v>
      </c>
      <c r="O495" s="35" t="n">
        <f aca="false">IF(M495&lt;0.9*N495,0.9*N495,IF(M495&gt;1.1*N495,1.1*N495,M495))</f>
        <v>0</v>
      </c>
      <c r="P495" s="36" t="n">
        <f aca="false">(M495-O495)</f>
        <v>0</v>
      </c>
      <c r="Q495" s="37"/>
      <c r="R495" s="37"/>
      <c r="S495" s="37" t="n">
        <f aca="false">SUBTOTAL(9,S490:S494)</f>
        <v>0</v>
      </c>
      <c r="T495" s="37"/>
      <c r="U495" s="44" t="n">
        <f aca="false">S495-K495</f>
        <v>0</v>
      </c>
    </row>
    <row r="496" customFormat="false" ht="12.75" hidden="false" customHeight="false" outlineLevel="1" collapsed="false">
      <c r="K496" s="45"/>
      <c r="L496" s="30"/>
      <c r="M496" s="9"/>
      <c r="N496" s="9"/>
      <c r="O496" s="9"/>
      <c r="P496" s="32"/>
    </row>
    <row r="497" customFormat="false" ht="12.75" hidden="false" customHeight="false" outlineLevel="1" collapsed="false">
      <c r="L497" s="30"/>
      <c r="M497" s="9"/>
      <c r="N497" s="9"/>
      <c r="O497" s="9"/>
      <c r="P497" s="32"/>
    </row>
    <row r="498" customFormat="false" ht="12.75" hidden="false" customHeight="false" outlineLevel="2" collapsed="false">
      <c r="B498" s="1" t="s">
        <v>145</v>
      </c>
      <c r="D498" s="25" t="s">
        <v>134</v>
      </c>
      <c r="F498" s="1" t="s">
        <v>33</v>
      </c>
      <c r="G498" s="2" t="s">
        <v>150</v>
      </c>
      <c r="H498" s="1" t="s">
        <v>16</v>
      </c>
      <c r="I498" s="1" t="s">
        <v>17</v>
      </c>
      <c r="K498" s="9" t="n">
        <f aca="false">'Total Reqs'!K453</f>
        <v>0</v>
      </c>
      <c r="L498" s="30"/>
      <c r="M498" s="9"/>
      <c r="N498" s="9"/>
      <c r="O498" s="9"/>
      <c r="P498" s="32"/>
    </row>
    <row r="499" customFormat="false" ht="12.75" hidden="false" customHeight="false" outlineLevel="2" collapsed="false">
      <c r="B499" s="1" t="s">
        <v>145</v>
      </c>
      <c r="D499" s="25" t="s">
        <v>134</v>
      </c>
      <c r="F499" s="1" t="s">
        <v>33</v>
      </c>
      <c r="G499" s="2" t="s">
        <v>150</v>
      </c>
      <c r="H499" s="1" t="s">
        <v>18</v>
      </c>
      <c r="K499" s="9" t="n">
        <f aca="false">'Total Reqs'!K454</f>
        <v>0</v>
      </c>
      <c r="L499" s="30"/>
      <c r="M499" s="9"/>
      <c r="N499" s="9"/>
      <c r="O499" s="9"/>
      <c r="P499" s="32"/>
    </row>
    <row r="500" customFormat="false" ht="12.75" hidden="false" customHeight="false" outlineLevel="2" collapsed="false">
      <c r="D500" s="25" t="s">
        <v>134</v>
      </c>
      <c r="F500" s="3"/>
      <c r="L500" s="30"/>
      <c r="M500" s="9"/>
      <c r="N500" s="9"/>
      <c r="O500" s="9"/>
      <c r="P500" s="32"/>
    </row>
    <row r="501" customFormat="false" ht="12.75" hidden="false" customHeight="false" outlineLevel="2" collapsed="false">
      <c r="B501" s="1" t="s">
        <v>145</v>
      </c>
      <c r="D501" s="25" t="s">
        <v>134</v>
      </c>
      <c r="F501" s="1" t="s">
        <v>33</v>
      </c>
      <c r="G501" s="2" t="s">
        <v>151</v>
      </c>
      <c r="H501" s="1" t="s">
        <v>16</v>
      </c>
      <c r="I501" s="1" t="s">
        <v>17</v>
      </c>
      <c r="K501" s="9" t="n">
        <f aca="false">'Total Reqs'!K456</f>
        <v>0</v>
      </c>
      <c r="L501" s="30"/>
      <c r="M501" s="9"/>
      <c r="N501" s="9"/>
      <c r="O501" s="9"/>
      <c r="P501" s="32"/>
      <c r="S501" s="3" t="n">
        <v>0</v>
      </c>
    </row>
    <row r="502" customFormat="false" ht="12.75" hidden="false" customHeight="false" outlineLevel="2" collapsed="false">
      <c r="B502" s="1" t="s">
        <v>145</v>
      </c>
      <c r="D502" s="25" t="s">
        <v>134</v>
      </c>
      <c r="F502" s="1" t="s">
        <v>33</v>
      </c>
      <c r="G502" s="2" t="s">
        <v>151</v>
      </c>
      <c r="H502" s="1" t="s">
        <v>18</v>
      </c>
      <c r="K502" s="9" t="n">
        <f aca="false">'Total Reqs'!K457</f>
        <v>0</v>
      </c>
      <c r="L502" s="30"/>
      <c r="M502" s="9"/>
      <c r="N502" s="9"/>
      <c r="O502" s="9"/>
      <c r="P502" s="32"/>
    </row>
    <row r="503" customFormat="false" ht="12.75" hidden="false" customHeight="false" outlineLevel="1" collapsed="false">
      <c r="B503" s="25" t="str">
        <f aca="false">B502</f>
        <v>TENN</v>
      </c>
      <c r="D503" s="33" t="s">
        <v>357</v>
      </c>
      <c r="E503" s="31"/>
      <c r="F503" s="31"/>
      <c r="G503" s="34"/>
      <c r="H503" s="31"/>
      <c r="I503" s="31"/>
      <c r="J503" s="31"/>
      <c r="K503" s="35" t="n">
        <f aca="false">SUBTOTAL(9,K498:K502)</f>
        <v>0</v>
      </c>
      <c r="L503" s="35" t="n">
        <f aca="false">SUBTOTAL(9,L498:L502)</f>
        <v>0</v>
      </c>
      <c r="M503" s="35" t="n">
        <f aca="false">K503-L503</f>
        <v>0</v>
      </c>
      <c r="N503" s="35" t="n">
        <v>0</v>
      </c>
      <c r="O503" s="35" t="n">
        <f aca="false">IF(M503&lt;0.9*N503,0.9*N503,IF(M503&gt;1.1*N503,1.1*N503,M503))</f>
        <v>0</v>
      </c>
      <c r="P503" s="36" t="n">
        <f aca="false">(M503-O503)</f>
        <v>0</v>
      </c>
      <c r="Q503" s="37"/>
      <c r="R503" s="37"/>
      <c r="S503" s="37" t="n">
        <f aca="false">SUBTOTAL(9,S498:S502)</f>
        <v>0</v>
      </c>
      <c r="T503" s="37"/>
      <c r="U503" s="44" t="n">
        <f aca="false">S503-K503</f>
        <v>0</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false" customHeight="false" outlineLevel="2" collapsed="false">
      <c r="B506" s="1" t="s">
        <v>145</v>
      </c>
      <c r="D506" s="25" t="s">
        <v>142</v>
      </c>
      <c r="E506" s="1" t="s">
        <v>13</v>
      </c>
      <c r="F506" s="1" t="s">
        <v>152</v>
      </c>
      <c r="G506" s="2" t="s">
        <v>153</v>
      </c>
      <c r="H506" s="1" t="s">
        <v>16</v>
      </c>
      <c r="I506" s="1" t="s">
        <v>27</v>
      </c>
      <c r="K506" s="9" t="n">
        <f aca="false">'Total Reqs'!K460</f>
        <v>0</v>
      </c>
      <c r="L506" s="30"/>
      <c r="M506" s="9"/>
      <c r="N506" s="9"/>
      <c r="O506" s="9"/>
      <c r="P506" s="32"/>
    </row>
    <row r="507" customFormat="false" ht="12.75" hidden="false" customHeight="false" outlineLevel="2" collapsed="false">
      <c r="B507" s="1" t="s">
        <v>145</v>
      </c>
      <c r="D507" s="25" t="s">
        <v>142</v>
      </c>
      <c r="E507" s="1" t="s">
        <v>13</v>
      </c>
      <c r="F507" s="1" t="s">
        <v>152</v>
      </c>
      <c r="G507" s="2" t="s">
        <v>153</v>
      </c>
      <c r="H507" s="1" t="s">
        <v>18</v>
      </c>
      <c r="I507" s="1" t="s">
        <v>27</v>
      </c>
      <c r="K507" s="9" t="n">
        <f aca="false">'Total Reqs'!K461</f>
        <v>0</v>
      </c>
      <c r="L507" s="30"/>
      <c r="M507" s="9"/>
      <c r="N507" s="9"/>
      <c r="O507" s="9"/>
      <c r="P507" s="32"/>
    </row>
    <row r="508" customFormat="false" ht="12.75" hidden="false" customHeight="false" outlineLevel="2" collapsed="false">
      <c r="D508" s="25" t="s">
        <v>142</v>
      </c>
      <c r="L508" s="30"/>
      <c r="M508" s="9"/>
      <c r="N508" s="9"/>
      <c r="O508" s="9"/>
      <c r="P508" s="32"/>
    </row>
    <row r="509" customFormat="false" ht="12.75" hidden="false" customHeight="false" outlineLevel="2" collapsed="false">
      <c r="B509" s="1" t="s">
        <v>145</v>
      </c>
      <c r="D509" s="25" t="s">
        <v>142</v>
      </c>
      <c r="E509" s="1" t="s">
        <v>13</v>
      </c>
      <c r="F509" s="1" t="s">
        <v>154</v>
      </c>
      <c r="G509" s="2" t="s">
        <v>155</v>
      </c>
      <c r="H509" s="1" t="s">
        <v>16</v>
      </c>
      <c r="I509" s="1" t="s">
        <v>27</v>
      </c>
      <c r="K509" s="9" t="n">
        <f aca="false">'Total Reqs'!K463</f>
        <v>0</v>
      </c>
      <c r="L509" s="30"/>
      <c r="M509" s="9"/>
      <c r="N509" s="9"/>
      <c r="O509" s="9"/>
      <c r="P509" s="32"/>
    </row>
    <row r="510" customFormat="false" ht="12.75" hidden="false" customHeight="false" outlineLevel="2" collapsed="false">
      <c r="B510" s="1" t="s">
        <v>145</v>
      </c>
      <c r="D510" s="25" t="s">
        <v>142</v>
      </c>
      <c r="E510" s="1" t="s">
        <v>13</v>
      </c>
      <c r="F510" s="1" t="s">
        <v>154</v>
      </c>
      <c r="G510" s="2" t="s">
        <v>155</v>
      </c>
      <c r="H510" s="1" t="s">
        <v>18</v>
      </c>
      <c r="I510" s="1" t="s">
        <v>27</v>
      </c>
      <c r="K510" s="9" t="n">
        <f aca="false">'Total Reqs'!K464</f>
        <v>0</v>
      </c>
      <c r="L510" s="30"/>
      <c r="M510" s="9"/>
      <c r="N510" s="9"/>
      <c r="O510" s="9"/>
      <c r="P510" s="32"/>
    </row>
    <row r="511" customFormat="false" ht="12.75" hidden="false" customHeight="false" outlineLevel="2" collapsed="false">
      <c r="D511" s="25" t="s">
        <v>142</v>
      </c>
      <c r="L511" s="30"/>
      <c r="M511" s="9"/>
      <c r="N511" s="9"/>
      <c r="O511" s="9"/>
      <c r="P511" s="32"/>
    </row>
    <row r="512" customFormat="false" ht="12.75" hidden="false" customHeight="false" outlineLevel="2" collapsed="false">
      <c r="B512" s="1" t="s">
        <v>145</v>
      </c>
      <c r="D512" s="25" t="s">
        <v>142</v>
      </c>
      <c r="E512" s="1" t="s">
        <v>13</v>
      </c>
      <c r="F512" s="1" t="s">
        <v>154</v>
      </c>
      <c r="G512" s="2" t="s">
        <v>156</v>
      </c>
      <c r="H512" s="1" t="s">
        <v>16</v>
      </c>
      <c r="I512" s="1" t="s">
        <v>27</v>
      </c>
      <c r="K512" s="9" t="n">
        <f aca="false">'Total Reqs'!K466</f>
        <v>0</v>
      </c>
      <c r="L512" s="30"/>
      <c r="M512" s="9"/>
      <c r="N512" s="9"/>
      <c r="O512" s="9"/>
      <c r="P512" s="32"/>
    </row>
    <row r="513" customFormat="false" ht="12.75" hidden="false" customHeight="false" outlineLevel="2" collapsed="false">
      <c r="B513" s="1" t="s">
        <v>145</v>
      </c>
      <c r="D513" s="25" t="s">
        <v>142</v>
      </c>
      <c r="E513" s="1" t="s">
        <v>13</v>
      </c>
      <c r="F513" s="1" t="s">
        <v>154</v>
      </c>
      <c r="G513" s="2" t="s">
        <v>156</v>
      </c>
      <c r="H513" s="1" t="s">
        <v>18</v>
      </c>
      <c r="I513" s="1" t="s">
        <v>27</v>
      </c>
      <c r="K513" s="9" t="n">
        <f aca="false">'Total Reqs'!K467</f>
        <v>0</v>
      </c>
      <c r="L513" s="30"/>
      <c r="M513" s="9"/>
      <c r="N513" s="9"/>
      <c r="O513" s="9"/>
      <c r="P513" s="32"/>
    </row>
    <row r="514" customFormat="false" ht="12.75" hidden="false" customHeight="false" outlineLevel="2" collapsed="false">
      <c r="D514" s="25" t="s">
        <v>142</v>
      </c>
      <c r="L514" s="30"/>
      <c r="M514" s="9"/>
      <c r="N514" s="9"/>
      <c r="O514" s="9"/>
      <c r="P514" s="32"/>
    </row>
    <row r="515" customFormat="false" ht="12.75" hidden="false" customHeight="false" outlineLevel="2" collapsed="false">
      <c r="B515" s="1" t="s">
        <v>145</v>
      </c>
      <c r="D515" s="25" t="s">
        <v>142</v>
      </c>
      <c r="E515" s="1" t="s">
        <v>13</v>
      </c>
      <c r="F515" s="1" t="s">
        <v>157</v>
      </c>
      <c r="G515" s="2" t="s">
        <v>158</v>
      </c>
      <c r="H515" s="1" t="s">
        <v>16</v>
      </c>
      <c r="I515" s="1" t="s">
        <v>27</v>
      </c>
      <c r="K515" s="9" t="n">
        <f aca="false">'Total Reqs'!K469</f>
        <v>0</v>
      </c>
      <c r="L515" s="30"/>
      <c r="M515" s="9"/>
      <c r="N515" s="9"/>
      <c r="O515" s="9"/>
      <c r="P515" s="32"/>
    </row>
    <row r="516" customFormat="false" ht="12.75" hidden="false" customHeight="false" outlineLevel="2" collapsed="false">
      <c r="B516" s="1" t="s">
        <v>145</v>
      </c>
      <c r="D516" s="25" t="s">
        <v>142</v>
      </c>
      <c r="E516" s="1" t="s">
        <v>13</v>
      </c>
      <c r="F516" s="1" t="s">
        <v>157</v>
      </c>
      <c r="G516" s="2" t="s">
        <v>158</v>
      </c>
      <c r="H516" s="1" t="s">
        <v>18</v>
      </c>
      <c r="I516" s="1" t="s">
        <v>27</v>
      </c>
      <c r="K516" s="9" t="n">
        <f aca="false">'Total Reqs'!K470</f>
        <v>0</v>
      </c>
      <c r="L516" s="30"/>
      <c r="M516" s="9"/>
      <c r="N516" s="9"/>
      <c r="O516" s="9"/>
      <c r="P516" s="32"/>
    </row>
    <row r="517" customFormat="false" ht="12.75" hidden="false" customHeight="false" outlineLevel="2" collapsed="false">
      <c r="D517" s="25" t="s">
        <v>142</v>
      </c>
      <c r="L517" s="30"/>
      <c r="M517" s="9"/>
      <c r="N517" s="9"/>
      <c r="O517" s="9"/>
      <c r="P517" s="32"/>
    </row>
    <row r="518" customFormat="false" ht="12.75" hidden="false" customHeight="false" outlineLevel="2" collapsed="false">
      <c r="B518" s="1" t="s">
        <v>145</v>
      </c>
      <c r="D518" s="25" t="s">
        <v>142</v>
      </c>
      <c r="E518" s="1" t="s">
        <v>13</v>
      </c>
      <c r="F518" s="1" t="s">
        <v>159</v>
      </c>
      <c r="G518" s="2" t="s">
        <v>160</v>
      </c>
      <c r="H518" s="1" t="s">
        <v>16</v>
      </c>
      <c r="I518" s="1" t="s">
        <v>161</v>
      </c>
      <c r="K518" s="9" t="n">
        <f aca="false">'Total Reqs'!K472</f>
        <v>0</v>
      </c>
      <c r="L518" s="30"/>
      <c r="M518" s="9"/>
      <c r="N518" s="9"/>
      <c r="O518" s="9"/>
      <c r="P518" s="32"/>
    </row>
    <row r="519" customFormat="false" ht="12.75" hidden="false" customHeight="false" outlineLevel="2" collapsed="false">
      <c r="B519" s="1" t="s">
        <v>145</v>
      </c>
      <c r="D519" s="25" t="s">
        <v>142</v>
      </c>
      <c r="E519" s="1" t="s">
        <v>13</v>
      </c>
      <c r="F519" s="1" t="s">
        <v>159</v>
      </c>
      <c r="G519" s="2" t="s">
        <v>160</v>
      </c>
      <c r="H519" s="1" t="s">
        <v>18</v>
      </c>
      <c r="I519" s="1" t="s">
        <v>161</v>
      </c>
      <c r="K519" s="9" t="n">
        <f aca="false">'Total Reqs'!K473</f>
        <v>0</v>
      </c>
      <c r="L519" s="30"/>
      <c r="M519" s="9"/>
      <c r="N519" s="9"/>
      <c r="O519" s="9"/>
      <c r="P519" s="32"/>
    </row>
    <row r="520" customFormat="false" ht="12.75" hidden="false" customHeight="false" outlineLevel="2" collapsed="false">
      <c r="D520" s="25" t="s">
        <v>142</v>
      </c>
      <c r="L520" s="30"/>
      <c r="M520" s="9"/>
      <c r="N520" s="9"/>
      <c r="O520" s="9"/>
      <c r="P520" s="32"/>
    </row>
    <row r="521" customFormat="false" ht="12.75" hidden="false" customHeight="false" outlineLevel="2" collapsed="false">
      <c r="B521" s="1" t="s">
        <v>145</v>
      </c>
      <c r="D521" s="25" t="s">
        <v>142</v>
      </c>
      <c r="E521" s="1" t="s">
        <v>13</v>
      </c>
      <c r="F521" s="1" t="s">
        <v>162</v>
      </c>
      <c r="G521" s="2" t="s">
        <v>163</v>
      </c>
      <c r="H521" s="1" t="s">
        <v>16</v>
      </c>
      <c r="I521" s="1" t="s">
        <v>161</v>
      </c>
      <c r="K521" s="9" t="str">
        <f aca="false">'Total Reqs'!J475</f>
        <v>Dropped After 3/31/00.</v>
      </c>
      <c r="L521" s="30"/>
      <c r="M521" s="9"/>
      <c r="N521" s="9"/>
      <c r="O521" s="9"/>
      <c r="P521" s="32"/>
    </row>
    <row r="522" customFormat="false" ht="12.75" hidden="false" customHeight="false" outlineLevel="2" collapsed="false">
      <c r="B522" s="1" t="s">
        <v>145</v>
      </c>
      <c r="D522" s="25" t="s">
        <v>142</v>
      </c>
      <c r="E522" s="1" t="s">
        <v>13</v>
      </c>
      <c r="F522" s="1" t="s">
        <v>162</v>
      </c>
      <c r="G522" s="2" t="s">
        <v>163</v>
      </c>
      <c r="H522" s="1" t="s">
        <v>18</v>
      </c>
      <c r="I522" s="1" t="s">
        <v>161</v>
      </c>
      <c r="L522" s="30"/>
      <c r="M522" s="9"/>
      <c r="N522" s="9"/>
      <c r="O522" s="9"/>
      <c r="P522" s="32"/>
    </row>
    <row r="523" customFormat="false" ht="12.75" hidden="false" customHeight="false" outlineLevel="2" collapsed="false">
      <c r="D523" s="25" t="s">
        <v>142</v>
      </c>
      <c r="L523" s="30"/>
      <c r="M523" s="9"/>
      <c r="N523" s="9"/>
      <c r="O523" s="9"/>
      <c r="P523" s="32"/>
    </row>
    <row r="524" customFormat="false" ht="12.75" hidden="false" customHeight="false" outlineLevel="2" collapsed="false">
      <c r="B524" s="1" t="s">
        <v>145</v>
      </c>
      <c r="D524" s="25" t="s">
        <v>142</v>
      </c>
      <c r="E524" s="1" t="s">
        <v>13</v>
      </c>
      <c r="F524" s="1" t="s">
        <v>164</v>
      </c>
      <c r="G524" s="2" t="s">
        <v>165</v>
      </c>
      <c r="H524" s="1" t="s">
        <v>16</v>
      </c>
      <c r="I524" s="1" t="s">
        <v>161</v>
      </c>
      <c r="K524" s="9" t="n">
        <f aca="false">'Total Reqs'!K478</f>
        <v>0</v>
      </c>
      <c r="L524" s="30"/>
      <c r="M524" s="9"/>
      <c r="N524" s="9"/>
      <c r="O524" s="9"/>
      <c r="P524" s="32"/>
    </row>
    <row r="525" customFormat="false" ht="12.75" hidden="false" customHeight="false" outlineLevel="2" collapsed="false">
      <c r="B525" s="1" t="s">
        <v>145</v>
      </c>
      <c r="D525" s="25" t="s">
        <v>142</v>
      </c>
      <c r="E525" s="1" t="s">
        <v>13</v>
      </c>
      <c r="F525" s="1" t="s">
        <v>164</v>
      </c>
      <c r="G525" s="2" t="s">
        <v>165</v>
      </c>
      <c r="H525" s="1" t="s">
        <v>18</v>
      </c>
      <c r="I525" s="1" t="s">
        <v>161</v>
      </c>
      <c r="K525" s="9" t="n">
        <f aca="false">'Total Reqs'!K479</f>
        <v>0</v>
      </c>
      <c r="L525" s="30"/>
      <c r="M525" s="9"/>
      <c r="N525" s="9"/>
      <c r="O525" s="9"/>
      <c r="P525" s="32"/>
    </row>
    <row r="526" customFormat="false" ht="12.75" hidden="false" customHeight="false" outlineLevel="2" collapsed="false">
      <c r="D526" s="25" t="s">
        <v>142</v>
      </c>
      <c r="L526" s="30"/>
      <c r="M526" s="9"/>
      <c r="N526" s="9"/>
      <c r="O526" s="9"/>
      <c r="P526" s="32"/>
    </row>
    <row r="527" customFormat="false" ht="12.75" hidden="false" customHeight="false" outlineLevel="2" collapsed="false">
      <c r="B527" s="1" t="s">
        <v>145</v>
      </c>
      <c r="D527" s="25" t="s">
        <v>142</v>
      </c>
      <c r="E527" s="1" t="s">
        <v>13</v>
      </c>
      <c r="F527" s="1" t="s">
        <v>106</v>
      </c>
      <c r="G527" s="2" t="s">
        <v>166</v>
      </c>
      <c r="H527" s="1" t="s">
        <v>16</v>
      </c>
      <c r="I527" s="1" t="s">
        <v>161</v>
      </c>
      <c r="K527" s="9" t="n">
        <f aca="false">'Total Reqs'!K481</f>
        <v>0</v>
      </c>
      <c r="L527" s="30"/>
      <c r="M527" s="9"/>
      <c r="N527" s="9"/>
      <c r="O527" s="9"/>
      <c r="P527" s="32"/>
    </row>
    <row r="528" customFormat="false" ht="12.75" hidden="false" customHeight="false" outlineLevel="2" collapsed="false">
      <c r="B528" s="1" t="s">
        <v>145</v>
      </c>
      <c r="D528" s="25" t="s">
        <v>142</v>
      </c>
      <c r="E528" s="1" t="s">
        <v>13</v>
      </c>
      <c r="F528" s="1" t="s">
        <v>106</v>
      </c>
      <c r="G528" s="2" t="s">
        <v>166</v>
      </c>
      <c r="H528" s="1" t="s">
        <v>18</v>
      </c>
      <c r="I528" s="1" t="s">
        <v>161</v>
      </c>
      <c r="K528" s="9" t="n">
        <f aca="false">'Total Reqs'!K482</f>
        <v>0</v>
      </c>
      <c r="L528" s="30"/>
      <c r="M528" s="9"/>
      <c r="N528" s="9"/>
      <c r="O528" s="9"/>
      <c r="P528" s="32"/>
    </row>
    <row r="529" customFormat="false" ht="12.75" hidden="false" customHeight="false" outlineLevel="2" collapsed="false">
      <c r="D529" s="25" t="s">
        <v>142</v>
      </c>
      <c r="F529" s="17"/>
      <c r="K529" s="25"/>
      <c r="L529" s="30"/>
      <c r="M529" s="9"/>
      <c r="N529" s="9"/>
      <c r="O529" s="9"/>
      <c r="P529" s="32"/>
    </row>
    <row r="530" customFormat="false" ht="12.75" hidden="false" customHeight="false" outlineLevel="2" collapsed="false">
      <c r="B530" s="1" t="s">
        <v>145</v>
      </c>
      <c r="D530" s="25" t="s">
        <v>142</v>
      </c>
      <c r="E530" s="1" t="s">
        <v>13</v>
      </c>
      <c r="F530" s="1" t="s">
        <v>167</v>
      </c>
      <c r="G530" s="2" t="s">
        <v>168</v>
      </c>
      <c r="H530" s="1" t="s">
        <v>16</v>
      </c>
      <c r="I530" s="1" t="s">
        <v>161</v>
      </c>
      <c r="K530" s="9" t="n">
        <f aca="false">'Total Reqs'!K484</f>
        <v>0</v>
      </c>
      <c r="L530" s="30"/>
      <c r="M530" s="9"/>
      <c r="N530" s="9"/>
      <c r="O530" s="9"/>
      <c r="P530" s="32"/>
    </row>
    <row r="531" customFormat="false" ht="12.75" hidden="false" customHeight="false" outlineLevel="2" collapsed="false">
      <c r="B531" s="1" t="s">
        <v>145</v>
      </c>
      <c r="D531" s="25" t="s">
        <v>142</v>
      </c>
      <c r="E531" s="1" t="s">
        <v>13</v>
      </c>
      <c r="F531" s="1" t="s">
        <v>167</v>
      </c>
      <c r="G531" s="2" t="s">
        <v>168</v>
      </c>
      <c r="H531" s="1" t="s">
        <v>18</v>
      </c>
      <c r="I531" s="1" t="s">
        <v>161</v>
      </c>
      <c r="K531" s="9" t="n">
        <f aca="false">'Total Reqs'!K485</f>
        <v>0</v>
      </c>
      <c r="L531" s="30"/>
      <c r="M531" s="9"/>
      <c r="N531" s="9"/>
      <c r="O531" s="9"/>
      <c r="P531" s="32"/>
    </row>
    <row r="532" customFormat="false" ht="12.75" hidden="false" customHeight="false" outlineLevel="2" collapsed="false">
      <c r="D532" s="25" t="s">
        <v>142</v>
      </c>
      <c r="L532" s="30"/>
      <c r="M532" s="9"/>
      <c r="N532" s="9"/>
      <c r="O532" s="9"/>
      <c r="P532" s="32"/>
    </row>
    <row r="533" customFormat="false" ht="13.5" hidden="false" customHeight="true" outlineLevel="2" collapsed="false">
      <c r="D533" s="25" t="s">
        <v>142</v>
      </c>
      <c r="F533" s="4"/>
      <c r="K533" s="42"/>
      <c r="L533" s="30"/>
      <c r="M533" s="9"/>
      <c r="N533" s="9"/>
      <c r="O533" s="9"/>
      <c r="P533" s="32"/>
    </row>
    <row r="534" customFormat="false" ht="12.75" hidden="false" customHeight="false" outlineLevel="2" collapsed="false">
      <c r="B534" s="1" t="s">
        <v>145</v>
      </c>
      <c r="D534" s="25" t="s">
        <v>142</v>
      </c>
      <c r="E534" s="1" t="s">
        <v>24</v>
      </c>
      <c r="F534" s="1" t="s">
        <v>20</v>
      </c>
      <c r="H534" s="1" t="s">
        <v>16</v>
      </c>
      <c r="I534" s="1" t="s">
        <v>17</v>
      </c>
      <c r="K534" s="9" t="n">
        <f aca="false">'Total Reqs'!K488</f>
        <v>0</v>
      </c>
      <c r="L534" s="30"/>
      <c r="M534" s="9"/>
      <c r="N534" s="9"/>
      <c r="O534" s="9"/>
      <c r="P534" s="32"/>
    </row>
    <row r="535" customFormat="false" ht="12.75" hidden="false" customHeight="false" outlineLevel="2" collapsed="false">
      <c r="B535" s="1" t="s">
        <v>145</v>
      </c>
      <c r="D535" s="25" t="s">
        <v>142</v>
      </c>
      <c r="E535" s="1" t="s">
        <v>24</v>
      </c>
      <c r="F535" s="1" t="s">
        <v>20</v>
      </c>
      <c r="H535" s="1" t="s">
        <v>18</v>
      </c>
      <c r="K535" s="9" t="n">
        <f aca="false">'Total Reqs'!K489</f>
        <v>0</v>
      </c>
      <c r="L535" s="30"/>
      <c r="M535" s="9"/>
      <c r="N535" s="9"/>
      <c r="O535" s="9"/>
      <c r="P535" s="32"/>
    </row>
    <row r="536" customFormat="false" ht="12.75" hidden="false" customHeight="false" outlineLevel="2" collapsed="false">
      <c r="D536" s="25" t="s">
        <v>142</v>
      </c>
      <c r="L536" s="30"/>
      <c r="M536" s="9"/>
      <c r="N536" s="9"/>
      <c r="O536" s="9"/>
      <c r="P536" s="32"/>
    </row>
    <row r="537" customFormat="false" ht="12.75" hidden="false" customHeight="false" outlineLevel="2" collapsed="false">
      <c r="B537" s="1" t="s">
        <v>145</v>
      </c>
      <c r="D537" s="25" t="s">
        <v>142</v>
      </c>
      <c r="E537" s="1" t="s">
        <v>13</v>
      </c>
      <c r="F537" s="1" t="s">
        <v>169</v>
      </c>
      <c r="G537" s="2" t="s">
        <v>170</v>
      </c>
      <c r="H537" s="1" t="s">
        <v>16</v>
      </c>
      <c r="I537" s="1" t="s">
        <v>161</v>
      </c>
      <c r="K537" s="9" t="n">
        <f aca="false">'Total Reqs'!K491</f>
        <v>0</v>
      </c>
      <c r="L537" s="30"/>
      <c r="M537" s="9"/>
      <c r="N537" s="9"/>
      <c r="O537" s="9"/>
      <c r="P537" s="32"/>
    </row>
    <row r="538" customFormat="false" ht="12.75" hidden="false" customHeight="false" outlineLevel="2" collapsed="false">
      <c r="B538" s="1" t="s">
        <v>145</v>
      </c>
      <c r="D538" s="25" t="s">
        <v>142</v>
      </c>
      <c r="E538" s="1" t="s">
        <v>13</v>
      </c>
      <c r="F538" s="1" t="s">
        <v>169</v>
      </c>
      <c r="G538" s="2" t="s">
        <v>170</v>
      </c>
      <c r="H538" s="1" t="s">
        <v>18</v>
      </c>
      <c r="I538" s="1" t="s">
        <v>161</v>
      </c>
      <c r="K538" s="9" t="n">
        <f aca="false">'Total Reqs'!K492</f>
        <v>0</v>
      </c>
      <c r="L538" s="30"/>
      <c r="M538" s="9"/>
      <c r="N538" s="9"/>
      <c r="O538" s="9"/>
      <c r="P538" s="32"/>
    </row>
    <row r="539" customFormat="false" ht="12.75" hidden="false" customHeight="false" outlineLevel="2" collapsed="false">
      <c r="D539" s="25" t="s">
        <v>142</v>
      </c>
      <c r="L539" s="30"/>
      <c r="M539" s="9"/>
      <c r="N539" s="9"/>
      <c r="O539" s="9"/>
      <c r="P539" s="32"/>
    </row>
    <row r="540" customFormat="false" ht="12.75" hidden="false" customHeight="false" outlineLevel="2" collapsed="false">
      <c r="B540" s="1" t="s">
        <v>145</v>
      </c>
      <c r="D540" s="25" t="s">
        <v>142</v>
      </c>
      <c r="E540" s="1" t="s">
        <v>13</v>
      </c>
      <c r="F540" s="1" t="s">
        <v>172</v>
      </c>
      <c r="G540" s="2" t="s">
        <v>173</v>
      </c>
      <c r="H540" s="1" t="s">
        <v>16</v>
      </c>
      <c r="I540" s="1" t="s">
        <v>161</v>
      </c>
      <c r="K540" s="9" t="n">
        <f aca="false">'Total Reqs'!K494</f>
        <v>0</v>
      </c>
      <c r="L540" s="30"/>
      <c r="M540" s="9"/>
      <c r="N540" s="9"/>
      <c r="O540" s="9"/>
      <c r="P540" s="32"/>
    </row>
    <row r="541" customFormat="false" ht="12.75" hidden="false" customHeight="false" outlineLevel="2" collapsed="false">
      <c r="B541" s="1" t="s">
        <v>145</v>
      </c>
      <c r="D541" s="25" t="s">
        <v>142</v>
      </c>
      <c r="E541" s="1" t="s">
        <v>13</v>
      </c>
      <c r="F541" s="1" t="s">
        <v>172</v>
      </c>
      <c r="G541" s="2" t="s">
        <v>173</v>
      </c>
      <c r="H541" s="1" t="s">
        <v>18</v>
      </c>
      <c r="I541" s="1" t="s">
        <v>161</v>
      </c>
      <c r="K541" s="9" t="n">
        <f aca="false">'Total Reqs'!K495</f>
        <v>0</v>
      </c>
      <c r="L541" s="30"/>
      <c r="M541" s="9"/>
      <c r="N541" s="9"/>
      <c r="O541" s="9"/>
      <c r="P541" s="32"/>
    </row>
    <row r="542" customFormat="false" ht="12.75" hidden="false" customHeight="false" outlineLevel="2" collapsed="false">
      <c r="D542" s="25" t="s">
        <v>142</v>
      </c>
      <c r="L542" s="30"/>
      <c r="M542" s="9"/>
      <c r="N542" s="9"/>
      <c r="O542" s="9"/>
      <c r="P542" s="32"/>
    </row>
    <row r="543" customFormat="false" ht="12.75" hidden="false" customHeight="false" outlineLevel="2" collapsed="false">
      <c r="B543" s="1" t="s">
        <v>145</v>
      </c>
      <c r="D543" s="25" t="s">
        <v>142</v>
      </c>
      <c r="E543" s="1" t="s">
        <v>13</v>
      </c>
      <c r="F543" s="1" t="s">
        <v>172</v>
      </c>
      <c r="G543" s="2" t="s">
        <v>174</v>
      </c>
      <c r="H543" s="1" t="s">
        <v>16</v>
      </c>
      <c r="I543" s="1" t="s">
        <v>161</v>
      </c>
      <c r="K543" s="9" t="n">
        <f aca="false">'Total Reqs'!K497</f>
        <v>0</v>
      </c>
      <c r="L543" s="30"/>
      <c r="M543" s="9"/>
      <c r="N543" s="9"/>
      <c r="O543" s="9"/>
      <c r="P543" s="32"/>
    </row>
    <row r="544" customFormat="false" ht="12.75" hidden="false" customHeight="false" outlineLevel="2" collapsed="false">
      <c r="B544" s="1" t="s">
        <v>145</v>
      </c>
      <c r="D544" s="25" t="s">
        <v>142</v>
      </c>
      <c r="E544" s="1" t="s">
        <v>13</v>
      </c>
      <c r="F544" s="1" t="s">
        <v>172</v>
      </c>
      <c r="G544" s="2" t="s">
        <v>174</v>
      </c>
      <c r="H544" s="1" t="s">
        <v>18</v>
      </c>
      <c r="I544" s="1" t="s">
        <v>161</v>
      </c>
      <c r="K544" s="9" t="n">
        <f aca="false">'Total Reqs'!K498</f>
        <v>0</v>
      </c>
      <c r="L544" s="30"/>
      <c r="M544" s="9"/>
      <c r="N544" s="9"/>
      <c r="O544" s="9"/>
      <c r="P544" s="32"/>
    </row>
    <row r="545" customFormat="false" ht="12.75" hidden="false" customHeight="false" outlineLevel="1" collapsed="false">
      <c r="B545" s="25" t="str">
        <f aca="false">B544</f>
        <v>TENN</v>
      </c>
      <c r="D545" s="33" t="s">
        <v>359</v>
      </c>
      <c r="E545" s="31"/>
      <c r="F545" s="31"/>
      <c r="G545" s="34"/>
      <c r="H545" s="31"/>
      <c r="I545" s="31"/>
      <c r="J545" s="31"/>
      <c r="K545" s="35" t="n">
        <f aca="false">SUBTOTAL(9,K506:K544)</f>
        <v>0</v>
      </c>
      <c r="L545" s="35" t="n">
        <f aca="false">SUBTOTAL(9,L506:L544)</f>
        <v>0</v>
      </c>
      <c r="M545" s="35" t="n">
        <f aca="false">K545-L545</f>
        <v>0</v>
      </c>
      <c r="N545" s="35" t="n">
        <v>0</v>
      </c>
      <c r="O545" s="35" t="n">
        <f aca="false">IF(M545&lt;0.9*N545,0.9*N545,IF(M545&gt;1.1*N545,1.1*N545,M545))</f>
        <v>0</v>
      </c>
      <c r="P545" s="36" t="n">
        <f aca="false">(M545-O545)</f>
        <v>0</v>
      </c>
      <c r="Q545" s="37"/>
      <c r="R545" s="37"/>
      <c r="S545" s="37" t="n">
        <f aca="false">SUBTOTAL(9,S506:S544)</f>
        <v>0</v>
      </c>
      <c r="T545" s="37"/>
      <c r="U545" s="44" t="n">
        <f aca="false">S545-K545</f>
        <v>0</v>
      </c>
    </row>
    <row r="546" customFormat="false" ht="12.75" hidden="false" customHeight="false" outlineLevel="1" collapsed="false">
      <c r="L546" s="30"/>
      <c r="M546" s="9"/>
      <c r="N546" s="9"/>
      <c r="O546" s="9"/>
      <c r="P546" s="32"/>
    </row>
    <row r="547" customFormat="false" ht="12.75" hidden="false" customHeight="false" outlineLevel="1" collapsed="false">
      <c r="L547" s="30"/>
      <c r="M547" s="43"/>
      <c r="N547" s="43"/>
      <c r="O547" s="43"/>
      <c r="P547" s="32"/>
    </row>
    <row r="548" customFormat="false" ht="12.75" hidden="false" customHeight="false" outlineLevel="2" collapsed="false">
      <c r="B548" s="1" t="s">
        <v>175</v>
      </c>
      <c r="D548" s="25" t="s">
        <v>175</v>
      </c>
      <c r="E548" s="1" t="s">
        <v>13</v>
      </c>
      <c r="F548" s="1" t="s">
        <v>157</v>
      </c>
      <c r="G548" s="2" t="n">
        <v>26</v>
      </c>
      <c r="H548" s="1" t="s">
        <v>16</v>
      </c>
      <c r="I548" s="1" t="s">
        <v>27</v>
      </c>
      <c r="K548" s="9" t="n">
        <f aca="false">'Total Reqs'!K501</f>
        <v>0</v>
      </c>
      <c r="L548" s="30"/>
      <c r="M548" s="43"/>
      <c r="N548" s="43"/>
      <c r="O548" s="43"/>
      <c r="P548" s="32"/>
    </row>
    <row r="549" customFormat="false" ht="12.75" hidden="false" customHeight="false" outlineLevel="2" collapsed="false">
      <c r="B549" s="1" t="s">
        <v>175</v>
      </c>
      <c r="D549" s="25" t="s">
        <v>175</v>
      </c>
      <c r="E549" s="1" t="s">
        <v>13</v>
      </c>
      <c r="F549" s="1" t="s">
        <v>157</v>
      </c>
      <c r="G549" s="2" t="n">
        <v>26</v>
      </c>
      <c r="H549" s="1" t="s">
        <v>18</v>
      </c>
      <c r="I549" s="1" t="s">
        <v>27</v>
      </c>
      <c r="K549" s="9" t="n">
        <f aca="false">'Total Reqs'!K502</f>
        <v>0</v>
      </c>
      <c r="L549" s="30"/>
      <c r="M549" s="9"/>
      <c r="N549" s="9"/>
      <c r="O549" s="9"/>
      <c r="P549" s="32"/>
    </row>
    <row r="550" customFormat="false" ht="12.75" hidden="false" customHeight="false" outlineLevel="2" collapsed="false">
      <c r="D550" s="25" t="s">
        <v>175</v>
      </c>
      <c r="L550" s="30"/>
      <c r="M550" s="9"/>
      <c r="N550" s="9"/>
      <c r="O550" s="9"/>
      <c r="P550" s="32"/>
    </row>
    <row r="551" customFormat="false" ht="12.75" hidden="false" customHeight="false" outlineLevel="2" collapsed="false">
      <c r="B551" s="1" t="s">
        <v>175</v>
      </c>
      <c r="D551" s="25" t="s">
        <v>175</v>
      </c>
      <c r="E551" s="1" t="s">
        <v>13</v>
      </c>
      <c r="F551" s="1" t="s">
        <v>157</v>
      </c>
      <c r="G551" s="2" t="n">
        <v>43</v>
      </c>
      <c r="H551" s="1" t="s">
        <v>16</v>
      </c>
      <c r="I551" s="1" t="s">
        <v>27</v>
      </c>
      <c r="K551" s="9" t="n">
        <f aca="false">'Total Reqs'!K504</f>
        <v>0</v>
      </c>
      <c r="L551" s="30"/>
      <c r="M551" s="9"/>
      <c r="N551" s="9"/>
      <c r="O551" s="9"/>
      <c r="P551" s="32"/>
    </row>
    <row r="552" customFormat="false" ht="12.75" hidden="false" customHeight="false" outlineLevel="2" collapsed="false">
      <c r="B552" s="1" t="s">
        <v>175</v>
      </c>
      <c r="D552" s="25" t="s">
        <v>175</v>
      </c>
      <c r="E552" s="1" t="s">
        <v>13</v>
      </c>
      <c r="F552" s="1" t="s">
        <v>157</v>
      </c>
      <c r="G552" s="2" t="n">
        <v>43</v>
      </c>
      <c r="H552" s="1" t="s">
        <v>18</v>
      </c>
      <c r="I552" s="1" t="s">
        <v>27</v>
      </c>
      <c r="K552" s="9" t="n">
        <f aca="false">'Total Reqs'!K505</f>
        <v>0</v>
      </c>
      <c r="L552" s="30"/>
      <c r="M552" s="9"/>
      <c r="N552" s="9"/>
      <c r="O552" s="9"/>
      <c r="P552" s="32"/>
    </row>
    <row r="553" customFormat="false" ht="12.75" hidden="false" customHeight="false" outlineLevel="2" collapsed="false">
      <c r="A553" s="0"/>
      <c r="B553" s="0"/>
      <c r="C553" s="43"/>
      <c r="D553" s="25" t="s">
        <v>175</v>
      </c>
      <c r="E553" s="0"/>
      <c r="F553" s="0"/>
      <c r="G553" s="0"/>
      <c r="H553" s="0"/>
      <c r="I553" s="0"/>
      <c r="J553" s="0"/>
      <c r="K553" s="43"/>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43"/>
      <c r="D554" s="25" t="s">
        <v>175</v>
      </c>
      <c r="E554" s="0"/>
      <c r="F554" s="0"/>
      <c r="G554" s="0"/>
      <c r="H554" s="0"/>
      <c r="I554" s="0"/>
      <c r="J554" s="0"/>
      <c r="K554" s="43"/>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175</v>
      </c>
      <c r="D555" s="25" t="s">
        <v>175</v>
      </c>
      <c r="E555" s="1" t="s">
        <v>13</v>
      </c>
      <c r="F555" s="1" t="s">
        <v>159</v>
      </c>
      <c r="G555" s="2" t="n">
        <v>11</v>
      </c>
      <c r="H555" s="1" t="s">
        <v>16</v>
      </c>
      <c r="I555" s="1" t="s">
        <v>161</v>
      </c>
      <c r="K555" s="9" t="n">
        <f aca="false">'Total Reqs'!K508</f>
        <v>0</v>
      </c>
      <c r="L555" s="30"/>
      <c r="M555" s="9"/>
      <c r="N555" s="9"/>
      <c r="O555" s="9"/>
      <c r="P555" s="32"/>
    </row>
    <row r="556" customFormat="false" ht="12.75" hidden="false" customHeight="false" outlineLevel="2" collapsed="false">
      <c r="B556" s="1" t="s">
        <v>175</v>
      </c>
      <c r="D556" s="25" t="s">
        <v>175</v>
      </c>
      <c r="E556" s="1" t="s">
        <v>13</v>
      </c>
      <c r="F556" s="1" t="s">
        <v>159</v>
      </c>
      <c r="G556" s="2" t="n">
        <v>11</v>
      </c>
      <c r="H556" s="1" t="s">
        <v>18</v>
      </c>
      <c r="I556" s="1" t="s">
        <v>161</v>
      </c>
      <c r="K556" s="9" t="n">
        <f aca="false">'Total Reqs'!K509</f>
        <v>0</v>
      </c>
      <c r="L556" s="30"/>
      <c r="M556" s="9"/>
      <c r="N556" s="9"/>
      <c r="O556" s="9"/>
      <c r="P556" s="32"/>
    </row>
    <row r="557" customFormat="false" ht="12.75" hidden="false" customHeight="false" outlineLevel="2" collapsed="false">
      <c r="D557" s="25" t="s">
        <v>175</v>
      </c>
      <c r="L557" s="30"/>
      <c r="M557" s="9"/>
      <c r="N557" s="9"/>
      <c r="O557" s="9"/>
      <c r="P557" s="32"/>
    </row>
    <row r="558" customFormat="false" ht="12.75" hidden="false" customHeight="false" outlineLevel="2" collapsed="false">
      <c r="B558" s="1" t="s">
        <v>175</v>
      </c>
      <c r="D558" s="25" t="s">
        <v>175</v>
      </c>
      <c r="E558" s="1" t="s">
        <v>13</v>
      </c>
      <c r="F558" s="1" t="s">
        <v>164</v>
      </c>
      <c r="G558" s="2" t="n">
        <v>21</v>
      </c>
      <c r="H558" s="1" t="s">
        <v>16</v>
      </c>
      <c r="I558" s="1" t="s">
        <v>161</v>
      </c>
      <c r="K558" s="9" t="n">
        <f aca="false">'Total Reqs'!K511</f>
        <v>0</v>
      </c>
      <c r="L558" s="30"/>
      <c r="M558" s="9"/>
      <c r="N558" s="9"/>
      <c r="O558" s="9"/>
      <c r="P558" s="32"/>
    </row>
    <row r="559" customFormat="false" ht="12.75" hidden="false" customHeight="false" outlineLevel="2" collapsed="false">
      <c r="B559" s="1" t="s">
        <v>175</v>
      </c>
      <c r="D559" s="25" t="s">
        <v>175</v>
      </c>
      <c r="E559" s="1" t="s">
        <v>13</v>
      </c>
      <c r="F559" s="1" t="s">
        <v>164</v>
      </c>
      <c r="G559" s="2" t="n">
        <v>21</v>
      </c>
      <c r="H559" s="1" t="s">
        <v>18</v>
      </c>
      <c r="I559" s="1" t="s">
        <v>161</v>
      </c>
      <c r="K559" s="9" t="n">
        <f aca="false">'Total Reqs'!K512</f>
        <v>0</v>
      </c>
      <c r="L559" s="30"/>
      <c r="M559" s="9"/>
      <c r="N559" s="9"/>
      <c r="O559" s="9"/>
      <c r="P559" s="32"/>
    </row>
    <row r="560" customFormat="false" ht="12.75" hidden="false" customHeight="false" outlineLevel="2" collapsed="false">
      <c r="D560" s="25" t="s">
        <v>175</v>
      </c>
      <c r="K560" s="39"/>
      <c r="L560" s="30"/>
      <c r="M560" s="9"/>
      <c r="N560" s="9"/>
      <c r="O560" s="9"/>
      <c r="P560" s="32"/>
      <c r="Q560" s="11"/>
      <c r="T560" s="11"/>
      <c r="W560" s="11"/>
      <c r="Z560" s="11"/>
      <c r="AC560" s="11"/>
      <c r="AF560" s="11"/>
      <c r="AI560" s="11"/>
      <c r="AL560" s="11"/>
    </row>
    <row r="561" customFormat="false" ht="12.75" hidden="false" customHeight="false" outlineLevel="2" collapsed="false">
      <c r="B561" s="1" t="s">
        <v>175</v>
      </c>
      <c r="D561" s="25" t="s">
        <v>175</v>
      </c>
      <c r="E561" s="1" t="s">
        <v>13</v>
      </c>
      <c r="F561" s="1" t="s">
        <v>164</v>
      </c>
      <c r="G561" s="2" t="n">
        <v>23</v>
      </c>
      <c r="H561" s="1" t="s">
        <v>16</v>
      </c>
      <c r="I561" s="1" t="s">
        <v>161</v>
      </c>
      <c r="K561" s="9" t="n">
        <f aca="false">'Total Reqs'!K514</f>
        <v>0</v>
      </c>
      <c r="L561" s="30"/>
      <c r="M561" s="9"/>
      <c r="N561" s="9"/>
      <c r="O561" s="9"/>
      <c r="P561" s="32"/>
    </row>
    <row r="562" customFormat="false" ht="12.75" hidden="false" customHeight="false" outlineLevel="2" collapsed="false">
      <c r="B562" s="1" t="s">
        <v>175</v>
      </c>
      <c r="D562" s="25" t="s">
        <v>175</v>
      </c>
      <c r="E562" s="1" t="s">
        <v>13</v>
      </c>
      <c r="F562" s="1" t="s">
        <v>164</v>
      </c>
      <c r="G562" s="2" t="n">
        <v>23</v>
      </c>
      <c r="H562" s="1" t="s">
        <v>18</v>
      </c>
      <c r="I562" s="1" t="s">
        <v>161</v>
      </c>
      <c r="K562" s="9" t="n">
        <f aca="false">'Total Reqs'!K515</f>
        <v>0</v>
      </c>
      <c r="L562" s="30"/>
      <c r="M562" s="9"/>
      <c r="N562" s="9"/>
      <c r="O562" s="9"/>
      <c r="P562" s="32"/>
    </row>
    <row r="563" customFormat="false" ht="12.75" hidden="false" customHeight="false" outlineLevel="2" collapsed="false">
      <c r="D563" s="25" t="s">
        <v>175</v>
      </c>
      <c r="K563" s="39"/>
      <c r="L563" s="30"/>
      <c r="M563" s="9"/>
      <c r="N563" s="9"/>
      <c r="O563" s="9"/>
      <c r="P563" s="32"/>
      <c r="Q563" s="11"/>
      <c r="T563" s="11"/>
      <c r="W563" s="11"/>
      <c r="Z563" s="11"/>
      <c r="AC563" s="11"/>
      <c r="AF563" s="11"/>
      <c r="AI563" s="11"/>
      <c r="AL563" s="11"/>
      <c r="AO563" s="11"/>
      <c r="AR563" s="11"/>
      <c r="AU563" s="11"/>
      <c r="AX563" s="11"/>
    </row>
    <row r="564" customFormat="false" ht="12.75" hidden="false" customHeight="false" outlineLevel="2" collapsed="false">
      <c r="B564" s="1" t="s">
        <v>175</v>
      </c>
      <c r="D564" s="25" t="s">
        <v>175</v>
      </c>
      <c r="E564" s="1" t="s">
        <v>13</v>
      </c>
      <c r="F564" s="1" t="s">
        <v>164</v>
      </c>
      <c r="G564" s="2" t="n">
        <v>27</v>
      </c>
      <c r="H564" s="1" t="s">
        <v>16</v>
      </c>
      <c r="I564" s="1" t="s">
        <v>161</v>
      </c>
      <c r="K564" s="9" t="n">
        <f aca="false">'Total Reqs'!K517</f>
        <v>0</v>
      </c>
      <c r="L564" s="30"/>
      <c r="M564" s="9"/>
      <c r="N564" s="9"/>
      <c r="O564" s="9"/>
      <c r="P564" s="32"/>
    </row>
    <row r="565" customFormat="false" ht="12.75" hidden="false" customHeight="false" outlineLevel="2" collapsed="false">
      <c r="B565" s="1" t="s">
        <v>175</v>
      </c>
      <c r="D565" s="25" t="s">
        <v>175</v>
      </c>
      <c r="E565" s="1" t="s">
        <v>13</v>
      </c>
      <c r="F565" s="1" t="s">
        <v>164</v>
      </c>
      <c r="G565" s="2" t="n">
        <v>27</v>
      </c>
      <c r="H565" s="1" t="s">
        <v>18</v>
      </c>
      <c r="I565" s="1" t="s">
        <v>161</v>
      </c>
      <c r="K565" s="9" t="n">
        <f aca="false">'Total Reqs'!K518</f>
        <v>0</v>
      </c>
      <c r="L565" s="30"/>
      <c r="M565" s="9"/>
      <c r="N565" s="9"/>
      <c r="O565" s="9"/>
      <c r="P565" s="32"/>
    </row>
    <row r="566" customFormat="false" ht="12.75" hidden="false" customHeight="false" outlineLevel="2" collapsed="false">
      <c r="D566" s="25" t="s">
        <v>175</v>
      </c>
      <c r="L566" s="30"/>
      <c r="M566" s="9"/>
      <c r="N566" s="9"/>
      <c r="O566" s="9"/>
      <c r="P566" s="32"/>
    </row>
    <row r="567" customFormat="false" ht="12.75" hidden="false" customHeight="false" outlineLevel="2" collapsed="false">
      <c r="B567" s="1" t="s">
        <v>175</v>
      </c>
      <c r="D567" s="25" t="s">
        <v>175</v>
      </c>
      <c r="E567" s="1" t="s">
        <v>13</v>
      </c>
      <c r="F567" s="1" t="s">
        <v>164</v>
      </c>
      <c r="G567" s="2" t="n">
        <v>32</v>
      </c>
      <c r="H567" s="1" t="s">
        <v>16</v>
      </c>
      <c r="I567" s="1" t="s">
        <v>161</v>
      </c>
      <c r="K567" s="9" t="n">
        <f aca="false">'Total Reqs'!K520</f>
        <v>0</v>
      </c>
      <c r="L567" s="30"/>
      <c r="M567" s="9"/>
      <c r="N567" s="9"/>
      <c r="O567" s="9"/>
      <c r="P567" s="32"/>
    </row>
    <row r="568" customFormat="false" ht="12.75" hidden="false" customHeight="false" outlineLevel="2" collapsed="false">
      <c r="B568" s="1" t="s">
        <v>175</v>
      </c>
      <c r="D568" s="25" t="s">
        <v>175</v>
      </c>
      <c r="E568" s="1" t="s">
        <v>13</v>
      </c>
      <c r="F568" s="1" t="s">
        <v>164</v>
      </c>
      <c r="G568" s="2" t="n">
        <v>32</v>
      </c>
      <c r="H568" s="1" t="s">
        <v>18</v>
      </c>
      <c r="I568" s="1" t="s">
        <v>161</v>
      </c>
      <c r="K568" s="9" t="n">
        <f aca="false">'Total Reqs'!K521</f>
        <v>0</v>
      </c>
      <c r="L568" s="30"/>
      <c r="M568" s="9"/>
      <c r="N568" s="9"/>
      <c r="O568" s="9"/>
      <c r="P568" s="32"/>
    </row>
    <row r="569" customFormat="false" ht="12.75" hidden="false" customHeight="false" outlineLevel="2" collapsed="false">
      <c r="D569" s="25" t="s">
        <v>175</v>
      </c>
      <c r="L569" s="30"/>
      <c r="M569" s="9"/>
      <c r="N569" s="9"/>
      <c r="O569" s="9"/>
      <c r="P569" s="32"/>
    </row>
    <row r="570" customFormat="false" ht="12.75" hidden="false" customHeight="false" outlineLevel="2" collapsed="false">
      <c r="B570" s="1" t="s">
        <v>175</v>
      </c>
      <c r="D570" s="25" t="s">
        <v>175</v>
      </c>
      <c r="E570" s="1" t="s">
        <v>13</v>
      </c>
      <c r="F570" s="1" t="s">
        <v>164</v>
      </c>
      <c r="G570" s="2" t="n">
        <v>52</v>
      </c>
      <c r="H570" s="1" t="s">
        <v>16</v>
      </c>
      <c r="I570" s="1" t="s">
        <v>161</v>
      </c>
      <c r="K570" s="9" t="n">
        <f aca="false">'Total Reqs'!K523</f>
        <v>0</v>
      </c>
      <c r="L570" s="30"/>
      <c r="M570" s="9"/>
      <c r="N570" s="9"/>
      <c r="O570" s="9"/>
      <c r="P570" s="32"/>
    </row>
    <row r="571" customFormat="false" ht="12.75" hidden="false" customHeight="false" outlineLevel="2" collapsed="false">
      <c r="B571" s="1" t="s">
        <v>175</v>
      </c>
      <c r="D571" s="25" t="s">
        <v>175</v>
      </c>
      <c r="E571" s="1" t="s">
        <v>13</v>
      </c>
      <c r="F571" s="1" t="s">
        <v>164</v>
      </c>
      <c r="G571" s="2" t="n">
        <v>52</v>
      </c>
      <c r="H571" s="1" t="s">
        <v>18</v>
      </c>
      <c r="I571" s="1" t="s">
        <v>161</v>
      </c>
      <c r="K571" s="9" t="n">
        <f aca="false">'Total Reqs'!K524</f>
        <v>0</v>
      </c>
      <c r="L571" s="30"/>
      <c r="M571" s="9"/>
      <c r="N571" s="9"/>
      <c r="O571" s="9"/>
      <c r="P571" s="32"/>
    </row>
    <row r="572" customFormat="false" ht="12.75" hidden="false" customHeight="false" outlineLevel="2" collapsed="false">
      <c r="D572" s="25" t="s">
        <v>175</v>
      </c>
      <c r="L572" s="30"/>
      <c r="M572" s="9"/>
      <c r="N572" s="9"/>
      <c r="O572" s="9"/>
      <c r="P572" s="32"/>
    </row>
    <row r="573" customFormat="false" ht="12.75" hidden="false" customHeight="false" outlineLevel="2" collapsed="false">
      <c r="B573" s="1" t="s">
        <v>175</v>
      </c>
      <c r="D573" s="25" t="s">
        <v>175</v>
      </c>
      <c r="E573" s="1" t="s">
        <v>13</v>
      </c>
      <c r="F573" s="1" t="s">
        <v>164</v>
      </c>
      <c r="G573" s="2" t="n">
        <v>89</v>
      </c>
      <c r="H573" s="1" t="s">
        <v>16</v>
      </c>
      <c r="I573" s="1" t="s">
        <v>161</v>
      </c>
      <c r="K573" s="9" t="n">
        <f aca="false">'Total Reqs'!K526</f>
        <v>0</v>
      </c>
      <c r="L573" s="30"/>
      <c r="M573" s="9"/>
      <c r="N573" s="9"/>
      <c r="O573" s="9"/>
      <c r="P573" s="32"/>
    </row>
    <row r="574" customFormat="false" ht="12.75" hidden="false" customHeight="false" outlineLevel="2" collapsed="false">
      <c r="B574" s="1" t="s">
        <v>175</v>
      </c>
      <c r="D574" s="25" t="s">
        <v>175</v>
      </c>
      <c r="E574" s="1" t="s">
        <v>13</v>
      </c>
      <c r="F574" s="1" t="s">
        <v>164</v>
      </c>
      <c r="G574" s="2" t="n">
        <v>89</v>
      </c>
      <c r="H574" s="1" t="s">
        <v>18</v>
      </c>
      <c r="I574" s="1" t="s">
        <v>161</v>
      </c>
      <c r="K574" s="9" t="n">
        <f aca="false">'Total Reqs'!K527</f>
        <v>0</v>
      </c>
      <c r="L574" s="30"/>
      <c r="M574" s="9"/>
      <c r="N574" s="9"/>
      <c r="O574" s="9"/>
      <c r="P574" s="32"/>
    </row>
    <row r="575" customFormat="false" ht="12.75" hidden="false" customHeight="false" outlineLevel="2" collapsed="false">
      <c r="D575" s="25" t="s">
        <v>175</v>
      </c>
      <c r="L575" s="30"/>
      <c r="M575" s="9"/>
      <c r="N575" s="9"/>
      <c r="O575" s="9"/>
      <c r="P575" s="32"/>
    </row>
    <row r="576" customFormat="false" ht="12.75" hidden="false" customHeight="false" outlineLevel="2" collapsed="false">
      <c r="D576" s="25" t="s">
        <v>175</v>
      </c>
      <c r="L576" s="30"/>
      <c r="M576" s="9"/>
      <c r="N576" s="9"/>
      <c r="O576" s="9"/>
      <c r="P576" s="32"/>
    </row>
    <row r="577" customFormat="false" ht="12.75" hidden="false" customHeight="false" outlineLevel="2" collapsed="false">
      <c r="B577" s="1" t="s">
        <v>175</v>
      </c>
      <c r="D577" s="25" t="s">
        <v>175</v>
      </c>
      <c r="E577" s="1" t="s">
        <v>13</v>
      </c>
      <c r="F577" s="1" t="s">
        <v>20</v>
      </c>
      <c r="G577" s="2" t="n">
        <v>84</v>
      </c>
      <c r="H577" s="1" t="s">
        <v>16</v>
      </c>
      <c r="I577" s="1" t="s">
        <v>17</v>
      </c>
      <c r="K577" s="9" t="n">
        <f aca="false">'Total Reqs'!K530</f>
        <v>0</v>
      </c>
      <c r="L577" s="30"/>
      <c r="M577" s="9"/>
      <c r="N577" s="9"/>
      <c r="O577" s="9"/>
      <c r="P577" s="32"/>
    </row>
    <row r="578" customFormat="false" ht="12.75" hidden="false" customHeight="false" outlineLevel="2" collapsed="false">
      <c r="B578" s="1" t="s">
        <v>175</v>
      </c>
      <c r="D578" s="25" t="s">
        <v>175</v>
      </c>
      <c r="E578" s="1" t="s">
        <v>13</v>
      </c>
      <c r="F578" s="1" t="s">
        <v>20</v>
      </c>
      <c r="G578" s="2" t="n">
        <v>84</v>
      </c>
      <c r="H578" s="1" t="s">
        <v>18</v>
      </c>
      <c r="I578" s="1" t="s">
        <v>17</v>
      </c>
      <c r="K578" s="9" t="n">
        <f aca="false">'Total Reqs'!K531</f>
        <v>0</v>
      </c>
      <c r="L578" s="30"/>
      <c r="M578" s="9"/>
      <c r="N578" s="9"/>
      <c r="O578" s="9"/>
      <c r="P578" s="32"/>
    </row>
    <row r="579" customFormat="false" ht="12.75" hidden="false" customHeight="false" outlineLevel="2" collapsed="false">
      <c r="D579" s="25" t="s">
        <v>175</v>
      </c>
      <c r="L579" s="30"/>
      <c r="M579" s="9"/>
      <c r="N579" s="9"/>
      <c r="O579" s="9"/>
      <c r="P579" s="32"/>
    </row>
    <row r="580" customFormat="false" ht="12.75" hidden="false" customHeight="false" outlineLevel="2" collapsed="false">
      <c r="B580" s="1" t="s">
        <v>175</v>
      </c>
      <c r="D580" s="25" t="s">
        <v>175</v>
      </c>
      <c r="E580" s="1" t="s">
        <v>13</v>
      </c>
      <c r="F580" s="1" t="s">
        <v>169</v>
      </c>
      <c r="G580" s="2" t="n">
        <v>3</v>
      </c>
      <c r="H580" s="1" t="s">
        <v>16</v>
      </c>
      <c r="I580" s="1" t="s">
        <v>161</v>
      </c>
      <c r="K580" s="9" t="n">
        <f aca="false">'Total Reqs'!K533</f>
        <v>0</v>
      </c>
      <c r="L580" s="30"/>
      <c r="M580" s="9"/>
      <c r="N580" s="9"/>
      <c r="O580" s="9"/>
      <c r="P580" s="32"/>
    </row>
    <row r="581" customFormat="false" ht="12.75" hidden="false" customHeight="false" outlineLevel="2" collapsed="false">
      <c r="B581" s="1" t="s">
        <v>175</v>
      </c>
      <c r="D581" s="25" t="s">
        <v>175</v>
      </c>
      <c r="E581" s="1" t="s">
        <v>13</v>
      </c>
      <c r="F581" s="1" t="s">
        <v>169</v>
      </c>
      <c r="G581" s="2" t="n">
        <v>3</v>
      </c>
      <c r="H581" s="1" t="s">
        <v>18</v>
      </c>
      <c r="I581" s="1" t="s">
        <v>161</v>
      </c>
      <c r="K581" s="9" t="n">
        <f aca="false">'Total Reqs'!K534</f>
        <v>0</v>
      </c>
      <c r="L581" s="30"/>
      <c r="M581" s="9"/>
      <c r="N581" s="9"/>
      <c r="O581" s="9"/>
      <c r="P581" s="32"/>
    </row>
    <row r="582" customFormat="false" ht="12.75" hidden="false" customHeight="false" outlineLevel="2" collapsed="false">
      <c r="D582" s="25" t="s">
        <v>175</v>
      </c>
      <c r="L582" s="30"/>
      <c r="M582" s="9"/>
      <c r="N582" s="9"/>
      <c r="O582" s="9"/>
      <c r="P582" s="32"/>
    </row>
    <row r="583" customFormat="false" ht="12.75" hidden="false" customHeight="false" outlineLevel="2" collapsed="false">
      <c r="B583" s="1" t="s">
        <v>175</v>
      </c>
      <c r="D583" s="25" t="s">
        <v>175</v>
      </c>
      <c r="E583" s="1" t="s">
        <v>13</v>
      </c>
      <c r="F583" s="1" t="s">
        <v>172</v>
      </c>
      <c r="G583" s="2" t="n">
        <v>31</v>
      </c>
      <c r="H583" s="1" t="s">
        <v>16</v>
      </c>
      <c r="I583" s="1" t="s">
        <v>161</v>
      </c>
      <c r="K583" s="9" t="n">
        <f aca="false">'Total Reqs'!K536</f>
        <v>0</v>
      </c>
      <c r="L583" s="30"/>
      <c r="M583" s="16"/>
      <c r="N583" s="16"/>
      <c r="O583" s="16"/>
      <c r="P583" s="56"/>
    </row>
    <row r="584" customFormat="false" ht="12.75" hidden="false" customHeight="false" outlineLevel="2" collapsed="false">
      <c r="B584" s="1" t="s">
        <v>175</v>
      </c>
      <c r="D584" s="25" t="s">
        <v>175</v>
      </c>
      <c r="E584" s="1" t="s">
        <v>13</v>
      </c>
      <c r="F584" s="1" t="s">
        <v>172</v>
      </c>
      <c r="G584" s="2" t="n">
        <v>31</v>
      </c>
      <c r="H584" s="1" t="s">
        <v>18</v>
      </c>
      <c r="I584" s="1" t="s">
        <v>161</v>
      </c>
      <c r="K584" s="9" t="n">
        <f aca="false">'Total Reqs'!K537</f>
        <v>0</v>
      </c>
      <c r="L584" s="30"/>
      <c r="M584" s="9"/>
      <c r="N584" s="9"/>
      <c r="O584" s="9"/>
      <c r="P584" s="32"/>
    </row>
    <row r="585" customFormat="false" ht="12.75" hidden="false" customHeight="false" outlineLevel="2" collapsed="false">
      <c r="D585" s="25" t="s">
        <v>175</v>
      </c>
      <c r="L585" s="30"/>
      <c r="M585" s="9"/>
      <c r="N585" s="9"/>
      <c r="O585" s="9"/>
      <c r="P585" s="32"/>
    </row>
    <row r="586" customFormat="false" ht="12.75" hidden="false" customHeight="false" outlineLevel="2" collapsed="false">
      <c r="B586" s="1" t="s">
        <v>175</v>
      </c>
      <c r="D586" s="25" t="s">
        <v>175</v>
      </c>
      <c r="E586" s="1" t="s">
        <v>13</v>
      </c>
      <c r="F586" s="1" t="s">
        <v>172</v>
      </c>
      <c r="G586" s="2" t="n">
        <v>85</v>
      </c>
      <c r="H586" s="1" t="s">
        <v>16</v>
      </c>
      <c r="I586" s="1" t="s">
        <v>161</v>
      </c>
      <c r="K586" s="9" t="n">
        <f aca="false">'Total Reqs'!K539</f>
        <v>0</v>
      </c>
      <c r="L586" s="30"/>
      <c r="M586" s="25"/>
      <c r="N586" s="25"/>
      <c r="O586" s="25"/>
      <c r="P586" s="54"/>
    </row>
    <row r="587" customFormat="false" ht="12.75" hidden="false" customHeight="false" outlineLevel="2" collapsed="false">
      <c r="B587" s="1" t="s">
        <v>175</v>
      </c>
      <c r="D587" s="25" t="s">
        <v>175</v>
      </c>
      <c r="E587" s="1" t="s">
        <v>13</v>
      </c>
      <c r="F587" s="1" t="s">
        <v>172</v>
      </c>
      <c r="G587" s="2" t="n">
        <v>85</v>
      </c>
      <c r="H587" s="1" t="s">
        <v>18</v>
      </c>
      <c r="I587" s="1" t="s">
        <v>161</v>
      </c>
      <c r="K587" s="9" t="n">
        <f aca="false">'Total Reqs'!K540</f>
        <v>0</v>
      </c>
      <c r="L587" s="30"/>
      <c r="M587" s="9"/>
      <c r="N587" s="9"/>
      <c r="O587" s="9"/>
      <c r="P587" s="32"/>
    </row>
    <row r="588" customFormat="false" ht="12.75" hidden="false" customHeight="false" outlineLevel="1" collapsed="false">
      <c r="B588" s="25" t="str">
        <f aca="false">B587</f>
        <v>ALGONQUIN</v>
      </c>
      <c r="D588" s="33" t="s">
        <v>361</v>
      </c>
      <c r="E588" s="31"/>
      <c r="F588" s="31"/>
      <c r="G588" s="34"/>
      <c r="H588" s="31"/>
      <c r="I588" s="31"/>
      <c r="J588" s="31"/>
      <c r="K588" s="35" t="n">
        <f aca="false">SUBTOTAL(9,K548:K587)</f>
        <v>0</v>
      </c>
      <c r="L588" s="35" t="n">
        <f aca="false">SUBTOTAL(9,L548:L587)</f>
        <v>0</v>
      </c>
      <c r="M588" s="35" t="n">
        <f aca="false">K588-L588</f>
        <v>0</v>
      </c>
      <c r="N588" s="35" t="n">
        <v>0</v>
      </c>
      <c r="O588" s="35" t="n">
        <f aca="false">IF(M588&lt;0.9*N588,0.9*N588,IF(M588&gt;1.1*N588,1.1*N588,M588))</f>
        <v>0</v>
      </c>
      <c r="P588" s="36" t="n">
        <f aca="false">(M588-O588)</f>
        <v>0</v>
      </c>
      <c r="Q588" s="37"/>
      <c r="R588" s="37"/>
      <c r="S588" s="37" t="n">
        <f aca="false">SUBTOTAL(9,S548:S587)</f>
        <v>0</v>
      </c>
      <c r="T588" s="37"/>
      <c r="U588" s="44" t="n">
        <f aca="false">S588-K588</f>
        <v>0</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false" customHeight="false" outlineLevel="2" collapsed="false">
      <c r="B591" s="1" t="s">
        <v>176</v>
      </c>
      <c r="D591" s="29" t="s">
        <v>177</v>
      </c>
      <c r="E591" s="1" t="s">
        <v>13</v>
      </c>
      <c r="F591" s="1" t="s">
        <v>177</v>
      </c>
      <c r="H591" s="1" t="s">
        <v>16</v>
      </c>
      <c r="I591" s="1" t="s">
        <v>30</v>
      </c>
      <c r="K591" s="9" t="n">
        <f aca="false">'Total Reqs'!K543</f>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176</v>
      </c>
      <c r="D592" s="29" t="s">
        <v>177</v>
      </c>
      <c r="E592" s="1" t="s">
        <v>13</v>
      </c>
      <c r="F592" s="1" t="s">
        <v>177</v>
      </c>
      <c r="H592" s="1" t="s">
        <v>18</v>
      </c>
      <c r="I592" s="1" t="s">
        <v>30</v>
      </c>
      <c r="K592" s="9" t="n">
        <f aca="false">'Total Reqs'!K544</f>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false">
      <c r="B593" s="25" t="str">
        <f aca="false">B592</f>
        <v>IROQUIOS</v>
      </c>
      <c r="D593" s="33" t="s">
        <v>362</v>
      </c>
      <c r="E593" s="31"/>
      <c r="F593" s="31"/>
      <c r="G593" s="34"/>
      <c r="H593" s="31"/>
      <c r="I593" s="31"/>
      <c r="J593" s="31"/>
      <c r="K593" s="35" t="n">
        <f aca="false">SUBTOTAL(9,K591:K592)</f>
        <v>0</v>
      </c>
      <c r="L593" s="35" t="n">
        <f aca="false">SUBTOTAL(9,L591:L592)</f>
        <v>0</v>
      </c>
      <c r="M593" s="35" t="n">
        <v>0</v>
      </c>
      <c r="N593" s="35" t="n">
        <v>0</v>
      </c>
      <c r="O593" s="35" t="n">
        <v>0</v>
      </c>
      <c r="P593" s="36" t="n">
        <f aca="false">(M593-O593)</f>
        <v>0</v>
      </c>
      <c r="Q593" s="37"/>
      <c r="R593" s="37"/>
      <c r="S593" s="37" t="n">
        <f aca="false">SUBTOTAL(9,S591:S592)</f>
        <v>0</v>
      </c>
      <c r="T593" s="37"/>
      <c r="U593" s="44"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42" t="str">
        <f aca="false">'Total Reqs'!K545</f>
        <v>no more customer</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7"/>
      <c r="L596" s="30"/>
      <c r="M596" s="9"/>
      <c r="N596" s="9"/>
      <c r="O596" s="9"/>
      <c r="P596" s="32"/>
      <c r="Q596" s="11"/>
      <c r="T596" s="11"/>
      <c r="W596" s="11"/>
      <c r="Z596" s="11"/>
      <c r="AC596" s="11"/>
      <c r="AF596" s="11"/>
      <c r="AI596" s="11"/>
    </row>
    <row r="597" customFormat="false" ht="12.75" hidden="false" customHeight="false" outlineLevel="2" collapsed="false">
      <c r="B597" s="1" t="s">
        <v>178</v>
      </c>
      <c r="D597" s="29" t="s">
        <v>179</v>
      </c>
      <c r="E597" s="1" t="s">
        <v>13</v>
      </c>
      <c r="F597" s="1" t="s">
        <v>179</v>
      </c>
      <c r="G597" s="2" t="s">
        <v>180</v>
      </c>
      <c r="H597" s="1" t="s">
        <v>16</v>
      </c>
      <c r="I597" s="1" t="s">
        <v>17</v>
      </c>
      <c r="K597" s="9" t="n">
        <f aca="false">'Total Reqs'!K548</f>
        <v>0</v>
      </c>
      <c r="L597" s="30"/>
      <c r="M597" s="9"/>
      <c r="N597" s="9"/>
      <c r="O597" s="9"/>
      <c r="P597" s="32"/>
      <c r="S597" s="3" t="n">
        <v>0</v>
      </c>
    </row>
    <row r="598" customFormat="false" ht="12.75" hidden="false" customHeight="false" outlineLevel="2" collapsed="false">
      <c r="B598" s="1" t="s">
        <v>178</v>
      </c>
      <c r="D598" s="29" t="s">
        <v>179</v>
      </c>
      <c r="E598" s="1" t="s">
        <v>13</v>
      </c>
      <c r="F598" s="1" t="s">
        <v>179</v>
      </c>
      <c r="G598" s="2" t="s">
        <v>180</v>
      </c>
      <c r="H598" s="1" t="s">
        <v>18</v>
      </c>
      <c r="I598" s="1" t="s">
        <v>17</v>
      </c>
      <c r="K598" s="9" t="n">
        <f aca="false">'Total Reqs'!K549</f>
        <v>0</v>
      </c>
      <c r="L598" s="30"/>
      <c r="M598" s="9"/>
      <c r="N598" s="9"/>
      <c r="O598" s="9"/>
      <c r="P598" s="32"/>
    </row>
    <row r="599" customFormat="false" ht="12.75" hidden="false" customHeight="false" outlineLevel="1" collapsed="false">
      <c r="B599" s="25" t="str">
        <f aca="false">B598</f>
        <v>EQUITRANS</v>
      </c>
      <c r="D599" s="33" t="s">
        <v>363</v>
      </c>
      <c r="E599" s="31"/>
      <c r="F599" s="31"/>
      <c r="G599" s="34"/>
      <c r="H599" s="31"/>
      <c r="I599" s="31"/>
      <c r="J599" s="31"/>
      <c r="K599" s="35" t="n">
        <f aca="false">SUBTOTAL(9,K597:K598)</f>
        <v>0</v>
      </c>
      <c r="L599" s="35" t="n">
        <f aca="false">SUBTOTAL(9,L597:L598)</f>
        <v>0</v>
      </c>
      <c r="M599" s="35" t="n">
        <f aca="false">K599-L599</f>
        <v>0</v>
      </c>
      <c r="N599" s="35" t="n">
        <v>0</v>
      </c>
      <c r="O599" s="35" t="n">
        <f aca="false">IF(M599&lt;0.9*N599,0.9*N599,IF(M599&gt;1.1*N599,1.1*N599,M599))</f>
        <v>0</v>
      </c>
      <c r="P599" s="36" t="n">
        <f aca="false">(M599-O599)</f>
        <v>0</v>
      </c>
      <c r="Q599" s="37"/>
      <c r="R599" s="37"/>
      <c r="S599" s="37" t="n">
        <f aca="false">SUBTOTAL(9,S597:S598)</f>
        <v>0</v>
      </c>
      <c r="T599" s="37"/>
      <c r="U599" s="44" t="n">
        <f aca="false">S599-K599</f>
        <v>0</v>
      </c>
    </row>
    <row r="600" customFormat="false" ht="12.75" hidden="false" customHeight="false" outlineLevel="1" collapsed="false">
      <c r="L600" s="30"/>
      <c r="M600" s="9"/>
      <c r="N600" s="9"/>
      <c r="O600" s="9"/>
      <c r="P600" s="32"/>
    </row>
    <row r="601" customFormat="false" ht="12.75" hidden="false" customHeight="false" outlineLevel="1" collapsed="false">
      <c r="F601" s="4"/>
      <c r="K601" s="42"/>
      <c r="L601" s="30"/>
      <c r="M601" s="9"/>
      <c r="N601" s="9"/>
      <c r="O601" s="9"/>
      <c r="P601" s="32"/>
    </row>
    <row r="602" customFormat="false" ht="12.75" hidden="false" customHeight="false" outlineLevel="2" collapsed="false">
      <c r="B602" s="1" t="s">
        <v>181</v>
      </c>
      <c r="D602" s="29" t="s">
        <v>182</v>
      </c>
      <c r="E602" s="1" t="s">
        <v>13</v>
      </c>
      <c r="F602" s="1" t="s">
        <v>182</v>
      </c>
      <c r="G602" s="2" t="s">
        <v>183</v>
      </c>
      <c r="H602" s="1" t="s">
        <v>184</v>
      </c>
      <c r="K602" s="9" t="n">
        <f aca="false">'Total Reqs'!K552</f>
        <v>0</v>
      </c>
      <c r="L602" s="30"/>
      <c r="M602" s="9"/>
      <c r="N602" s="9"/>
      <c r="O602" s="9"/>
      <c r="P602" s="32"/>
      <c r="S602" s="3" t="n">
        <v>0</v>
      </c>
    </row>
    <row r="603" customFormat="false" ht="12.75" hidden="false" customHeight="false" outlineLevel="1" collapsed="false">
      <c r="B603" s="25" t="str">
        <f aca="false">B602</f>
        <v>NFG SUPPLY</v>
      </c>
      <c r="D603" s="33" t="s">
        <v>364</v>
      </c>
      <c r="E603" s="31"/>
      <c r="F603" s="31"/>
      <c r="G603" s="34"/>
      <c r="H603" s="31"/>
      <c r="I603" s="31"/>
      <c r="J603" s="31"/>
      <c r="K603" s="35" t="n">
        <f aca="false">SUBTOTAL(9,K602)</f>
        <v>0</v>
      </c>
      <c r="L603" s="35" t="n">
        <f aca="false">SUBTOTAL(9,L601:L602)</f>
        <v>0</v>
      </c>
      <c r="M603" s="35" t="n">
        <f aca="false">K603-L603</f>
        <v>0</v>
      </c>
      <c r="N603" s="35" t="n">
        <v>0</v>
      </c>
      <c r="O603" s="35" t="n">
        <f aca="false">IF(M603&lt;0.9*N603,0.9*N603,IF(M603&gt;1.1*N603,1.1*N603,M603))</f>
        <v>0</v>
      </c>
      <c r="P603" s="36" t="n">
        <f aca="false">(M603-O603)</f>
        <v>0</v>
      </c>
      <c r="Q603" s="37"/>
      <c r="R603" s="37"/>
      <c r="S603" s="37" t="n">
        <f aca="false">SUBTOTAL(9,S602)</f>
        <v>0</v>
      </c>
      <c r="T603" s="37"/>
      <c r="U603" s="44" t="n">
        <f aca="false">S603-K603</f>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false" customHeight="false" outlineLevel="2" collapsed="false">
      <c r="B606" s="1" t="s">
        <v>185</v>
      </c>
      <c r="D606" s="25" t="s">
        <v>186</v>
      </c>
      <c r="E606" s="1" t="s">
        <v>13</v>
      </c>
      <c r="F606" s="1" t="s">
        <v>187</v>
      </c>
      <c r="G606" s="2" t="n">
        <v>1720</v>
      </c>
      <c r="H606" s="1" t="s">
        <v>16</v>
      </c>
      <c r="I606" s="1" t="s">
        <v>30</v>
      </c>
      <c r="K606" s="9" t="n">
        <f aca="false">'Total Reqs'!K555</f>
        <v>0</v>
      </c>
      <c r="L606" s="30"/>
      <c r="M606" s="9"/>
      <c r="N606" s="9"/>
      <c r="O606" s="9"/>
      <c r="P606" s="32"/>
      <c r="S606" s="3" t="n">
        <v>0</v>
      </c>
    </row>
    <row r="607" customFormat="false" ht="12.75" hidden="false" customHeight="false" outlineLevel="2" collapsed="false">
      <c r="B607" s="1" t="s">
        <v>185</v>
      </c>
      <c r="D607" s="25" t="s">
        <v>186</v>
      </c>
      <c r="E607" s="1" t="s">
        <v>13</v>
      </c>
      <c r="F607" s="1" t="s">
        <v>187</v>
      </c>
      <c r="G607" s="2" t="n">
        <v>1720</v>
      </c>
      <c r="H607" s="1" t="s">
        <v>18</v>
      </c>
      <c r="I607" s="1" t="s">
        <v>30</v>
      </c>
      <c r="K607" s="9" t="n">
        <f aca="false">'Total Reqs'!K556</f>
        <v>0</v>
      </c>
      <c r="L607" s="30"/>
      <c r="M607" s="9"/>
      <c r="N607" s="9"/>
      <c r="O607" s="9"/>
      <c r="P607" s="32"/>
    </row>
    <row r="608" customFormat="false" ht="12.75" hidden="false" customHeight="false" outlineLevel="2" collapsed="false">
      <c r="D608" s="25" t="s">
        <v>186</v>
      </c>
      <c r="K608" s="45"/>
      <c r="L608" s="30"/>
      <c r="M608" s="9"/>
      <c r="N608" s="9"/>
      <c r="O608" s="9"/>
      <c r="P608" s="32"/>
    </row>
    <row r="609" customFormat="false" ht="12.75" hidden="false" customHeight="false" outlineLevel="2" collapsed="false">
      <c r="D609" s="25" t="s">
        <v>186</v>
      </c>
      <c r="L609" s="30"/>
      <c r="M609" s="9"/>
      <c r="N609" s="9"/>
      <c r="O609" s="9"/>
      <c r="P609" s="32"/>
    </row>
    <row r="610" customFormat="false" ht="12.75" hidden="false" customHeight="false" outlineLevel="2" collapsed="false">
      <c r="D610" s="25" t="s">
        <v>186</v>
      </c>
      <c r="L610" s="30"/>
      <c r="M610" s="43"/>
      <c r="N610" s="43"/>
      <c r="O610" s="43"/>
      <c r="P610" s="32"/>
    </row>
    <row r="611" customFormat="false" ht="12.75" hidden="false" customHeight="false" outlineLevel="2" collapsed="false">
      <c r="B611" s="1" t="s">
        <v>185</v>
      </c>
      <c r="D611" s="25" t="s">
        <v>186</v>
      </c>
      <c r="E611" s="1" t="s">
        <v>13</v>
      </c>
      <c r="F611" s="15" t="s">
        <v>188</v>
      </c>
      <c r="G611" s="2" t="n">
        <v>1229</v>
      </c>
      <c r="H611" s="1" t="s">
        <v>16</v>
      </c>
      <c r="I611" s="1" t="s">
        <v>30</v>
      </c>
      <c r="K611" s="9" t="n">
        <f aca="false">'Total Reqs'!K560</f>
        <v>0</v>
      </c>
      <c r="L611" s="30"/>
      <c r="M611" s="9"/>
      <c r="N611" s="9"/>
      <c r="O611" s="9"/>
      <c r="P611" s="32"/>
    </row>
    <row r="612" customFormat="false" ht="12.75" hidden="false" customHeight="false" outlineLevel="2" collapsed="false">
      <c r="B612" s="1" t="s">
        <v>185</v>
      </c>
      <c r="D612" s="25" t="s">
        <v>186</v>
      </c>
      <c r="E612" s="1" t="s">
        <v>13</v>
      </c>
      <c r="F612" s="15" t="s">
        <v>188</v>
      </c>
      <c r="G612" s="2" t="n">
        <v>1229</v>
      </c>
      <c r="H612" s="1" t="s">
        <v>18</v>
      </c>
      <c r="I612" s="1" t="s">
        <v>30</v>
      </c>
      <c r="K612" s="9" t="n">
        <f aca="false">'Total Reqs'!K561</f>
        <v>0</v>
      </c>
      <c r="L612" s="30"/>
      <c r="M612" s="9"/>
      <c r="N612" s="9"/>
      <c r="O612" s="9"/>
      <c r="P612" s="32"/>
    </row>
    <row r="613" customFormat="false" ht="12.75" hidden="false" customHeight="false" outlineLevel="1" collapsed="false">
      <c r="B613" s="25" t="str">
        <f aca="false">B612</f>
        <v>TEXAS GAS</v>
      </c>
      <c r="D613" s="33" t="s">
        <v>365</v>
      </c>
      <c r="E613" s="31"/>
      <c r="F613" s="31"/>
      <c r="G613" s="34"/>
      <c r="H613" s="31"/>
      <c r="I613" s="31"/>
      <c r="J613" s="31"/>
      <c r="K613" s="35" t="n">
        <f aca="false">SUBTOTAL(9,K606:K612)</f>
        <v>0</v>
      </c>
      <c r="L613" s="35" t="n">
        <f aca="false">SUBTOTAL(9,L611:L612)</f>
        <v>0</v>
      </c>
      <c r="M613" s="35" t="n">
        <f aca="false">K613-L613</f>
        <v>0</v>
      </c>
      <c r="N613" s="35" t="n">
        <v>0</v>
      </c>
      <c r="O613" s="35" t="n">
        <f aca="false">IF(M613&lt;0.9*N613,0.9*N613,IF(M613&gt;1.1*N613,1.1*N613,M613))</f>
        <v>0</v>
      </c>
      <c r="P613" s="36" t="n">
        <f aca="false">(M613-O613)</f>
        <v>0</v>
      </c>
      <c r="Q613" s="37"/>
      <c r="R613" s="37"/>
      <c r="S613" s="37" t="n">
        <f aca="false">SUBTOTAL(9,S606:S612)</f>
        <v>0</v>
      </c>
      <c r="T613" s="37"/>
      <c r="U613" s="44" t="n">
        <f aca="false">S613-K613</f>
        <v>0</v>
      </c>
    </row>
    <row r="614" customFormat="false" ht="12.75" hidden="false" customHeight="false" outlineLevel="1" collapsed="false">
      <c r="F614" s="15"/>
      <c r="K614" s="45"/>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189</v>
      </c>
      <c r="F617" s="3"/>
      <c r="L617" s="30"/>
      <c r="M617" s="9"/>
      <c r="N617" s="9"/>
      <c r="O617" s="9"/>
      <c r="P617" s="32"/>
    </row>
    <row r="618" customFormat="false" ht="12.75" hidden="false" customHeight="false" outlineLevel="2" collapsed="false">
      <c r="D618" s="25" t="s">
        <v>366</v>
      </c>
      <c r="F618" s="15" t="s">
        <v>20</v>
      </c>
      <c r="H618" s="1" t="s">
        <v>18</v>
      </c>
      <c r="I618" s="1" t="s">
        <v>17</v>
      </c>
      <c r="K618" s="9" t="n">
        <f aca="false">'Total Reqs'!K566</f>
        <v>0</v>
      </c>
      <c r="L618" s="30"/>
      <c r="M618" s="9"/>
      <c r="N618" s="9"/>
      <c r="O618" s="9"/>
      <c r="P618" s="32"/>
      <c r="S618" s="3" t="n">
        <v>0</v>
      </c>
    </row>
    <row r="619" customFormat="false" ht="12.75" hidden="false" customHeight="false" outlineLevel="2" collapsed="false">
      <c r="D619" s="25" t="s">
        <v>366</v>
      </c>
      <c r="F619" s="15"/>
      <c r="L619" s="30"/>
      <c r="M619" s="9"/>
      <c r="N619" s="9"/>
      <c r="O619" s="9"/>
      <c r="P619" s="32"/>
    </row>
    <row r="620" customFormat="false" ht="12.75" hidden="false" customHeight="false" outlineLevel="2" collapsed="false">
      <c r="D620" s="25" t="s">
        <v>366</v>
      </c>
      <c r="F620" s="15" t="s">
        <v>190</v>
      </c>
      <c r="H620" s="1" t="s">
        <v>18</v>
      </c>
      <c r="I620" s="1" t="s">
        <v>17</v>
      </c>
      <c r="K620" s="9" t="n">
        <f aca="false">'Total Reqs'!K568</f>
        <v>0</v>
      </c>
      <c r="L620" s="30"/>
      <c r="M620" s="9"/>
      <c r="N620" s="9"/>
      <c r="O620" s="9"/>
      <c r="P620" s="32"/>
      <c r="S620" s="3" t="n">
        <v>0</v>
      </c>
    </row>
    <row r="621" customFormat="false" ht="12.75" hidden="false" customHeight="false" outlineLevel="1" collapsed="false">
      <c r="D621" s="33" t="s">
        <v>367</v>
      </c>
      <c r="E621" s="31"/>
      <c r="F621" s="31"/>
      <c r="G621" s="34"/>
      <c r="H621" s="31"/>
      <c r="I621" s="31"/>
      <c r="J621" s="31"/>
      <c r="K621" s="35" t="n">
        <f aca="false">SUBTOTAL(9,K618:K620)</f>
        <v>0</v>
      </c>
      <c r="L621" s="35" t="n">
        <f aca="false">SUBTOTAL(9,L618:L620)</f>
        <v>0</v>
      </c>
      <c r="M621" s="35" t="n">
        <f aca="false">K621-L621</f>
        <v>0</v>
      </c>
      <c r="N621" s="35" t="n">
        <v>0</v>
      </c>
      <c r="O621" s="35" t="n">
        <f aca="false">IF(M621&lt;0.9*N621,0.9*N621,IF(M621&gt;1.1*N621,1.1*N621,M621))</f>
        <v>0</v>
      </c>
      <c r="P621" s="36" t="n">
        <f aca="false">(M621-O621)</f>
        <v>0</v>
      </c>
      <c r="Q621" s="37"/>
      <c r="R621" s="37"/>
      <c r="S621" s="37" t="n">
        <f aca="false">SUBTOTAL(9,S618:S620)</f>
        <v>0</v>
      </c>
      <c r="T621" s="37"/>
      <c r="U621" s="44" t="n">
        <f aca="false">S621-K621</f>
        <v>0</v>
      </c>
    </row>
    <row r="622" customFormat="false" ht="12.75" hidden="false" customHeight="false" outlineLevel="1" collapsed="false">
      <c r="A622" s="0"/>
      <c r="B622" s="0"/>
      <c r="C622" s="43"/>
      <c r="D622" s="43"/>
      <c r="E622" s="0"/>
      <c r="F622" s="0"/>
      <c r="G622" s="0"/>
      <c r="H622" s="0"/>
      <c r="I622" s="0"/>
      <c r="J622" s="0"/>
      <c r="K622" s="43"/>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191</v>
      </c>
      <c r="F624" s="15"/>
      <c r="L624" s="30"/>
      <c r="M624" s="9"/>
      <c r="N624" s="9"/>
      <c r="O624" s="9"/>
      <c r="P624" s="32"/>
    </row>
    <row r="625" customFormat="false" ht="12.75" hidden="false" customHeight="false" outlineLevel="1" collapsed="false">
      <c r="L625" s="30"/>
      <c r="M625" s="9"/>
      <c r="N625" s="9"/>
      <c r="O625" s="9"/>
      <c r="P625" s="32"/>
    </row>
    <row r="626" customFormat="false" ht="12.75" hidden="false" customHeight="false" outlineLevel="2" collapsed="false">
      <c r="D626" s="25" t="s">
        <v>192</v>
      </c>
      <c r="E626" s="1" t="s">
        <v>13</v>
      </c>
      <c r="F626" s="1" t="s">
        <v>192</v>
      </c>
      <c r="H626" s="1" t="s">
        <v>16</v>
      </c>
      <c r="I626" s="1" t="s">
        <v>161</v>
      </c>
      <c r="K626" s="9" t="n">
        <f aca="false">'Total Reqs'!K573</f>
        <v>0</v>
      </c>
      <c r="L626" s="30"/>
      <c r="M626" s="9"/>
      <c r="N626" s="9"/>
      <c r="O626" s="9"/>
      <c r="P626" s="32"/>
      <c r="S626" s="3" t="n">
        <v>0</v>
      </c>
    </row>
    <row r="627" customFormat="false" ht="12.75" hidden="false" customHeight="false" outlineLevel="2" collapsed="false">
      <c r="D627" s="25" t="s">
        <v>192</v>
      </c>
      <c r="E627" s="1" t="s">
        <v>13</v>
      </c>
      <c r="F627" s="1" t="s">
        <v>192</v>
      </c>
      <c r="H627" s="1" t="s">
        <v>18</v>
      </c>
      <c r="I627" s="1" t="s">
        <v>161</v>
      </c>
      <c r="K627" s="9" t="n">
        <f aca="false">'Total Reqs'!K574</f>
        <v>0</v>
      </c>
      <c r="L627" s="30"/>
      <c r="M627" s="9"/>
      <c r="N627" s="9"/>
      <c r="O627" s="9"/>
      <c r="P627" s="32"/>
    </row>
    <row r="628" customFormat="false" ht="12.75" hidden="false" customHeight="false" outlineLevel="1" collapsed="false">
      <c r="D628" s="33" t="s">
        <v>368</v>
      </c>
      <c r="E628" s="31"/>
      <c r="F628" s="31"/>
      <c r="G628" s="34"/>
      <c r="H628" s="31"/>
      <c r="I628" s="31"/>
      <c r="J628" s="31"/>
      <c r="K628" s="35" t="n">
        <f aca="false">SUBTOTAL(9,K626:K627)</f>
        <v>0</v>
      </c>
      <c r="L628" s="35" t="n">
        <f aca="false">SUBTOTAL(9,L626:L627)</f>
        <v>0</v>
      </c>
      <c r="M628" s="35" t="n">
        <f aca="false">K628-L628</f>
        <v>0</v>
      </c>
      <c r="N628" s="35" t="n">
        <v>0</v>
      </c>
      <c r="O628" s="35" t="n">
        <f aca="false">IF(M628&lt;0.9*N628,0.9*N628,IF(M628&gt;1.1*N628,1.1*N628,M628))</f>
        <v>0</v>
      </c>
      <c r="P628" s="36" t="n">
        <f aca="false">(M628-O628)</f>
        <v>0</v>
      </c>
      <c r="Q628" s="37"/>
      <c r="R628" s="37"/>
      <c r="S628" s="37" t="n">
        <f aca="false">SUBTOTAL(9,S626:S627)</f>
        <v>0</v>
      </c>
      <c r="T628" s="37"/>
      <c r="U628" s="44" t="n">
        <f aca="false">S628-K628</f>
        <v>0</v>
      </c>
    </row>
    <row r="629" customFormat="false" ht="12.75" hidden="false" customHeight="false" outlineLevel="1" collapsed="false">
      <c r="L629" s="30"/>
      <c r="M629" s="9"/>
      <c r="N629" s="9"/>
      <c r="O629" s="9"/>
      <c r="P629" s="32"/>
    </row>
    <row r="630" customFormat="false" ht="12.75" hidden="false" customHeight="false" outlineLevel="2" collapsed="false">
      <c r="D630" s="25" t="s">
        <v>193</v>
      </c>
      <c r="E630" s="1" t="s">
        <v>24</v>
      </c>
      <c r="F630" s="1" t="s">
        <v>193</v>
      </c>
      <c r="H630" s="1" t="s">
        <v>16</v>
      </c>
      <c r="I630" s="1" t="s">
        <v>161</v>
      </c>
      <c r="K630" s="9" t="n">
        <f aca="false">'Total Reqs'!K576</f>
        <v>6210</v>
      </c>
      <c r="L630" s="30" t="n">
        <v>1544</v>
      </c>
      <c r="M630" s="9"/>
      <c r="N630" s="9"/>
      <c r="O630" s="9"/>
      <c r="P630" s="32"/>
      <c r="S630" s="3" t="n">
        <v>0</v>
      </c>
    </row>
    <row r="631" customFormat="false" ht="12.75" hidden="false" customHeight="false" outlineLevel="2" collapsed="false">
      <c r="D631" s="25" t="s">
        <v>193</v>
      </c>
      <c r="E631" s="1" t="s">
        <v>24</v>
      </c>
      <c r="F631" s="1" t="s">
        <v>193</v>
      </c>
      <c r="H631" s="1" t="s">
        <v>18</v>
      </c>
      <c r="I631" s="1" t="s">
        <v>161</v>
      </c>
      <c r="K631" s="9" t="n">
        <f aca="false">'Total Reqs'!K577</f>
        <v>0</v>
      </c>
      <c r="L631" s="30"/>
      <c r="M631" s="9"/>
      <c r="N631" s="9"/>
      <c r="O631" s="9"/>
      <c r="P631" s="32"/>
    </row>
    <row r="632" customFormat="false" ht="12.75" hidden="false" customHeight="false" outlineLevel="2" collapsed="false">
      <c r="D632" s="25" t="s">
        <v>193</v>
      </c>
      <c r="L632" s="30"/>
      <c r="M632" s="9"/>
      <c r="N632" s="9"/>
      <c r="O632" s="9"/>
      <c r="P632" s="32"/>
    </row>
    <row r="633" customFormat="false" ht="12.75" hidden="false" customHeight="false" outlineLevel="2" collapsed="false">
      <c r="D633" s="25" t="s">
        <v>193</v>
      </c>
      <c r="E633" s="1" t="s">
        <v>13</v>
      </c>
      <c r="F633" s="1" t="s">
        <v>193</v>
      </c>
      <c r="H633" s="1" t="s">
        <v>16</v>
      </c>
      <c r="I633" s="1" t="s">
        <v>161</v>
      </c>
      <c r="K633" s="9" t="n">
        <f aca="false">'Total Reqs'!K579</f>
        <v>0</v>
      </c>
      <c r="L633" s="30"/>
      <c r="M633" s="9"/>
      <c r="N633" s="9"/>
      <c r="O633" s="9"/>
      <c r="P633" s="32"/>
    </row>
    <row r="634" customFormat="false" ht="12.75" hidden="false" customHeight="false" outlineLevel="2" collapsed="false">
      <c r="D634" s="25" t="s">
        <v>193</v>
      </c>
      <c r="E634" s="1" t="s">
        <v>13</v>
      </c>
      <c r="F634" s="1" t="s">
        <v>193</v>
      </c>
      <c r="H634" s="1" t="s">
        <v>18</v>
      </c>
      <c r="I634" s="1" t="s">
        <v>161</v>
      </c>
      <c r="K634" s="9" t="n">
        <f aca="false">'Total Reqs'!K580</f>
        <v>0</v>
      </c>
      <c r="L634" s="30"/>
      <c r="M634" s="9"/>
      <c r="N634" s="9"/>
      <c r="O634" s="9"/>
      <c r="P634" s="32"/>
    </row>
    <row r="635" customFormat="false" ht="12.75" hidden="false" customHeight="false" outlineLevel="1" collapsed="false">
      <c r="D635" s="33" t="s">
        <v>369</v>
      </c>
      <c r="E635" s="31"/>
      <c r="F635" s="31"/>
      <c r="G635" s="34"/>
      <c r="H635" s="31"/>
      <c r="I635" s="31"/>
      <c r="J635" s="31"/>
      <c r="K635" s="35" t="n">
        <f aca="false">SUBTOTAL(9,K630:K634)</f>
        <v>6210</v>
      </c>
      <c r="L635" s="35" t="n">
        <f aca="false">SUBTOTAL(9,L630:L634)</f>
        <v>1544</v>
      </c>
      <c r="M635" s="35" t="n">
        <f aca="false">K635-L635</f>
        <v>4666</v>
      </c>
      <c r="N635" s="35" t="n">
        <v>1371</v>
      </c>
      <c r="O635" s="35" t="n">
        <f aca="false">IF(M635&lt;0.9*N635,0.9*N635,IF(M635&gt;1.1*N635,1.1*N635,M635))</f>
        <v>1508.1</v>
      </c>
      <c r="P635" s="36" t="n">
        <f aca="false">(M635-O635)</f>
        <v>3157.9</v>
      </c>
      <c r="Q635" s="37"/>
      <c r="R635" s="37"/>
      <c r="S635" s="37" t="n">
        <f aca="false">SUBTOTAL(9,S630:S634)</f>
        <v>0</v>
      </c>
      <c r="T635" s="37"/>
      <c r="U635" s="44" t="n">
        <f aca="false">S635-K635</f>
        <v>-6210</v>
      </c>
    </row>
    <row r="636" customFormat="false" ht="12.75" hidden="false" customHeight="false" outlineLevel="1" collapsed="false">
      <c r="H636" s="4" t="s">
        <v>370</v>
      </c>
      <c r="K636" s="58"/>
      <c r="L636" s="30"/>
      <c r="M636" s="9"/>
      <c r="N636" s="9"/>
      <c r="O636" s="9"/>
      <c r="P636" s="32"/>
    </row>
    <row r="637" customFormat="false" ht="12.75" hidden="false" customHeight="false" outlineLevel="2" collapsed="false">
      <c r="D637" s="25" t="s">
        <v>194</v>
      </c>
      <c r="E637" s="1" t="s">
        <v>13</v>
      </c>
      <c r="F637" s="1" t="s">
        <v>194</v>
      </c>
      <c r="H637" s="1" t="s">
        <v>16</v>
      </c>
      <c r="I637" s="1" t="s">
        <v>161</v>
      </c>
      <c r="K637" s="9" t="n">
        <f aca="false">'Total Reqs'!K582</f>
        <v>0</v>
      </c>
      <c r="L637" s="30"/>
      <c r="M637" s="9"/>
      <c r="N637" s="9"/>
      <c r="O637" s="9"/>
      <c r="P637" s="32"/>
      <c r="S637" s="3" t="n">
        <v>0</v>
      </c>
    </row>
    <row r="638" customFormat="false" ht="12.75" hidden="false" customHeight="false" outlineLevel="2" collapsed="false">
      <c r="A638" s="4"/>
      <c r="D638" s="25" t="s">
        <v>194</v>
      </c>
      <c r="E638" s="1" t="s">
        <v>13</v>
      </c>
      <c r="F638" s="1" t="s">
        <v>194</v>
      </c>
      <c r="H638" s="1" t="s">
        <v>18</v>
      </c>
      <c r="I638" s="1" t="s">
        <v>161</v>
      </c>
      <c r="K638" s="9" t="n">
        <f aca="false">'Total Reqs'!K583</f>
        <v>0</v>
      </c>
      <c r="L638" s="30"/>
      <c r="M638" s="9"/>
      <c r="N638" s="9"/>
      <c r="O638" s="9"/>
      <c r="P638" s="32"/>
    </row>
    <row r="639" customFormat="false" ht="12.75" hidden="false" customHeight="false" outlineLevel="1" collapsed="false">
      <c r="A639" s="4"/>
      <c r="D639" s="33" t="s">
        <v>371</v>
      </c>
      <c r="E639" s="31"/>
      <c r="F639" s="31"/>
      <c r="G639" s="34"/>
      <c r="H639" s="31"/>
      <c r="I639" s="31"/>
      <c r="J639" s="31"/>
      <c r="K639" s="35" t="n">
        <f aca="false">SUBTOTAL(9,K637:K638)</f>
        <v>0</v>
      </c>
      <c r="L639" s="35" t="n">
        <f aca="false">SUBTOTAL(9,L637:L638)</f>
        <v>0</v>
      </c>
      <c r="M639" s="35" t="n">
        <f aca="false">K639-L639</f>
        <v>0</v>
      </c>
      <c r="N639" s="35" t="n">
        <v>0</v>
      </c>
      <c r="O639" s="35" t="n">
        <f aca="false">IF(M639&lt;0.9*N639,0.9*N639,IF(M639&gt;1.1*N639,1.1*N639,M639))</f>
        <v>0</v>
      </c>
      <c r="P639" s="36" t="n">
        <f aca="false">(M639-O639)</f>
        <v>0</v>
      </c>
      <c r="Q639" s="37"/>
      <c r="R639" s="37"/>
      <c r="S639" s="37" t="n">
        <f aca="false">SUBTOTAL(9,S637:S638)</f>
        <v>0</v>
      </c>
      <c r="T639" s="37"/>
      <c r="U639" s="44" t="n">
        <f aca="false">S639-K639</f>
        <v>0</v>
      </c>
    </row>
    <row r="640" customFormat="false" ht="12.75" hidden="false" customHeight="false" outlineLevel="1" collapsed="false">
      <c r="A640" s="4"/>
      <c r="F640" s="4"/>
      <c r="K640" s="58"/>
      <c r="L640" s="30"/>
      <c r="M640" s="9"/>
      <c r="N640" s="9"/>
      <c r="O640" s="9"/>
      <c r="P640" s="32"/>
    </row>
    <row r="641" customFormat="false" ht="12.75" hidden="false" customHeight="false" outlineLevel="1" collapsed="false">
      <c r="K641" s="58"/>
      <c r="L641" s="30"/>
      <c r="M641" s="9"/>
      <c r="N641" s="9"/>
      <c r="O641" s="9"/>
      <c r="P641" s="32"/>
    </row>
    <row r="642" customFormat="false" ht="12.75" hidden="false" customHeight="false" outlineLevel="2" collapsed="false">
      <c r="A642" s="4"/>
      <c r="D642" s="25" t="s">
        <v>195</v>
      </c>
      <c r="E642" s="1" t="s">
        <v>13</v>
      </c>
      <c r="F642" s="1" t="s">
        <v>195</v>
      </c>
      <c r="H642" s="1" t="s">
        <v>16</v>
      </c>
      <c r="I642" s="1" t="s">
        <v>161</v>
      </c>
      <c r="K642" s="9" t="n">
        <f aca="false">'Total Reqs'!K586</f>
        <v>0</v>
      </c>
      <c r="L642" s="30"/>
      <c r="M642" s="9"/>
      <c r="N642" s="9"/>
      <c r="O642" s="9"/>
      <c r="P642" s="32"/>
      <c r="S642" s="3" t="n">
        <v>0</v>
      </c>
    </row>
    <row r="643" customFormat="false" ht="12.75" hidden="false" customHeight="false" outlineLevel="2" collapsed="false">
      <c r="D643" s="25" t="s">
        <v>195</v>
      </c>
      <c r="E643" s="1" t="s">
        <v>13</v>
      </c>
      <c r="F643" s="1" t="s">
        <v>195</v>
      </c>
      <c r="H643" s="1" t="s">
        <v>18</v>
      </c>
      <c r="I643" s="1" t="s">
        <v>161</v>
      </c>
      <c r="K643" s="9" t="n">
        <f aca="false">'Total Reqs'!K587</f>
        <v>0</v>
      </c>
      <c r="L643" s="30"/>
      <c r="M643" s="9"/>
      <c r="N643" s="9"/>
      <c r="O643" s="9"/>
      <c r="P643" s="32"/>
    </row>
    <row r="644" customFormat="false" ht="12.75" hidden="false" customHeight="false" outlineLevel="1" collapsed="false">
      <c r="D644" s="33" t="s">
        <v>372</v>
      </c>
      <c r="E644" s="31"/>
      <c r="F644" s="31"/>
      <c r="G644" s="34"/>
      <c r="H644" s="31"/>
      <c r="I644" s="31"/>
      <c r="J644" s="31"/>
      <c r="K644" s="35" t="n">
        <f aca="false">SUBTOTAL(9,K642:K643)</f>
        <v>0</v>
      </c>
      <c r="L644" s="35" t="n">
        <f aca="false">SUBTOTAL(9,L642:L643)</f>
        <v>0</v>
      </c>
      <c r="M644" s="35" t="n">
        <f aca="false">K644-L644</f>
        <v>0</v>
      </c>
      <c r="N644" s="35" t="n">
        <v>0</v>
      </c>
      <c r="O644" s="35" t="n">
        <f aca="false">IF(M644&lt;0.9*N644,0.9*N644,IF(M644&gt;1.1*N644,1.1*N644,M644))</f>
        <v>0</v>
      </c>
      <c r="P644" s="36" t="n">
        <f aca="false">(M644-O644)</f>
        <v>0</v>
      </c>
      <c r="Q644" s="37"/>
      <c r="R644" s="37"/>
      <c r="S644" s="37" t="n">
        <f aca="false">SUBTOTAL(9,S642:S643)</f>
        <v>0</v>
      </c>
      <c r="T644" s="37"/>
      <c r="U644" s="44" t="n">
        <f aca="false">S644-K644</f>
        <v>0</v>
      </c>
    </row>
    <row r="645" customFormat="false" ht="12.75" hidden="false" customHeight="false" outlineLevel="1" collapsed="false">
      <c r="K645" s="58"/>
      <c r="L645" s="30"/>
      <c r="M645" s="9"/>
      <c r="N645" s="9"/>
      <c r="O645" s="9"/>
      <c r="P645" s="32"/>
    </row>
    <row r="646" customFormat="false" ht="12.75" hidden="false" customHeight="false" outlineLevel="2" collapsed="false">
      <c r="A646" s="4"/>
      <c r="B646" s="1" t="s">
        <v>196</v>
      </c>
      <c r="D646" s="25" t="s">
        <v>198</v>
      </c>
      <c r="E646" s="1" t="s">
        <v>373</v>
      </c>
      <c r="F646" s="1" t="s">
        <v>198</v>
      </c>
      <c r="H646" s="1" t="s">
        <v>16</v>
      </c>
      <c r="I646" s="1" t="s">
        <v>161</v>
      </c>
      <c r="K646" s="9" t="n">
        <f aca="false">'Total Reqs'!K589</f>
        <v>217</v>
      </c>
      <c r="L646" s="30"/>
      <c r="M646" s="9"/>
      <c r="N646" s="9"/>
      <c r="O646" s="9"/>
      <c r="P646" s="32"/>
      <c r="S646" s="3" t="n">
        <v>0</v>
      </c>
    </row>
    <row r="647" customFormat="false" ht="12.75" hidden="false" customHeight="false" outlineLevel="2" collapsed="false">
      <c r="D647" s="25" t="s">
        <v>198</v>
      </c>
      <c r="E647" s="1" t="s">
        <v>373</v>
      </c>
      <c r="F647" s="1" t="s">
        <v>198</v>
      </c>
      <c r="H647" s="1" t="s">
        <v>18</v>
      </c>
      <c r="I647" s="1" t="s">
        <v>161</v>
      </c>
      <c r="K647" s="9" t="n">
        <f aca="false">'Total Reqs'!K590</f>
        <v>0</v>
      </c>
      <c r="L647" s="30"/>
      <c r="M647" s="9"/>
      <c r="N647" s="9"/>
      <c r="O647" s="9"/>
      <c r="P647" s="32"/>
    </row>
    <row r="648" customFormat="false" ht="12.75" hidden="false" customHeight="false" outlineLevel="2" collapsed="false">
      <c r="D648" s="25" t="s">
        <v>198</v>
      </c>
      <c r="E648" s="1" t="s">
        <v>373</v>
      </c>
      <c r="F648" s="1" t="s">
        <v>198</v>
      </c>
      <c r="H648" s="1" t="s">
        <v>349</v>
      </c>
      <c r="I648" s="1" t="s">
        <v>161</v>
      </c>
      <c r="K648" s="9" t="n">
        <f aca="false">'Total Reqs'!K591</f>
        <v>340</v>
      </c>
      <c r="L648" s="30"/>
      <c r="M648" s="9"/>
      <c r="N648" s="9"/>
      <c r="O648" s="9"/>
      <c r="P648" s="32"/>
    </row>
    <row r="649" customFormat="false" ht="12.75" hidden="false" customHeight="false" outlineLevel="1" collapsed="false">
      <c r="D649" s="33" t="s">
        <v>374</v>
      </c>
      <c r="E649" s="31"/>
      <c r="F649" s="31"/>
      <c r="G649" s="34"/>
      <c r="H649" s="31"/>
      <c r="I649" s="31"/>
      <c r="J649" s="31"/>
      <c r="K649" s="35" t="n">
        <f aca="false">SUBTOTAL(9,K646:K648)</f>
        <v>557</v>
      </c>
      <c r="L649" s="35" t="n">
        <f aca="false">SUBTOTAL(9,L646:L648)</f>
        <v>0</v>
      </c>
      <c r="M649" s="35" t="n">
        <f aca="false">K649-L649</f>
        <v>557</v>
      </c>
      <c r="N649" s="35" t="n">
        <v>10</v>
      </c>
      <c r="O649" s="35" t="n">
        <f aca="false">IF(M649&lt;0.9*N649,0.9*N649,IF(M649&gt;1.1*N649,1.1*N649,M649))</f>
        <v>11</v>
      </c>
      <c r="P649" s="36" t="n">
        <f aca="false">(M649-O649)</f>
        <v>546</v>
      </c>
      <c r="Q649" s="37"/>
      <c r="R649" s="37"/>
      <c r="S649" s="37" t="n">
        <f aca="false">SUBTOTAL(9,S646:S648)</f>
        <v>0</v>
      </c>
      <c r="T649" s="37"/>
      <c r="U649" s="44" t="n">
        <f aca="false">S649-K649</f>
        <v>-557</v>
      </c>
    </row>
    <row r="650" customFormat="false" ht="12.75" hidden="false" customHeight="false" outlineLevel="1" collapsed="false">
      <c r="K650" s="59"/>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199</v>
      </c>
      <c r="D651" s="25" t="s">
        <v>198</v>
      </c>
      <c r="E651" s="1" t="s">
        <v>64</v>
      </c>
      <c r="F651" s="1" t="s">
        <v>198</v>
      </c>
      <c r="H651" s="1" t="s">
        <v>16</v>
      </c>
      <c r="I651" s="1" t="s">
        <v>161</v>
      </c>
      <c r="K651" s="9" t="str">
        <f aca="false">'Total Reqs'!J593</f>
        <v>Dropped After 3/31/00.</v>
      </c>
      <c r="L651" s="30"/>
      <c r="M651" s="9"/>
      <c r="N651" s="9"/>
      <c r="O651" s="9"/>
      <c r="P651" s="32"/>
      <c r="S651" s="3" t="n">
        <v>0</v>
      </c>
    </row>
    <row r="652" customFormat="false" ht="12.75" hidden="false" customHeight="false" outlineLevel="2" collapsed="false">
      <c r="D652" s="25" t="s">
        <v>198</v>
      </c>
      <c r="E652" s="1" t="s">
        <v>375</v>
      </c>
      <c r="F652" s="1" t="s">
        <v>198</v>
      </c>
      <c r="G652" s="2" t="s">
        <v>201</v>
      </c>
      <c r="H652" s="1" t="s">
        <v>18</v>
      </c>
      <c r="I652" s="1" t="s">
        <v>161</v>
      </c>
      <c r="K652" s="9" t="n">
        <f aca="false">'Total Reqs'!K594</f>
        <v>10</v>
      </c>
      <c r="L652" s="30"/>
      <c r="M652" s="9"/>
      <c r="N652" s="9"/>
      <c r="O652" s="9"/>
      <c r="P652" s="32"/>
    </row>
    <row r="653" customFormat="false" ht="12.75" hidden="false" customHeight="false" outlineLevel="1" collapsed="false">
      <c r="D653" s="33" t="s">
        <v>374</v>
      </c>
      <c r="E653" s="31"/>
      <c r="F653" s="31"/>
      <c r="G653" s="34"/>
      <c r="H653" s="31"/>
      <c r="I653" s="31"/>
      <c r="J653" s="31"/>
      <c r="K653" s="35" t="n">
        <f aca="false">SUBTOTAL(9,K651:K652)</f>
        <v>10</v>
      </c>
      <c r="L653" s="35" t="n">
        <f aca="false">SUBTOTAL(9,L651:L652)</f>
        <v>0</v>
      </c>
      <c r="M653" s="35" t="n">
        <f aca="false">K653-L653</f>
        <v>10</v>
      </c>
      <c r="N653" s="35" t="n">
        <v>0</v>
      </c>
      <c r="O653" s="35" t="n">
        <f aca="false">IF(M653&lt;0.9*N653,0.9*N653,IF(M653&gt;1.1*N653,1.1*N653,M653))</f>
        <v>0</v>
      </c>
      <c r="P653" s="36" t="n">
        <f aca="false">(M653-O653)</f>
        <v>10</v>
      </c>
      <c r="Q653" s="37"/>
      <c r="R653" s="37"/>
      <c r="S653" s="37" t="n">
        <f aca="false">SUBTOTAL(9,S651:S652)</f>
        <v>0</v>
      </c>
      <c r="T653" s="37"/>
      <c r="U653" s="44" t="n">
        <f aca="false">S653-K653</f>
        <v>-10</v>
      </c>
    </row>
    <row r="654" customFormat="false" ht="12.75" hidden="false" customHeight="false" outlineLevel="1" collapsed="false">
      <c r="L654" s="30"/>
      <c r="M654" s="9"/>
      <c r="N654" s="9"/>
      <c r="O654" s="9"/>
      <c r="P654" s="32"/>
    </row>
    <row r="655" customFormat="false" ht="12.75" hidden="false" customHeight="false" outlineLevel="2" collapsed="false">
      <c r="D655" s="25" t="s">
        <v>202</v>
      </c>
      <c r="E655" s="1" t="s">
        <v>13</v>
      </c>
      <c r="F655" s="15" t="s">
        <v>202</v>
      </c>
      <c r="H655" s="1" t="s">
        <v>16</v>
      </c>
      <c r="I655" s="1" t="s">
        <v>161</v>
      </c>
      <c r="K655" s="9" t="n">
        <f aca="false">'Total Reqs'!K596</f>
        <v>0</v>
      </c>
      <c r="L655" s="30"/>
      <c r="M655" s="9"/>
      <c r="N655" s="9"/>
      <c r="O655" s="9"/>
      <c r="P655" s="32"/>
      <c r="S655" s="3" t="n">
        <v>0</v>
      </c>
    </row>
    <row r="656" customFormat="false" ht="12.75" hidden="false" customHeight="false" outlineLevel="2" collapsed="false">
      <c r="D656" s="25" t="s">
        <v>202</v>
      </c>
      <c r="E656" s="1" t="s">
        <v>13</v>
      </c>
      <c r="F656" s="15" t="s">
        <v>202</v>
      </c>
      <c r="H656" s="1" t="s">
        <v>18</v>
      </c>
      <c r="I656" s="1" t="s">
        <v>161</v>
      </c>
      <c r="K656" s="9" t="n">
        <f aca="false">'Total Reqs'!K597</f>
        <v>0</v>
      </c>
      <c r="L656" s="30"/>
      <c r="M656" s="9"/>
      <c r="N656" s="9"/>
      <c r="O656" s="9"/>
      <c r="P656" s="32"/>
    </row>
    <row r="657" customFormat="false" ht="12.75" hidden="false" customHeight="false" outlineLevel="1" collapsed="false">
      <c r="D657" s="33" t="s">
        <v>376</v>
      </c>
      <c r="E657" s="31"/>
      <c r="F657" s="31"/>
      <c r="G657" s="34"/>
      <c r="H657" s="31"/>
      <c r="I657" s="31"/>
      <c r="J657" s="31"/>
      <c r="K657" s="35" t="n">
        <f aca="false">SUBTOTAL(9,K655:K656)</f>
        <v>0</v>
      </c>
      <c r="L657" s="35" t="n">
        <f aca="false">SUBTOTAL(9,L655:L656)</f>
        <v>0</v>
      </c>
      <c r="M657" s="35" t="n">
        <f aca="false">K657-L657</f>
        <v>0</v>
      </c>
      <c r="N657" s="35" t="n">
        <v>0</v>
      </c>
      <c r="O657" s="35" t="n">
        <f aca="false">IF(M657&lt;0.9*N657,0.9*N657,IF(M657&gt;1.1*N657,1.1*N657,M657))</f>
        <v>0</v>
      </c>
      <c r="P657" s="36" t="n">
        <f aca="false">(M657-O657)</f>
        <v>0</v>
      </c>
      <c r="Q657" s="37"/>
      <c r="R657" s="37"/>
      <c r="S657" s="37" t="n">
        <f aca="false">SUBTOTAL(9,S655:S656)</f>
        <v>0</v>
      </c>
      <c r="T657" s="37"/>
      <c r="U657" s="44" t="n">
        <f aca="false">S657-K657</f>
        <v>0</v>
      </c>
    </row>
    <row r="658" customFormat="false" ht="12.75" hidden="false" customHeight="false" outlineLevel="1" collapsed="false">
      <c r="F658" s="15"/>
      <c r="L658" s="30"/>
      <c r="M658" s="9"/>
      <c r="N658" s="9"/>
      <c r="O658" s="9"/>
      <c r="P658" s="32"/>
    </row>
    <row r="659" customFormat="false" ht="12.75" hidden="false" customHeight="false" outlineLevel="2" collapsed="false">
      <c r="D659" s="25" t="s">
        <v>203</v>
      </c>
      <c r="E659" s="1" t="s">
        <v>13</v>
      </c>
      <c r="F659" s="15" t="s">
        <v>203</v>
      </c>
      <c r="H659" s="1" t="s">
        <v>16</v>
      </c>
      <c r="I659" s="1" t="s">
        <v>161</v>
      </c>
      <c r="K659" s="9" t="n">
        <f aca="false">'Total Reqs'!K599</f>
        <v>0</v>
      </c>
      <c r="L659" s="30"/>
      <c r="M659" s="9"/>
      <c r="N659" s="9"/>
      <c r="O659" s="9"/>
      <c r="P659" s="32"/>
      <c r="S659" s="3" t="n">
        <v>0</v>
      </c>
    </row>
    <row r="660" customFormat="false" ht="12.75" hidden="false" customHeight="false" outlineLevel="2" collapsed="false">
      <c r="D660" s="25" t="s">
        <v>203</v>
      </c>
      <c r="E660" s="1" t="s">
        <v>13</v>
      </c>
      <c r="F660" s="15" t="s">
        <v>203</v>
      </c>
      <c r="H660" s="1" t="s">
        <v>18</v>
      </c>
      <c r="I660" s="1" t="s">
        <v>161</v>
      </c>
      <c r="K660" s="9" t="n">
        <f aca="false">'Total Reqs'!K600</f>
        <v>0</v>
      </c>
      <c r="L660" s="30"/>
      <c r="M660" s="9"/>
      <c r="N660" s="9"/>
      <c r="O660" s="9"/>
      <c r="P660" s="32"/>
    </row>
    <row r="661" customFormat="false" ht="12.75" hidden="false" customHeight="false" outlineLevel="1" collapsed="false">
      <c r="D661" s="33" t="s">
        <v>377</v>
      </c>
      <c r="E661" s="31"/>
      <c r="F661" s="31"/>
      <c r="G661" s="34"/>
      <c r="H661" s="31"/>
      <c r="I661" s="31"/>
      <c r="J661" s="31"/>
      <c r="K661" s="35" t="n">
        <f aca="false">SUBTOTAL(9,K659:K660)</f>
        <v>0</v>
      </c>
      <c r="L661" s="35" t="n">
        <f aca="false">SUBTOTAL(9,L659:L660)</f>
        <v>0</v>
      </c>
      <c r="M661" s="35" t="n">
        <f aca="false">K661-L661</f>
        <v>0</v>
      </c>
      <c r="N661" s="35" t="n">
        <v>0</v>
      </c>
      <c r="O661" s="35" t="n">
        <f aca="false">IF(M661&lt;0.9*N661,0.9*N661,IF(M661&gt;1.1*N661,1.1*N661,M661))</f>
        <v>0</v>
      </c>
      <c r="P661" s="36" t="n">
        <f aca="false">(M661-O661)</f>
        <v>0</v>
      </c>
      <c r="Q661" s="37"/>
      <c r="R661" s="37"/>
      <c r="S661" s="37" t="n">
        <f aca="false">SUBTOTAL(9,S659:S660)</f>
        <v>0</v>
      </c>
      <c r="T661" s="37"/>
      <c r="U661" s="44" t="n">
        <f aca="false">S661-K661</f>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204</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133</v>
      </c>
      <c r="D665" s="25" t="s">
        <v>186</v>
      </c>
      <c r="F665" s="1" t="s">
        <v>205</v>
      </c>
      <c r="G665" s="2" t="s">
        <v>206</v>
      </c>
      <c r="H665" s="1" t="s">
        <v>16</v>
      </c>
      <c r="I665" s="1" t="s">
        <v>207</v>
      </c>
      <c r="K665" s="9" t="n">
        <f aca="false">'Total Reqs'!K604</f>
        <v>7993</v>
      </c>
      <c r="L665" s="30" t="n">
        <f aca="false">(1-0.0235)*2979</f>
        <v>2908.9935</v>
      </c>
      <c r="M665" s="9"/>
      <c r="N665" s="9"/>
      <c r="O665" s="9"/>
      <c r="P665" s="32"/>
      <c r="S665" s="3" t="n">
        <v>10540</v>
      </c>
    </row>
    <row r="666" customFormat="false" ht="12.75" hidden="false" customHeight="false" outlineLevel="2" collapsed="false">
      <c r="B666" s="1" t="s">
        <v>133</v>
      </c>
      <c r="D666" s="25" t="s">
        <v>186</v>
      </c>
      <c r="F666" s="1" t="s">
        <v>205</v>
      </c>
      <c r="G666" s="2" t="s">
        <v>206</v>
      </c>
      <c r="H666" s="1" t="s">
        <v>18</v>
      </c>
      <c r="I666" s="1" t="s">
        <v>207</v>
      </c>
      <c r="K666" s="9" t="n">
        <f aca="false">'Total Reqs'!K605</f>
        <v>0</v>
      </c>
      <c r="L666" s="30"/>
      <c r="M666" s="9"/>
      <c r="N666" s="9"/>
      <c r="O666" s="9"/>
      <c r="P666" s="32"/>
    </row>
    <row r="667" customFormat="false" ht="12.75" hidden="false" customHeight="false" outlineLevel="2" collapsed="false">
      <c r="B667" s="1" t="s">
        <v>133</v>
      </c>
      <c r="D667" s="25" t="s">
        <v>186</v>
      </c>
      <c r="F667" s="1" t="s">
        <v>205</v>
      </c>
      <c r="G667" s="2" t="s">
        <v>206</v>
      </c>
      <c r="H667" s="1" t="s">
        <v>28</v>
      </c>
      <c r="I667" s="1" t="s">
        <v>207</v>
      </c>
      <c r="K667" s="9" t="n">
        <f aca="false">'Total Reqs'!K606</f>
        <v>0</v>
      </c>
      <c r="L667" s="30"/>
      <c r="M667" s="9"/>
      <c r="N667" s="9"/>
      <c r="O667" s="9"/>
      <c r="P667" s="32"/>
    </row>
    <row r="668" customFormat="false" ht="12.75" hidden="false" customHeight="false" outlineLevel="2" collapsed="false">
      <c r="B668" s="1" t="s">
        <v>133</v>
      </c>
      <c r="D668" s="25" t="s">
        <v>186</v>
      </c>
      <c r="F668" s="19" t="s">
        <v>208</v>
      </c>
      <c r="G668" s="2" t="s">
        <v>206</v>
      </c>
      <c r="H668" s="1" t="s">
        <v>16</v>
      </c>
      <c r="I668" s="1" t="s">
        <v>207</v>
      </c>
      <c r="K668" s="9" t="n">
        <f aca="false">'Total Reqs'!K607</f>
        <v>274</v>
      </c>
      <c r="L668" s="30"/>
      <c r="M668" s="9"/>
      <c r="N668" s="9"/>
      <c r="O668" s="9"/>
      <c r="P668" s="32"/>
      <c r="S668" s="3" t="n">
        <v>1480</v>
      </c>
    </row>
    <row r="669" customFormat="false" ht="12.75" hidden="false" customHeight="false" outlineLevel="2" collapsed="false">
      <c r="B669" s="1" t="s">
        <v>133</v>
      </c>
      <c r="D669" s="25" t="s">
        <v>186</v>
      </c>
      <c r="F669" s="19" t="s">
        <v>208</v>
      </c>
      <c r="G669" s="2" t="s">
        <v>206</v>
      </c>
      <c r="H669" s="1" t="s">
        <v>18</v>
      </c>
      <c r="I669" s="1" t="s">
        <v>207</v>
      </c>
      <c r="K669" s="9" t="n">
        <f aca="false">'Total Reqs'!K608</f>
        <v>0</v>
      </c>
      <c r="L669" s="30"/>
      <c r="M669" s="9"/>
      <c r="N669" s="9"/>
      <c r="O669" s="9"/>
      <c r="P669" s="32"/>
    </row>
    <row r="670" customFormat="false" ht="12.75" hidden="false" customHeight="false" outlineLevel="2" collapsed="false">
      <c r="B670" s="1" t="s">
        <v>133</v>
      </c>
      <c r="D670" s="25" t="s">
        <v>186</v>
      </c>
      <c r="F670" s="19" t="s">
        <v>208</v>
      </c>
      <c r="G670" s="2" t="s">
        <v>206</v>
      </c>
      <c r="H670" s="1" t="s">
        <v>28</v>
      </c>
      <c r="I670" s="1" t="s">
        <v>207</v>
      </c>
      <c r="K670" s="9" t="n">
        <f aca="false">'Total Reqs'!K609</f>
        <v>0</v>
      </c>
      <c r="L670" s="30"/>
      <c r="M670" s="9"/>
      <c r="N670" s="9"/>
      <c r="O670" s="9"/>
      <c r="P670" s="32"/>
    </row>
    <row r="671" customFormat="false" ht="12.75" hidden="false" customHeight="false" outlineLevel="1" collapsed="false">
      <c r="B671" s="25" t="str">
        <f aca="false">B670</f>
        <v>TRANSCO</v>
      </c>
      <c r="D671" s="33" t="s">
        <v>365</v>
      </c>
      <c r="E671" s="31"/>
      <c r="F671" s="31"/>
      <c r="G671" s="34"/>
      <c r="H671" s="31"/>
      <c r="I671" s="31"/>
      <c r="J671" s="31"/>
      <c r="K671" s="35" t="n">
        <f aca="false">SUBTOTAL(9,K665:K670)</f>
        <v>8267</v>
      </c>
      <c r="L671" s="35" t="n">
        <f aca="false">SUBTOTAL(9,L665:L670)</f>
        <v>2908.9935</v>
      </c>
      <c r="M671" s="35" t="n">
        <f aca="false">K671-L671</f>
        <v>5358.0065</v>
      </c>
      <c r="N671" s="35" t="n">
        <v>3873</v>
      </c>
      <c r="O671" s="35" t="n">
        <f aca="false">IF(M671&lt;0.9*N671,0.9*N671,IF(M671&gt;1.1*N671,1.1*N671,M671))</f>
        <v>4260.3</v>
      </c>
      <c r="P671" s="36" t="n">
        <f aca="false">(M671-O671)</f>
        <v>1097.7065</v>
      </c>
      <c r="Q671" s="37"/>
      <c r="R671" s="37"/>
      <c r="S671" s="37" t="n">
        <f aca="false">SUBTOTAL(9,S665:S670)</f>
        <v>12020</v>
      </c>
      <c r="T671" s="37"/>
      <c r="U671" s="44" t="n">
        <f aca="false">S671-K671</f>
        <v>3753</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9"/>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209</v>
      </c>
      <c r="D674" s="25" t="s">
        <v>209</v>
      </c>
      <c r="F674" s="1" t="s">
        <v>205</v>
      </c>
      <c r="G674" s="2" t="s">
        <v>210</v>
      </c>
      <c r="H674" s="1" t="s">
        <v>16</v>
      </c>
      <c r="I674" s="1" t="s">
        <v>207</v>
      </c>
      <c r="K674" s="9" t="n">
        <f aca="false">'Total Reqs'!K612</f>
        <v>0</v>
      </c>
      <c r="L674" s="30" t="n">
        <f aca="false">(1-0.017)*(1-0.0158)*792</f>
        <v>766.2351312</v>
      </c>
      <c r="M674" s="9"/>
      <c r="N674" s="9"/>
      <c r="O674" s="9"/>
      <c r="P674" s="32"/>
      <c r="S674" s="3" t="n">
        <v>3932</v>
      </c>
    </row>
    <row r="675" customFormat="false" ht="12.75" hidden="false" customHeight="false" outlineLevel="2" collapsed="false">
      <c r="B675" s="1" t="s">
        <v>209</v>
      </c>
      <c r="D675" s="25" t="s">
        <v>209</v>
      </c>
      <c r="F675" s="1" t="s">
        <v>205</v>
      </c>
      <c r="G675" s="2" t="s">
        <v>210</v>
      </c>
      <c r="H675" s="1" t="s">
        <v>18</v>
      </c>
      <c r="I675" s="1" t="s">
        <v>207</v>
      </c>
      <c r="K675" s="9" t="n">
        <f aca="false">'Total Reqs'!K613</f>
        <v>0</v>
      </c>
      <c r="L675" s="30"/>
      <c r="M675" s="9"/>
      <c r="N675" s="9"/>
      <c r="O675" s="9"/>
      <c r="P675" s="32"/>
    </row>
    <row r="676" customFormat="false" ht="12.75" hidden="false" customHeight="false" outlineLevel="2" collapsed="false">
      <c r="B676" s="1" t="s">
        <v>209</v>
      </c>
      <c r="D676" s="25" t="s">
        <v>209</v>
      </c>
      <c r="F676" s="1" t="s">
        <v>205</v>
      </c>
      <c r="G676" s="2" t="s">
        <v>210</v>
      </c>
      <c r="H676" s="1" t="s">
        <v>28</v>
      </c>
      <c r="I676" s="1" t="s">
        <v>207</v>
      </c>
      <c r="K676" s="35" t="n">
        <v>0</v>
      </c>
      <c r="L676" s="30"/>
      <c r="M676" s="9"/>
      <c r="N676" s="9"/>
      <c r="O676" s="9"/>
      <c r="P676" s="32"/>
    </row>
    <row r="677" customFormat="false" ht="12.75" hidden="false" customHeight="false" outlineLevel="1" collapsed="false">
      <c r="B677" s="25" t="str">
        <f aca="false">B676</f>
        <v>E TENN</v>
      </c>
      <c r="D677" s="33" t="s">
        <v>378</v>
      </c>
      <c r="E677" s="31"/>
      <c r="F677" s="31"/>
      <c r="G677" s="34"/>
      <c r="H677" s="31"/>
      <c r="I677" s="31"/>
      <c r="J677" s="31"/>
      <c r="K677" s="35" t="n">
        <f aca="false">SUBTOTAL(9,K674:K676)</f>
        <v>0</v>
      </c>
      <c r="L677" s="35" t="n">
        <f aca="false">SUBTOTAL(9,L674:L676)</f>
        <v>766.2351312</v>
      </c>
      <c r="M677" s="35" t="n">
        <f aca="false">K677-L677</f>
        <v>-766.2351312</v>
      </c>
      <c r="N677" s="35" t="n">
        <v>0</v>
      </c>
      <c r="O677" s="35" t="n">
        <f aca="false">IF(M677&lt;0.9*N677,0.9*N677,IF(M677&gt;1.1*N677,1.1*N677,M677))</f>
        <v>0</v>
      </c>
      <c r="P677" s="36" t="n">
        <f aca="false">(M677-O677)</f>
        <v>-766.2351312</v>
      </c>
      <c r="Q677" s="37"/>
      <c r="R677" s="37"/>
      <c r="S677" s="44" t="n">
        <f aca="false">SUBTOTAL(9,S674:S676)</f>
        <v>3932</v>
      </c>
      <c r="T677" s="37"/>
      <c r="U677" s="44" t="n">
        <f aca="false">S677-K677</f>
        <v>3932</v>
      </c>
    </row>
    <row r="678" customFormat="false" ht="12.75" hidden="false" customHeight="false" outlineLevel="1" collapsed="false">
      <c r="F678" s="4"/>
      <c r="L678" s="30"/>
      <c r="M678" s="9"/>
      <c r="N678" s="9"/>
      <c r="O678" s="9"/>
      <c r="P678" s="32"/>
    </row>
    <row r="679" customFormat="false" ht="12.75" hidden="false" customHeight="false" outlineLevel="1" collapsed="false">
      <c r="K679" s="39"/>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211</v>
      </c>
      <c r="D680" s="25" t="s">
        <v>212</v>
      </c>
      <c r="E680" s="1" t="s">
        <v>205</v>
      </c>
      <c r="F680" s="1" t="s">
        <v>213</v>
      </c>
      <c r="G680" s="2" t="s">
        <v>214</v>
      </c>
      <c r="H680" s="1" t="s">
        <v>16</v>
      </c>
      <c r="I680" s="1" t="s">
        <v>207</v>
      </c>
      <c r="K680" s="9" t="n">
        <f aca="false">'Total Reqs'!K617</f>
        <v>0</v>
      </c>
      <c r="L680" s="30" t="n">
        <f aca="false">(1-0.026)*7339</f>
        <v>7148.186</v>
      </c>
      <c r="M680" s="9"/>
      <c r="N680" s="9"/>
      <c r="O680" s="9"/>
      <c r="P680" s="32"/>
      <c r="S680" s="3" t="n">
        <v>19201</v>
      </c>
    </row>
    <row r="681" customFormat="false" ht="12.75" hidden="false" customHeight="false" outlineLevel="2" collapsed="false">
      <c r="B681" s="1" t="s">
        <v>211</v>
      </c>
      <c r="D681" s="25" t="s">
        <v>212</v>
      </c>
      <c r="E681" s="1" t="s">
        <v>205</v>
      </c>
      <c r="F681" s="1" t="s">
        <v>213</v>
      </c>
      <c r="G681" s="2" t="s">
        <v>214</v>
      </c>
      <c r="H681" s="1" t="s">
        <v>18</v>
      </c>
      <c r="I681" s="1" t="s">
        <v>207</v>
      </c>
      <c r="K681" s="9" t="n">
        <f aca="false">'Total Reqs'!K618</f>
        <v>0</v>
      </c>
      <c r="L681" s="30"/>
      <c r="M681" s="9"/>
      <c r="N681" s="9"/>
      <c r="O681" s="9"/>
      <c r="P681" s="32"/>
    </row>
    <row r="682" customFormat="false" ht="12.75" hidden="false" customHeight="false" outlineLevel="2" collapsed="false">
      <c r="B682" s="1" t="s">
        <v>211</v>
      </c>
      <c r="D682" s="25" t="s">
        <v>212</v>
      </c>
      <c r="E682" s="1" t="s">
        <v>205</v>
      </c>
      <c r="F682" s="1" t="s">
        <v>213</v>
      </c>
      <c r="G682" s="2" t="s">
        <v>214</v>
      </c>
      <c r="H682" s="1" t="s">
        <v>28</v>
      </c>
      <c r="I682" s="1" t="s">
        <v>207</v>
      </c>
      <c r="K682" s="9" t="n">
        <f aca="false">'Total Reqs'!K619</f>
        <v>0</v>
      </c>
      <c r="L682" s="30"/>
      <c r="M682" s="9"/>
      <c r="N682" s="9"/>
      <c r="O682" s="9"/>
      <c r="P682" s="32"/>
    </row>
    <row r="683" customFormat="false" ht="12.75" hidden="false" customHeight="false" outlineLevel="2" collapsed="false">
      <c r="D683" s="25" t="s">
        <v>212</v>
      </c>
      <c r="L683" s="30"/>
      <c r="M683" s="9"/>
      <c r="N683" s="9"/>
      <c r="O683" s="9"/>
      <c r="P683" s="32"/>
    </row>
    <row r="684" customFormat="false" ht="12.75" hidden="false" customHeight="false" outlineLevel="2" collapsed="false">
      <c r="B684" s="1" t="s">
        <v>211</v>
      </c>
      <c r="D684" s="25" t="s">
        <v>212</v>
      </c>
      <c r="E684" s="1" t="s">
        <v>215</v>
      </c>
      <c r="F684" s="19" t="s">
        <v>216</v>
      </c>
      <c r="G684" s="2" t="s">
        <v>217</v>
      </c>
      <c r="H684" s="1" t="s">
        <v>16</v>
      </c>
      <c r="I684" s="1" t="s">
        <v>207</v>
      </c>
      <c r="K684" s="9" t="n">
        <f aca="false">'Total Reqs'!K621</f>
        <v>335</v>
      </c>
      <c r="L684" s="30"/>
      <c r="M684" s="9"/>
      <c r="N684" s="9"/>
      <c r="O684" s="9"/>
      <c r="P684" s="32"/>
      <c r="S684" s="3" t="n">
        <f aca="false">37494-S680</f>
        <v>18293</v>
      </c>
    </row>
    <row r="685" customFormat="false" ht="12.75" hidden="false" customHeight="false" outlineLevel="2" collapsed="false">
      <c r="B685" s="1" t="s">
        <v>211</v>
      </c>
      <c r="D685" s="25" t="s">
        <v>212</v>
      </c>
      <c r="E685" s="1" t="s">
        <v>215</v>
      </c>
      <c r="F685" s="19" t="s">
        <v>216</v>
      </c>
      <c r="G685" s="2" t="s">
        <v>217</v>
      </c>
      <c r="H685" s="1" t="s">
        <v>18</v>
      </c>
      <c r="I685" s="1" t="s">
        <v>207</v>
      </c>
      <c r="K685" s="9" t="n">
        <f aca="false">'Total Reqs'!K622</f>
        <v>0</v>
      </c>
      <c r="L685" s="30"/>
      <c r="M685" s="9"/>
      <c r="N685" s="9"/>
      <c r="O685" s="9"/>
      <c r="P685" s="32"/>
    </row>
    <row r="686" customFormat="false" ht="12.75" hidden="false" customHeight="false" outlineLevel="2" collapsed="false">
      <c r="B686" s="1" t="s">
        <v>211</v>
      </c>
      <c r="D686" s="25" t="s">
        <v>212</v>
      </c>
      <c r="E686" s="1" t="s">
        <v>215</v>
      </c>
      <c r="F686" s="19" t="s">
        <v>216</v>
      </c>
      <c r="G686" s="2" t="s">
        <v>217</v>
      </c>
      <c r="H686" s="1" t="s">
        <v>28</v>
      </c>
      <c r="I686" s="1" t="s">
        <v>207</v>
      </c>
      <c r="K686" s="9" t="n">
        <f aca="false">'Total Reqs'!K623</f>
        <v>0</v>
      </c>
      <c r="L686" s="30"/>
      <c r="M686" s="9"/>
      <c r="N686" s="9"/>
      <c r="O686" s="9"/>
      <c r="P686" s="32"/>
    </row>
    <row r="687" customFormat="false" ht="12.75" hidden="false" customHeight="false" outlineLevel="2" collapsed="false">
      <c r="D687" s="25" t="s">
        <v>212</v>
      </c>
      <c r="F687" s="19"/>
      <c r="L687" s="30"/>
      <c r="M687" s="9"/>
      <c r="N687" s="9"/>
      <c r="O687" s="9"/>
      <c r="P687" s="32"/>
    </row>
    <row r="688" customFormat="false" ht="12.75" hidden="false" customHeight="false" outlineLevel="2" collapsed="false">
      <c r="B688" s="1" t="s">
        <v>211</v>
      </c>
      <c r="D688" s="25" t="s">
        <v>212</v>
      </c>
      <c r="E688" s="1" t="s">
        <v>215</v>
      </c>
      <c r="F688" s="1" t="s">
        <v>218</v>
      </c>
      <c r="G688" s="2" t="s">
        <v>219</v>
      </c>
      <c r="H688" s="1" t="s">
        <v>16</v>
      </c>
      <c r="I688" s="1" t="s">
        <v>207</v>
      </c>
      <c r="K688" s="9" t="n">
        <f aca="false">'Total Reqs'!K625</f>
        <v>0</v>
      </c>
      <c r="L688" s="30"/>
      <c r="M688" s="9"/>
      <c r="N688" s="9"/>
      <c r="O688" s="9"/>
      <c r="P688" s="32"/>
    </row>
    <row r="689" customFormat="false" ht="12.75" hidden="false" customHeight="false" outlineLevel="2" collapsed="false">
      <c r="B689" s="1" t="s">
        <v>211</v>
      </c>
      <c r="D689" s="25" t="s">
        <v>212</v>
      </c>
      <c r="E689" s="1" t="s">
        <v>215</v>
      </c>
      <c r="F689" s="1" t="s">
        <v>218</v>
      </c>
      <c r="G689" s="2" t="s">
        <v>219</v>
      </c>
      <c r="H689" s="1" t="s">
        <v>18</v>
      </c>
      <c r="I689" s="1" t="s">
        <v>207</v>
      </c>
      <c r="K689" s="9" t="n">
        <f aca="false">'Total Reqs'!K626</f>
        <v>0</v>
      </c>
      <c r="L689" s="30"/>
      <c r="M689" s="9"/>
      <c r="N689" s="9"/>
      <c r="O689" s="9"/>
      <c r="P689" s="32"/>
    </row>
    <row r="690" customFormat="false" ht="12.75" hidden="false" customHeight="false" outlineLevel="2" collapsed="false">
      <c r="B690" s="1" t="s">
        <v>211</v>
      </c>
      <c r="D690" s="25" t="s">
        <v>212</v>
      </c>
      <c r="E690" s="1" t="s">
        <v>215</v>
      </c>
      <c r="F690" s="1" t="s">
        <v>218</v>
      </c>
      <c r="G690" s="2" t="s">
        <v>219</v>
      </c>
      <c r="H690" s="1" t="s">
        <v>28</v>
      </c>
      <c r="I690" s="1" t="s">
        <v>207</v>
      </c>
      <c r="K690" s="9" t="n">
        <f aca="false">'Total Reqs'!K627</f>
        <v>0</v>
      </c>
      <c r="L690" s="30"/>
      <c r="M690" s="9"/>
      <c r="N690" s="9"/>
      <c r="O690" s="9"/>
      <c r="P690" s="32"/>
    </row>
    <row r="691" customFormat="false" ht="12.75" hidden="false" customHeight="false" outlineLevel="2" collapsed="false">
      <c r="D691" s="25" t="s">
        <v>212</v>
      </c>
      <c r="K691" s="39"/>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211</v>
      </c>
      <c r="D692" s="25" t="s">
        <v>212</v>
      </c>
      <c r="E692" s="1" t="s">
        <v>215</v>
      </c>
      <c r="F692" s="1" t="s">
        <v>220</v>
      </c>
      <c r="G692" s="2" t="s">
        <v>221</v>
      </c>
      <c r="H692" s="1" t="s">
        <v>16</v>
      </c>
      <c r="I692" s="1" t="s">
        <v>207</v>
      </c>
      <c r="K692" s="9" t="n">
        <f aca="false">'Total Reqs'!K629</f>
        <v>0</v>
      </c>
      <c r="L692" s="30"/>
      <c r="M692" s="9"/>
      <c r="N692" s="9"/>
      <c r="O692" s="9"/>
      <c r="P692" s="32"/>
    </row>
    <row r="693" customFormat="false" ht="12.75" hidden="false" customHeight="false" outlineLevel="2" collapsed="false">
      <c r="B693" s="1" t="s">
        <v>211</v>
      </c>
      <c r="D693" s="25" t="s">
        <v>212</v>
      </c>
      <c r="E693" s="1" t="s">
        <v>215</v>
      </c>
      <c r="F693" s="1" t="s">
        <v>220</v>
      </c>
      <c r="G693" s="2" t="s">
        <v>221</v>
      </c>
      <c r="H693" s="1" t="s">
        <v>18</v>
      </c>
      <c r="I693" s="1" t="s">
        <v>207</v>
      </c>
      <c r="K693" s="9" t="n">
        <f aca="false">'Total Reqs'!K630</f>
        <v>0</v>
      </c>
      <c r="L693" s="30"/>
      <c r="M693" s="9"/>
      <c r="N693" s="9"/>
      <c r="O693" s="9"/>
      <c r="P693" s="32"/>
    </row>
    <row r="694" customFormat="false" ht="12.75" hidden="false" customHeight="false" outlineLevel="2" collapsed="false">
      <c r="B694" s="1" t="s">
        <v>211</v>
      </c>
      <c r="D694" s="25" t="s">
        <v>212</v>
      </c>
      <c r="E694" s="1" t="s">
        <v>215</v>
      </c>
      <c r="F694" s="1" t="s">
        <v>220</v>
      </c>
      <c r="G694" s="2" t="s">
        <v>221</v>
      </c>
      <c r="H694" s="1" t="s">
        <v>28</v>
      </c>
      <c r="I694" s="1" t="s">
        <v>207</v>
      </c>
      <c r="K694" s="9" t="n">
        <f aca="false">'Total Reqs'!K631</f>
        <v>0</v>
      </c>
      <c r="L694" s="30"/>
      <c r="M694" s="9"/>
      <c r="N694" s="9"/>
      <c r="O694" s="9"/>
      <c r="P694" s="32"/>
    </row>
    <row r="695" customFormat="false" ht="12.75" hidden="false" customHeight="false" outlineLevel="2" collapsed="false">
      <c r="D695" s="25" t="s">
        <v>212</v>
      </c>
      <c r="K695" s="39"/>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211</v>
      </c>
      <c r="D696" s="25" t="s">
        <v>212</v>
      </c>
      <c r="E696" s="1" t="s">
        <v>222</v>
      </c>
      <c r="F696" s="1" t="s">
        <v>223</v>
      </c>
      <c r="G696" s="2" t="s">
        <v>224</v>
      </c>
      <c r="H696" s="1" t="s">
        <v>16</v>
      </c>
      <c r="I696" s="1" t="s">
        <v>207</v>
      </c>
      <c r="K696" s="9" t="n">
        <f aca="false">'Total Reqs'!K633</f>
        <v>312</v>
      </c>
      <c r="L696" s="30"/>
      <c r="M696" s="9"/>
      <c r="N696" s="9"/>
      <c r="O696" s="9"/>
      <c r="P696" s="32"/>
    </row>
    <row r="697" customFormat="false" ht="12.75" hidden="false" customHeight="false" outlineLevel="2" collapsed="false">
      <c r="B697" s="1" t="s">
        <v>211</v>
      </c>
      <c r="D697" s="25" t="s">
        <v>212</v>
      </c>
      <c r="E697" s="1" t="s">
        <v>222</v>
      </c>
      <c r="F697" s="1" t="s">
        <v>223</v>
      </c>
      <c r="G697" s="2" t="s">
        <v>224</v>
      </c>
      <c r="H697" s="1" t="s">
        <v>18</v>
      </c>
      <c r="I697" s="1" t="s">
        <v>207</v>
      </c>
      <c r="K697" s="9" t="n">
        <f aca="false">'Total Reqs'!K634</f>
        <v>0</v>
      </c>
      <c r="L697" s="30"/>
      <c r="M697" s="9"/>
      <c r="N697" s="9"/>
      <c r="O697" s="9"/>
      <c r="P697" s="32"/>
    </row>
    <row r="698" customFormat="false" ht="12.75" hidden="false" customHeight="false" outlineLevel="2" collapsed="false">
      <c r="B698" s="1" t="s">
        <v>211</v>
      </c>
      <c r="D698" s="25" t="s">
        <v>212</v>
      </c>
      <c r="E698" s="1" t="s">
        <v>222</v>
      </c>
      <c r="F698" s="1" t="s">
        <v>223</v>
      </c>
      <c r="G698" s="2" t="s">
        <v>224</v>
      </c>
      <c r="H698" s="1" t="s">
        <v>28</v>
      </c>
      <c r="I698" s="1" t="s">
        <v>207</v>
      </c>
      <c r="K698" s="9" t="n">
        <f aca="false">'Total Reqs'!K635</f>
        <v>0</v>
      </c>
      <c r="L698" s="30"/>
      <c r="M698" s="9"/>
      <c r="N698" s="9"/>
      <c r="O698" s="9"/>
      <c r="P698" s="32"/>
    </row>
    <row r="699" customFormat="false" ht="12.75" hidden="false" customHeight="false" outlineLevel="2" collapsed="false">
      <c r="D699" s="25" t="s">
        <v>212</v>
      </c>
      <c r="K699" s="39"/>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211</v>
      </c>
      <c r="D700" s="25" t="s">
        <v>212</v>
      </c>
      <c r="E700" s="1" t="s">
        <v>222</v>
      </c>
      <c r="F700" s="1" t="s">
        <v>225</v>
      </c>
      <c r="G700" s="2" t="s">
        <v>226</v>
      </c>
      <c r="H700" s="1" t="s">
        <v>16</v>
      </c>
      <c r="I700" s="1" t="s">
        <v>207</v>
      </c>
      <c r="K700" s="9" t="n">
        <f aca="false">'Total Reqs'!K637</f>
        <v>0</v>
      </c>
      <c r="L700" s="30"/>
      <c r="M700" s="9"/>
      <c r="N700" s="9"/>
      <c r="O700" s="9"/>
      <c r="P700" s="32"/>
    </row>
    <row r="701" customFormat="false" ht="12.75" hidden="false" customHeight="false" outlineLevel="2" collapsed="false">
      <c r="B701" s="1" t="s">
        <v>211</v>
      </c>
      <c r="D701" s="25" t="s">
        <v>212</v>
      </c>
      <c r="E701" s="1" t="s">
        <v>222</v>
      </c>
      <c r="F701" s="1" t="s">
        <v>225</v>
      </c>
      <c r="G701" s="2" t="s">
        <v>226</v>
      </c>
      <c r="H701" s="1" t="s">
        <v>18</v>
      </c>
      <c r="I701" s="1" t="s">
        <v>207</v>
      </c>
      <c r="K701" s="9" t="n">
        <f aca="false">'Total Reqs'!K638</f>
        <v>0</v>
      </c>
      <c r="L701" s="30"/>
      <c r="M701" s="9"/>
      <c r="N701" s="9"/>
      <c r="O701" s="9"/>
      <c r="P701" s="32"/>
    </row>
    <row r="702" customFormat="false" ht="12.75" hidden="false" customHeight="false" outlineLevel="2" collapsed="false">
      <c r="B702" s="1" t="s">
        <v>211</v>
      </c>
      <c r="D702" s="25" t="s">
        <v>212</v>
      </c>
      <c r="E702" s="1" t="s">
        <v>222</v>
      </c>
      <c r="F702" s="1" t="s">
        <v>225</v>
      </c>
      <c r="G702" s="2" t="s">
        <v>226</v>
      </c>
      <c r="H702" s="1" t="s">
        <v>28</v>
      </c>
      <c r="I702" s="1" t="s">
        <v>207</v>
      </c>
      <c r="K702" s="9" t="n">
        <f aca="false">'Total Reqs'!K639</f>
        <v>0</v>
      </c>
      <c r="L702" s="30"/>
      <c r="M702" s="9"/>
      <c r="N702" s="9"/>
      <c r="O702" s="9"/>
      <c r="P702" s="32"/>
    </row>
    <row r="703" customFormat="false" ht="12.75" hidden="false" customHeight="false" outlineLevel="2" collapsed="false">
      <c r="D703" s="25" t="s">
        <v>212</v>
      </c>
      <c r="K703" s="39"/>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211</v>
      </c>
      <c r="D704" s="25" t="s">
        <v>212</v>
      </c>
      <c r="E704" s="1" t="s">
        <v>222</v>
      </c>
      <c r="F704" s="1" t="s">
        <v>227</v>
      </c>
      <c r="G704" s="2" t="s">
        <v>228</v>
      </c>
      <c r="H704" s="1" t="s">
        <v>16</v>
      </c>
      <c r="I704" s="1" t="s">
        <v>207</v>
      </c>
      <c r="K704" s="9" t="n">
        <f aca="false">'Total Reqs'!K641</f>
        <v>0</v>
      </c>
      <c r="L704" s="30"/>
      <c r="M704" s="9"/>
      <c r="N704" s="9"/>
      <c r="O704" s="9"/>
      <c r="P704" s="32"/>
    </row>
    <row r="705" customFormat="false" ht="12.75" hidden="false" customHeight="false" outlineLevel="2" collapsed="false">
      <c r="B705" s="1" t="s">
        <v>211</v>
      </c>
      <c r="D705" s="25" t="s">
        <v>212</v>
      </c>
      <c r="E705" s="1" t="s">
        <v>222</v>
      </c>
      <c r="F705" s="1" t="s">
        <v>227</v>
      </c>
      <c r="G705" s="2" t="s">
        <v>228</v>
      </c>
      <c r="H705" s="1" t="s">
        <v>18</v>
      </c>
      <c r="I705" s="1" t="s">
        <v>207</v>
      </c>
      <c r="K705" s="9" t="n">
        <f aca="false">'Total Reqs'!K642</f>
        <v>0</v>
      </c>
      <c r="L705" s="30"/>
      <c r="M705" s="9"/>
      <c r="N705" s="9"/>
      <c r="O705" s="9"/>
      <c r="P705" s="32"/>
    </row>
    <row r="706" customFormat="false" ht="12.75" hidden="false" customHeight="false" outlineLevel="2" collapsed="false">
      <c r="B706" s="1" t="s">
        <v>211</v>
      </c>
      <c r="D706" s="25" t="s">
        <v>212</v>
      </c>
      <c r="E706" s="1" t="s">
        <v>222</v>
      </c>
      <c r="F706" s="1" t="s">
        <v>227</v>
      </c>
      <c r="G706" s="2" t="s">
        <v>228</v>
      </c>
      <c r="H706" s="1" t="s">
        <v>28</v>
      </c>
      <c r="I706" s="1" t="s">
        <v>207</v>
      </c>
      <c r="K706" s="9" t="n">
        <f aca="false">'Total Reqs'!K643</f>
        <v>0</v>
      </c>
      <c r="L706" s="30"/>
      <c r="M706" s="9"/>
      <c r="N706" s="9"/>
      <c r="O706" s="9"/>
      <c r="P706" s="32"/>
    </row>
    <row r="707" customFormat="false" ht="12.75" hidden="false" customHeight="false" outlineLevel="2" collapsed="false">
      <c r="D707" s="25" t="s">
        <v>212</v>
      </c>
      <c r="K707" s="39"/>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211</v>
      </c>
      <c r="D708" s="25" t="s">
        <v>212</v>
      </c>
      <c r="E708" s="1" t="s">
        <v>229</v>
      </c>
      <c r="F708" s="1" t="s">
        <v>230</v>
      </c>
      <c r="G708" s="2" t="s">
        <v>231</v>
      </c>
      <c r="H708" s="1" t="s">
        <v>16</v>
      </c>
      <c r="I708" s="1" t="s">
        <v>207</v>
      </c>
      <c r="K708" s="9" t="n">
        <f aca="false">'Total Reqs'!K645</f>
        <v>343</v>
      </c>
      <c r="L708" s="30"/>
      <c r="M708" s="9"/>
      <c r="N708" s="9"/>
      <c r="O708" s="9"/>
      <c r="P708" s="32"/>
    </row>
    <row r="709" customFormat="false" ht="12.75" hidden="false" customHeight="false" outlineLevel="2" collapsed="false">
      <c r="B709" s="1" t="s">
        <v>211</v>
      </c>
      <c r="D709" s="25" t="s">
        <v>212</v>
      </c>
      <c r="E709" s="1" t="s">
        <v>229</v>
      </c>
      <c r="F709" s="1" t="s">
        <v>230</v>
      </c>
      <c r="G709" s="2" t="s">
        <v>231</v>
      </c>
      <c r="H709" s="1" t="s">
        <v>18</v>
      </c>
      <c r="I709" s="1" t="s">
        <v>207</v>
      </c>
      <c r="K709" s="9" t="n">
        <f aca="false">'Total Reqs'!K646</f>
        <v>0</v>
      </c>
      <c r="L709" s="30"/>
      <c r="M709" s="9"/>
      <c r="N709" s="9"/>
      <c r="O709" s="9"/>
      <c r="P709" s="32"/>
    </row>
    <row r="710" customFormat="false" ht="12.75" hidden="false" customHeight="false" outlineLevel="2" collapsed="false">
      <c r="B710" s="1" t="s">
        <v>211</v>
      </c>
      <c r="D710" s="25" t="s">
        <v>212</v>
      </c>
      <c r="E710" s="1" t="s">
        <v>229</v>
      </c>
      <c r="F710" s="1" t="s">
        <v>230</v>
      </c>
      <c r="G710" s="2" t="s">
        <v>231</v>
      </c>
      <c r="H710" s="1" t="s">
        <v>28</v>
      </c>
      <c r="I710" s="1" t="s">
        <v>207</v>
      </c>
      <c r="K710" s="9" t="n">
        <f aca="false">'Total Reqs'!K647</f>
        <v>0</v>
      </c>
      <c r="L710" s="30"/>
      <c r="M710" s="9"/>
      <c r="N710" s="9"/>
      <c r="O710" s="9"/>
      <c r="P710" s="32"/>
    </row>
    <row r="711" customFormat="false" ht="12.75" hidden="false" customHeight="false" outlineLevel="2" collapsed="false">
      <c r="D711" s="25" t="s">
        <v>212</v>
      </c>
      <c r="K711" s="39"/>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211</v>
      </c>
      <c r="D712" s="25" t="s">
        <v>212</v>
      </c>
      <c r="E712" s="1" t="s">
        <v>229</v>
      </c>
      <c r="F712" s="1" t="s">
        <v>232</v>
      </c>
      <c r="G712" s="2" t="s">
        <v>233</v>
      </c>
      <c r="H712" s="1" t="s">
        <v>16</v>
      </c>
      <c r="I712" s="1" t="s">
        <v>207</v>
      </c>
      <c r="K712" s="9" t="n">
        <f aca="false">'Total Reqs'!K649</f>
        <v>0</v>
      </c>
      <c r="L712" s="30"/>
      <c r="M712" s="9"/>
      <c r="N712" s="9"/>
      <c r="O712" s="9"/>
      <c r="P712" s="32"/>
    </row>
    <row r="713" customFormat="false" ht="12.75" hidden="false" customHeight="false" outlineLevel="2" collapsed="false">
      <c r="B713" s="1" t="s">
        <v>211</v>
      </c>
      <c r="D713" s="25" t="s">
        <v>212</v>
      </c>
      <c r="E713" s="1" t="s">
        <v>229</v>
      </c>
      <c r="F713" s="1" t="s">
        <v>232</v>
      </c>
      <c r="G713" s="2" t="s">
        <v>233</v>
      </c>
      <c r="H713" s="1" t="s">
        <v>18</v>
      </c>
      <c r="I713" s="1" t="s">
        <v>207</v>
      </c>
      <c r="K713" s="9" t="n">
        <f aca="false">'Total Reqs'!K650</f>
        <v>0</v>
      </c>
      <c r="L713" s="30"/>
      <c r="M713" s="9"/>
      <c r="N713" s="9"/>
      <c r="O713" s="9"/>
      <c r="P713" s="32"/>
    </row>
    <row r="714" customFormat="false" ht="12.75" hidden="false" customHeight="false" outlineLevel="2" collapsed="false">
      <c r="B714" s="1" t="s">
        <v>211</v>
      </c>
      <c r="D714" s="25" t="s">
        <v>212</v>
      </c>
      <c r="E714" s="1" t="s">
        <v>229</v>
      </c>
      <c r="F714" s="1" t="s">
        <v>232</v>
      </c>
      <c r="G714" s="2" t="s">
        <v>233</v>
      </c>
      <c r="H714" s="1" t="s">
        <v>28</v>
      </c>
      <c r="I714" s="1" t="s">
        <v>207</v>
      </c>
      <c r="K714" s="9" t="n">
        <f aca="false">'Total Reqs'!K651</f>
        <v>0</v>
      </c>
      <c r="L714" s="30"/>
      <c r="M714" s="9"/>
      <c r="N714" s="9"/>
      <c r="O714" s="9"/>
      <c r="P714" s="32"/>
    </row>
    <row r="715" customFormat="false" ht="12.75" hidden="false" customHeight="false" outlineLevel="2" collapsed="false">
      <c r="D715" s="25" t="s">
        <v>212</v>
      </c>
      <c r="K715" s="39"/>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211</v>
      </c>
      <c r="D716" s="25" t="s">
        <v>212</v>
      </c>
      <c r="E716" s="1" t="s">
        <v>229</v>
      </c>
      <c r="F716" s="1" t="s">
        <v>234</v>
      </c>
      <c r="G716" s="2" t="s">
        <v>235</v>
      </c>
      <c r="H716" s="1" t="s">
        <v>16</v>
      </c>
      <c r="I716" s="1" t="s">
        <v>207</v>
      </c>
      <c r="K716" s="9" t="n">
        <f aca="false">'Total Reqs'!K653</f>
        <v>0</v>
      </c>
      <c r="L716" s="30"/>
      <c r="M716" s="9"/>
      <c r="N716" s="9"/>
      <c r="O716" s="9"/>
      <c r="P716" s="32"/>
    </row>
    <row r="717" customFormat="false" ht="12.75" hidden="false" customHeight="false" outlineLevel="2" collapsed="false">
      <c r="B717" s="1" t="s">
        <v>211</v>
      </c>
      <c r="D717" s="25" t="s">
        <v>212</v>
      </c>
      <c r="E717" s="1" t="s">
        <v>229</v>
      </c>
      <c r="F717" s="1" t="s">
        <v>234</v>
      </c>
      <c r="G717" s="2" t="s">
        <v>235</v>
      </c>
      <c r="H717" s="1" t="s">
        <v>18</v>
      </c>
      <c r="I717" s="1" t="s">
        <v>207</v>
      </c>
      <c r="K717" s="9" t="n">
        <f aca="false">'Total Reqs'!K654</f>
        <v>0</v>
      </c>
      <c r="L717" s="30"/>
      <c r="M717" s="9"/>
      <c r="N717" s="9"/>
      <c r="O717" s="9"/>
      <c r="P717" s="32"/>
    </row>
    <row r="718" customFormat="false" ht="12.75" hidden="false" customHeight="false" outlineLevel="2" collapsed="false">
      <c r="B718" s="1" t="s">
        <v>211</v>
      </c>
      <c r="D718" s="25" t="s">
        <v>212</v>
      </c>
      <c r="E718" s="1" t="s">
        <v>229</v>
      </c>
      <c r="F718" s="1" t="s">
        <v>234</v>
      </c>
      <c r="G718" s="2" t="s">
        <v>235</v>
      </c>
      <c r="H718" s="1" t="s">
        <v>28</v>
      </c>
      <c r="I718" s="1" t="s">
        <v>207</v>
      </c>
      <c r="K718" s="9" t="n">
        <f aca="false">'Total Reqs'!K655</f>
        <v>0</v>
      </c>
      <c r="L718" s="30"/>
      <c r="M718" s="9"/>
      <c r="N718" s="9"/>
      <c r="O718" s="9"/>
      <c r="P718" s="32"/>
    </row>
    <row r="719" customFormat="false" ht="12.75" hidden="false" customHeight="false" outlineLevel="2" collapsed="false">
      <c r="D719" s="25" t="s">
        <v>212</v>
      </c>
      <c r="K719" s="39"/>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211</v>
      </c>
      <c r="D720" s="25" t="s">
        <v>212</v>
      </c>
      <c r="E720" s="1" t="s">
        <v>229</v>
      </c>
      <c r="F720" s="1" t="s">
        <v>236</v>
      </c>
      <c r="G720" s="2" t="s">
        <v>237</v>
      </c>
      <c r="H720" s="1" t="s">
        <v>16</v>
      </c>
      <c r="I720" s="1" t="s">
        <v>207</v>
      </c>
      <c r="K720" s="9" t="n">
        <f aca="false">'Total Reqs'!K657</f>
        <v>0</v>
      </c>
      <c r="L720" s="30"/>
      <c r="M720" s="9"/>
      <c r="N720" s="9"/>
      <c r="O720" s="9"/>
      <c r="P720" s="32"/>
    </row>
    <row r="721" customFormat="false" ht="12.75" hidden="false" customHeight="false" outlineLevel="2" collapsed="false">
      <c r="B721" s="1" t="s">
        <v>211</v>
      </c>
      <c r="D721" s="25" t="s">
        <v>212</v>
      </c>
      <c r="E721" s="1" t="s">
        <v>229</v>
      </c>
      <c r="F721" s="1" t="s">
        <v>236</v>
      </c>
      <c r="G721" s="2" t="s">
        <v>237</v>
      </c>
      <c r="H721" s="1" t="s">
        <v>18</v>
      </c>
      <c r="I721" s="1" t="s">
        <v>207</v>
      </c>
      <c r="K721" s="9" t="n">
        <f aca="false">'Total Reqs'!K658</f>
        <v>0</v>
      </c>
      <c r="L721" s="30"/>
      <c r="M721" s="9"/>
      <c r="N721" s="9"/>
      <c r="O721" s="9"/>
      <c r="P721" s="32"/>
    </row>
    <row r="722" customFormat="false" ht="12.75" hidden="false" customHeight="false" outlineLevel="2" collapsed="false">
      <c r="B722" s="1" t="s">
        <v>211</v>
      </c>
      <c r="D722" s="25" t="s">
        <v>212</v>
      </c>
      <c r="E722" s="1" t="s">
        <v>229</v>
      </c>
      <c r="F722" s="1" t="s">
        <v>236</v>
      </c>
      <c r="G722" s="2" t="s">
        <v>237</v>
      </c>
      <c r="H722" s="1" t="s">
        <v>28</v>
      </c>
      <c r="I722" s="1" t="s">
        <v>207</v>
      </c>
      <c r="K722" s="9" t="n">
        <f aca="false">'Total Reqs'!K659</f>
        <v>0</v>
      </c>
      <c r="L722" s="30"/>
      <c r="M722" s="9"/>
      <c r="N722" s="9"/>
      <c r="O722" s="9"/>
      <c r="P722" s="32"/>
    </row>
    <row r="723" customFormat="false" ht="12.75" hidden="false" customHeight="false" outlineLevel="2" collapsed="false">
      <c r="D723" s="25" t="s">
        <v>212</v>
      </c>
      <c r="K723" s="39"/>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211</v>
      </c>
      <c r="D724" s="25" t="s">
        <v>212</v>
      </c>
      <c r="E724" s="1" t="s">
        <v>229</v>
      </c>
      <c r="F724" s="1" t="s">
        <v>238</v>
      </c>
      <c r="G724" s="2" t="s">
        <v>239</v>
      </c>
      <c r="H724" s="1" t="s">
        <v>16</v>
      </c>
      <c r="I724" s="1" t="s">
        <v>207</v>
      </c>
      <c r="K724" s="9" t="n">
        <f aca="false">'Total Reqs'!K661</f>
        <v>0</v>
      </c>
      <c r="L724" s="30"/>
      <c r="M724" s="9"/>
      <c r="N724" s="9"/>
      <c r="O724" s="9"/>
      <c r="P724" s="32"/>
    </row>
    <row r="725" customFormat="false" ht="12.75" hidden="false" customHeight="false" outlineLevel="2" collapsed="false">
      <c r="B725" s="1" t="s">
        <v>211</v>
      </c>
      <c r="D725" s="25" t="s">
        <v>212</v>
      </c>
      <c r="E725" s="1" t="s">
        <v>229</v>
      </c>
      <c r="F725" s="1" t="s">
        <v>238</v>
      </c>
      <c r="G725" s="2" t="s">
        <v>239</v>
      </c>
      <c r="H725" s="1" t="s">
        <v>18</v>
      </c>
      <c r="I725" s="1" t="s">
        <v>207</v>
      </c>
      <c r="K725" s="9" t="n">
        <f aca="false">'Total Reqs'!K662</f>
        <v>0</v>
      </c>
      <c r="L725" s="30"/>
      <c r="M725" s="9"/>
      <c r="N725" s="9"/>
      <c r="O725" s="9"/>
      <c r="P725" s="32"/>
    </row>
    <row r="726" customFormat="false" ht="12.75" hidden="false" customHeight="false" outlineLevel="2" collapsed="false">
      <c r="B726" s="1" t="s">
        <v>211</v>
      </c>
      <c r="D726" s="25" t="s">
        <v>212</v>
      </c>
      <c r="E726" s="1" t="s">
        <v>229</v>
      </c>
      <c r="F726" s="1" t="s">
        <v>238</v>
      </c>
      <c r="G726" s="2" t="s">
        <v>239</v>
      </c>
      <c r="H726" s="1" t="s">
        <v>28</v>
      </c>
      <c r="I726" s="1" t="s">
        <v>207</v>
      </c>
      <c r="K726" s="9" t="n">
        <f aca="false">'Total Reqs'!K663</f>
        <v>0</v>
      </c>
      <c r="L726" s="30"/>
      <c r="M726" s="9"/>
      <c r="N726" s="9"/>
      <c r="O726" s="9"/>
      <c r="P726" s="32"/>
    </row>
    <row r="727" customFormat="false" ht="12.75" hidden="false" customHeight="false" outlineLevel="2" collapsed="false">
      <c r="D727" s="25" t="s">
        <v>212</v>
      </c>
      <c r="K727" s="39"/>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211</v>
      </c>
      <c r="D728" s="25" t="s">
        <v>212</v>
      </c>
      <c r="E728" s="1" t="s">
        <v>229</v>
      </c>
      <c r="F728" s="1" t="s">
        <v>240</v>
      </c>
      <c r="G728" s="2" t="s">
        <v>241</v>
      </c>
      <c r="H728" s="1" t="s">
        <v>16</v>
      </c>
      <c r="I728" s="1" t="s">
        <v>207</v>
      </c>
      <c r="K728" s="9" t="n">
        <f aca="false">'Total Reqs'!K665</f>
        <v>0</v>
      </c>
      <c r="L728" s="30"/>
      <c r="M728" s="9"/>
      <c r="N728" s="9"/>
      <c r="O728" s="9"/>
      <c r="P728" s="32"/>
    </row>
    <row r="729" customFormat="false" ht="12.75" hidden="false" customHeight="false" outlineLevel="2" collapsed="false">
      <c r="B729" s="1" t="s">
        <v>211</v>
      </c>
      <c r="D729" s="25" t="s">
        <v>212</v>
      </c>
      <c r="E729" s="1" t="s">
        <v>229</v>
      </c>
      <c r="F729" s="1" t="s">
        <v>240</v>
      </c>
      <c r="G729" s="2" t="s">
        <v>241</v>
      </c>
      <c r="H729" s="1" t="s">
        <v>18</v>
      </c>
      <c r="I729" s="1" t="s">
        <v>207</v>
      </c>
      <c r="K729" s="9" t="n">
        <f aca="false">'Total Reqs'!K666</f>
        <v>0</v>
      </c>
      <c r="L729" s="30"/>
      <c r="M729" s="9"/>
      <c r="N729" s="9"/>
      <c r="O729" s="9"/>
      <c r="P729" s="32"/>
    </row>
    <row r="730" customFormat="false" ht="12.75" hidden="false" customHeight="false" outlineLevel="2" collapsed="false">
      <c r="B730" s="1" t="s">
        <v>211</v>
      </c>
      <c r="D730" s="25" t="s">
        <v>212</v>
      </c>
      <c r="E730" s="1" t="s">
        <v>229</v>
      </c>
      <c r="F730" s="1" t="s">
        <v>240</v>
      </c>
      <c r="G730" s="2" t="s">
        <v>241</v>
      </c>
      <c r="H730" s="1" t="s">
        <v>28</v>
      </c>
      <c r="I730" s="1" t="s">
        <v>207</v>
      </c>
      <c r="K730" s="9" t="n">
        <f aca="false">'Total Reqs'!K667</f>
        <v>0</v>
      </c>
      <c r="L730" s="30"/>
      <c r="M730" s="9"/>
      <c r="N730" s="9"/>
      <c r="O730" s="9"/>
      <c r="P730" s="32"/>
    </row>
    <row r="731" customFormat="false" ht="13.5" hidden="false" customHeight="true" outlineLevel="2" collapsed="false">
      <c r="D731" s="25" t="s">
        <v>212</v>
      </c>
      <c r="K731" s="39"/>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211</v>
      </c>
      <c r="D732" s="25" t="s">
        <v>212</v>
      </c>
      <c r="E732" s="1" t="s">
        <v>242</v>
      </c>
      <c r="F732" s="1" t="s">
        <v>243</v>
      </c>
      <c r="G732" s="2" t="s">
        <v>244</v>
      </c>
      <c r="H732" s="1" t="s">
        <v>16</v>
      </c>
      <c r="I732" s="1" t="s">
        <v>207</v>
      </c>
      <c r="K732" s="9" t="n">
        <f aca="false">'Total Reqs'!K669</f>
        <v>257</v>
      </c>
      <c r="L732" s="30"/>
      <c r="M732" s="9"/>
      <c r="N732" s="9"/>
      <c r="O732" s="9"/>
      <c r="P732" s="32"/>
    </row>
    <row r="733" customFormat="false" ht="12.75" hidden="false" customHeight="false" outlineLevel="2" collapsed="false">
      <c r="B733" s="1" t="s">
        <v>211</v>
      </c>
      <c r="D733" s="25" t="s">
        <v>212</v>
      </c>
      <c r="E733" s="1" t="s">
        <v>242</v>
      </c>
      <c r="F733" s="1" t="s">
        <v>243</v>
      </c>
      <c r="G733" s="2" t="s">
        <v>244</v>
      </c>
      <c r="H733" s="1" t="s">
        <v>18</v>
      </c>
      <c r="I733" s="1" t="s">
        <v>207</v>
      </c>
      <c r="K733" s="9" t="n">
        <f aca="false">'Total Reqs'!K670</f>
        <v>0</v>
      </c>
      <c r="L733" s="30"/>
      <c r="M733" s="9"/>
      <c r="N733" s="9"/>
      <c r="O733" s="9"/>
      <c r="P733" s="32"/>
    </row>
    <row r="734" customFormat="false" ht="12.75" hidden="false" customHeight="false" outlineLevel="2" collapsed="false">
      <c r="B734" s="1" t="s">
        <v>211</v>
      </c>
      <c r="D734" s="25" t="s">
        <v>212</v>
      </c>
      <c r="E734" s="1" t="s">
        <v>242</v>
      </c>
      <c r="F734" s="1" t="s">
        <v>243</v>
      </c>
      <c r="G734" s="2" t="s">
        <v>244</v>
      </c>
      <c r="H734" s="1" t="s">
        <v>28</v>
      </c>
      <c r="I734" s="1" t="s">
        <v>207</v>
      </c>
      <c r="K734" s="9" t="n">
        <f aca="false">'Total Reqs'!K671</f>
        <v>0</v>
      </c>
      <c r="L734" s="30"/>
      <c r="M734" s="9"/>
      <c r="N734" s="9"/>
      <c r="O734" s="9"/>
      <c r="P734" s="32"/>
    </row>
    <row r="735" customFormat="false" ht="12.75" hidden="false" customHeight="false" outlineLevel="2" collapsed="false">
      <c r="D735" s="25" t="s">
        <v>212</v>
      </c>
      <c r="K735" s="39"/>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211</v>
      </c>
      <c r="D736" s="25" t="s">
        <v>212</v>
      </c>
      <c r="E736" s="1" t="s">
        <v>242</v>
      </c>
      <c r="F736" s="1" t="s">
        <v>245</v>
      </c>
      <c r="G736" s="2" t="s">
        <v>246</v>
      </c>
      <c r="H736" s="1" t="s">
        <v>16</v>
      </c>
      <c r="I736" s="1" t="s">
        <v>207</v>
      </c>
      <c r="K736" s="9" t="n">
        <f aca="false">'Total Reqs'!K673</f>
        <v>0</v>
      </c>
      <c r="L736" s="30"/>
      <c r="M736" s="9"/>
      <c r="N736" s="9"/>
      <c r="O736" s="9"/>
      <c r="P736" s="32"/>
    </row>
    <row r="737" customFormat="false" ht="12.75" hidden="false" customHeight="false" outlineLevel="2" collapsed="false">
      <c r="B737" s="1" t="s">
        <v>211</v>
      </c>
      <c r="D737" s="25" t="s">
        <v>212</v>
      </c>
      <c r="E737" s="1" t="s">
        <v>242</v>
      </c>
      <c r="F737" s="1" t="s">
        <v>245</v>
      </c>
      <c r="G737" s="2" t="s">
        <v>246</v>
      </c>
      <c r="H737" s="1" t="s">
        <v>18</v>
      </c>
      <c r="I737" s="1" t="s">
        <v>207</v>
      </c>
      <c r="K737" s="9" t="n">
        <f aca="false">'Total Reqs'!K674</f>
        <v>0</v>
      </c>
      <c r="L737" s="30"/>
      <c r="M737" s="9"/>
      <c r="N737" s="9"/>
      <c r="O737" s="9"/>
      <c r="P737" s="32"/>
    </row>
    <row r="738" customFormat="false" ht="12.75" hidden="false" customHeight="false" outlineLevel="2" collapsed="false">
      <c r="B738" s="1" t="s">
        <v>211</v>
      </c>
      <c r="D738" s="25" t="s">
        <v>212</v>
      </c>
      <c r="E738" s="1" t="s">
        <v>242</v>
      </c>
      <c r="F738" s="1" t="s">
        <v>245</v>
      </c>
      <c r="G738" s="2" t="s">
        <v>246</v>
      </c>
      <c r="H738" s="1" t="s">
        <v>28</v>
      </c>
      <c r="I738" s="1" t="s">
        <v>207</v>
      </c>
      <c r="K738" s="9" t="n">
        <f aca="false">'Total Reqs'!K675</f>
        <v>0</v>
      </c>
      <c r="L738" s="30"/>
      <c r="M738" s="9"/>
      <c r="N738" s="9"/>
      <c r="O738" s="9"/>
      <c r="P738" s="32"/>
    </row>
    <row r="739" customFormat="false" ht="12.75" hidden="false" customHeight="false" outlineLevel="2" collapsed="false">
      <c r="D739" s="25" t="s">
        <v>212</v>
      </c>
      <c r="K739" s="39"/>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211</v>
      </c>
      <c r="D740" s="25" t="s">
        <v>212</v>
      </c>
      <c r="E740" s="1" t="s">
        <v>247</v>
      </c>
      <c r="F740" s="1" t="s">
        <v>248</v>
      </c>
      <c r="G740" s="2" t="s">
        <v>249</v>
      </c>
      <c r="H740" s="1" t="s">
        <v>16</v>
      </c>
      <c r="I740" s="1" t="s">
        <v>207</v>
      </c>
      <c r="K740" s="9" t="n">
        <f aca="false">'Total Reqs'!K677</f>
        <v>304</v>
      </c>
      <c r="L740" s="30"/>
      <c r="M740" s="9"/>
      <c r="N740" s="9"/>
      <c r="O740" s="9"/>
      <c r="P740" s="32"/>
    </row>
    <row r="741" customFormat="false" ht="12.75" hidden="false" customHeight="false" outlineLevel="2" collapsed="false">
      <c r="B741" s="1" t="s">
        <v>211</v>
      </c>
      <c r="D741" s="25" t="s">
        <v>212</v>
      </c>
      <c r="E741" s="1" t="s">
        <v>247</v>
      </c>
      <c r="F741" s="1" t="s">
        <v>248</v>
      </c>
      <c r="G741" s="2" t="s">
        <v>249</v>
      </c>
      <c r="H741" s="1" t="s">
        <v>18</v>
      </c>
      <c r="I741" s="1" t="s">
        <v>207</v>
      </c>
      <c r="K741" s="9" t="n">
        <f aca="false">'Total Reqs'!K678</f>
        <v>0</v>
      </c>
      <c r="L741" s="30"/>
      <c r="M741" s="9"/>
      <c r="N741" s="9"/>
      <c r="O741" s="9"/>
      <c r="P741" s="32"/>
    </row>
    <row r="742" customFormat="false" ht="12.75" hidden="false" customHeight="false" outlineLevel="2" collapsed="false">
      <c r="B742" s="1" t="s">
        <v>211</v>
      </c>
      <c r="D742" s="25" t="s">
        <v>212</v>
      </c>
      <c r="E742" s="1" t="s">
        <v>247</v>
      </c>
      <c r="F742" s="1" t="s">
        <v>248</v>
      </c>
      <c r="G742" s="2" t="s">
        <v>249</v>
      </c>
      <c r="H742" s="1" t="s">
        <v>28</v>
      </c>
      <c r="I742" s="1" t="s">
        <v>207</v>
      </c>
      <c r="K742" s="9" t="n">
        <f aca="false">'Total Reqs'!K679</f>
        <v>0</v>
      </c>
      <c r="L742" s="30"/>
      <c r="M742" s="9"/>
      <c r="N742" s="9"/>
      <c r="O742" s="9"/>
      <c r="P742" s="32"/>
    </row>
    <row r="743" customFormat="false" ht="12.75" hidden="false" customHeight="false" outlineLevel="2" collapsed="false">
      <c r="D743" s="25" t="s">
        <v>212</v>
      </c>
      <c r="K743" s="39"/>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211</v>
      </c>
      <c r="D744" s="25" t="s">
        <v>212</v>
      </c>
      <c r="E744" s="1" t="s">
        <v>247</v>
      </c>
      <c r="F744" s="1" t="s">
        <v>250</v>
      </c>
      <c r="G744" s="2" t="s">
        <v>251</v>
      </c>
      <c r="H744" s="1" t="s">
        <v>16</v>
      </c>
      <c r="I744" s="1" t="s">
        <v>207</v>
      </c>
      <c r="K744" s="9" t="n">
        <f aca="false">'Total Reqs'!K681</f>
        <v>0</v>
      </c>
      <c r="L744" s="30"/>
      <c r="M744" s="9"/>
      <c r="N744" s="9"/>
      <c r="O744" s="9"/>
      <c r="P744" s="32"/>
    </row>
    <row r="745" customFormat="false" ht="12.75" hidden="false" customHeight="false" outlineLevel="2" collapsed="false">
      <c r="B745" s="1" t="s">
        <v>211</v>
      </c>
      <c r="D745" s="25" t="s">
        <v>212</v>
      </c>
      <c r="E745" s="1" t="s">
        <v>247</v>
      </c>
      <c r="F745" s="1" t="s">
        <v>250</v>
      </c>
      <c r="G745" s="2" t="s">
        <v>251</v>
      </c>
      <c r="H745" s="1" t="s">
        <v>18</v>
      </c>
      <c r="I745" s="1" t="s">
        <v>207</v>
      </c>
      <c r="K745" s="9" t="n">
        <f aca="false">'Total Reqs'!K682</f>
        <v>0</v>
      </c>
      <c r="L745" s="30"/>
      <c r="M745" s="9"/>
      <c r="N745" s="9"/>
      <c r="O745" s="9"/>
      <c r="P745" s="32"/>
    </row>
    <row r="746" customFormat="false" ht="12.75" hidden="false" customHeight="false" outlineLevel="2" collapsed="false">
      <c r="B746" s="1" t="s">
        <v>211</v>
      </c>
      <c r="D746" s="25" t="s">
        <v>212</v>
      </c>
      <c r="E746" s="1" t="s">
        <v>247</v>
      </c>
      <c r="F746" s="1" t="s">
        <v>250</v>
      </c>
      <c r="G746" s="2" t="s">
        <v>251</v>
      </c>
      <c r="H746" s="1" t="s">
        <v>28</v>
      </c>
      <c r="I746" s="1" t="s">
        <v>207</v>
      </c>
      <c r="K746" s="9" t="n">
        <f aca="false">'Total Reqs'!K683</f>
        <v>0</v>
      </c>
      <c r="L746" s="30"/>
      <c r="M746" s="9"/>
      <c r="N746" s="9"/>
      <c r="O746" s="9"/>
      <c r="P746" s="32"/>
    </row>
    <row r="747" customFormat="false" ht="12.75" hidden="false" customHeight="false" outlineLevel="2" collapsed="false">
      <c r="D747" s="25" t="s">
        <v>212</v>
      </c>
      <c r="K747" s="39"/>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211</v>
      </c>
      <c r="D748" s="25" t="s">
        <v>212</v>
      </c>
      <c r="E748" s="1" t="s">
        <v>252</v>
      </c>
      <c r="F748" s="1" t="s">
        <v>253</v>
      </c>
      <c r="G748" s="2" t="s">
        <v>254</v>
      </c>
      <c r="H748" s="1" t="s">
        <v>16</v>
      </c>
      <c r="I748" s="1" t="s">
        <v>207</v>
      </c>
      <c r="K748" s="9" t="n">
        <f aca="false">'Total Reqs'!K685</f>
        <v>422</v>
      </c>
      <c r="L748" s="30"/>
      <c r="M748" s="9"/>
      <c r="N748" s="9"/>
      <c r="O748" s="9"/>
      <c r="P748" s="32"/>
    </row>
    <row r="749" customFormat="false" ht="12.75" hidden="false" customHeight="false" outlineLevel="2" collapsed="false">
      <c r="B749" s="1" t="s">
        <v>211</v>
      </c>
      <c r="D749" s="25" t="s">
        <v>212</v>
      </c>
      <c r="E749" s="1" t="s">
        <v>252</v>
      </c>
      <c r="F749" s="1" t="s">
        <v>253</v>
      </c>
      <c r="G749" s="2" t="s">
        <v>254</v>
      </c>
      <c r="H749" s="1" t="s">
        <v>18</v>
      </c>
      <c r="I749" s="1" t="s">
        <v>207</v>
      </c>
      <c r="K749" s="9" t="n">
        <f aca="false">'Total Reqs'!K686</f>
        <v>0</v>
      </c>
      <c r="L749" s="30"/>
      <c r="M749" s="9"/>
      <c r="N749" s="9"/>
      <c r="O749" s="9"/>
      <c r="P749" s="32"/>
    </row>
    <row r="750" customFormat="false" ht="12.75" hidden="false" customHeight="false" outlineLevel="2" collapsed="false">
      <c r="B750" s="1" t="s">
        <v>211</v>
      </c>
      <c r="D750" s="25" t="s">
        <v>212</v>
      </c>
      <c r="E750" s="1" t="s">
        <v>252</v>
      </c>
      <c r="F750" s="1" t="s">
        <v>253</v>
      </c>
      <c r="G750" s="2" t="s">
        <v>254</v>
      </c>
      <c r="H750" s="1" t="s">
        <v>28</v>
      </c>
      <c r="I750" s="1" t="s">
        <v>207</v>
      </c>
      <c r="K750" s="9" t="n">
        <f aca="false">'Total Reqs'!K687</f>
        <v>0</v>
      </c>
      <c r="L750" s="30"/>
      <c r="M750" s="9"/>
      <c r="N750" s="9"/>
      <c r="O750" s="9"/>
      <c r="P750" s="32"/>
    </row>
    <row r="751" customFormat="false" ht="12.75" hidden="false" customHeight="false" outlineLevel="2" collapsed="false">
      <c r="D751" s="25" t="s">
        <v>212</v>
      </c>
      <c r="K751" s="39"/>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211</v>
      </c>
      <c r="D752" s="25" t="s">
        <v>212</v>
      </c>
      <c r="E752" s="1" t="s">
        <v>252</v>
      </c>
      <c r="F752" s="1" t="s">
        <v>255</v>
      </c>
      <c r="G752" s="2" t="s">
        <v>256</v>
      </c>
      <c r="H752" s="1" t="s">
        <v>16</v>
      </c>
      <c r="I752" s="1" t="s">
        <v>207</v>
      </c>
      <c r="K752" s="9" t="n">
        <f aca="false">'Total Reqs'!K689</f>
        <v>0</v>
      </c>
      <c r="L752" s="30"/>
      <c r="M752" s="9"/>
      <c r="N752" s="9"/>
      <c r="O752" s="9"/>
      <c r="P752" s="32"/>
    </row>
    <row r="753" customFormat="false" ht="12.75" hidden="false" customHeight="false" outlineLevel="2" collapsed="false">
      <c r="B753" s="1" t="s">
        <v>211</v>
      </c>
      <c r="D753" s="25" t="s">
        <v>212</v>
      </c>
      <c r="E753" s="1" t="s">
        <v>252</v>
      </c>
      <c r="F753" s="1" t="s">
        <v>255</v>
      </c>
      <c r="G753" s="2" t="s">
        <v>256</v>
      </c>
      <c r="H753" s="1" t="s">
        <v>18</v>
      </c>
      <c r="I753" s="1" t="s">
        <v>207</v>
      </c>
      <c r="K753" s="9" t="n">
        <f aca="false">'Total Reqs'!K690</f>
        <v>0</v>
      </c>
      <c r="L753" s="30"/>
      <c r="M753" s="9"/>
      <c r="N753" s="9"/>
      <c r="O753" s="9"/>
      <c r="P753" s="32"/>
    </row>
    <row r="754" customFormat="false" ht="12.75" hidden="false" customHeight="false" outlineLevel="2" collapsed="false">
      <c r="B754" s="1" t="s">
        <v>211</v>
      </c>
      <c r="D754" s="25" t="s">
        <v>212</v>
      </c>
      <c r="E754" s="1" t="s">
        <v>252</v>
      </c>
      <c r="F754" s="1" t="s">
        <v>255</v>
      </c>
      <c r="G754" s="2" t="s">
        <v>256</v>
      </c>
      <c r="H754" s="1" t="s">
        <v>28</v>
      </c>
      <c r="I754" s="1" t="s">
        <v>207</v>
      </c>
      <c r="K754" s="9" t="n">
        <f aca="false">'Total Reqs'!K691</f>
        <v>0</v>
      </c>
      <c r="L754" s="30"/>
      <c r="M754" s="9"/>
      <c r="N754" s="9"/>
      <c r="O754" s="9"/>
      <c r="P754" s="32"/>
    </row>
    <row r="755" customFormat="false" ht="12.75" hidden="false" customHeight="false" outlineLevel="2" collapsed="false">
      <c r="D755" s="25" t="s">
        <v>212</v>
      </c>
      <c r="K755" s="39"/>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211</v>
      </c>
      <c r="D756" s="25" t="s">
        <v>212</v>
      </c>
      <c r="E756" s="1" t="s">
        <v>252</v>
      </c>
      <c r="F756" s="1" t="s">
        <v>257</v>
      </c>
      <c r="G756" s="2" t="s">
        <v>258</v>
      </c>
      <c r="H756" s="1" t="s">
        <v>16</v>
      </c>
      <c r="I756" s="1" t="s">
        <v>207</v>
      </c>
      <c r="K756" s="9" t="n">
        <f aca="false">'Total Reqs'!K693</f>
        <v>0</v>
      </c>
      <c r="L756" s="30"/>
      <c r="M756" s="9"/>
      <c r="N756" s="9"/>
      <c r="O756" s="9"/>
      <c r="P756" s="32"/>
    </row>
    <row r="757" customFormat="false" ht="12.75" hidden="false" customHeight="false" outlineLevel="2" collapsed="false">
      <c r="B757" s="1" t="s">
        <v>211</v>
      </c>
      <c r="D757" s="25" t="s">
        <v>212</v>
      </c>
      <c r="E757" s="1" t="s">
        <v>252</v>
      </c>
      <c r="F757" s="1" t="s">
        <v>257</v>
      </c>
      <c r="G757" s="2" t="s">
        <v>258</v>
      </c>
      <c r="H757" s="1" t="s">
        <v>18</v>
      </c>
      <c r="I757" s="1" t="s">
        <v>207</v>
      </c>
      <c r="K757" s="9" t="n">
        <f aca="false">'Total Reqs'!K694</f>
        <v>0</v>
      </c>
      <c r="L757" s="30"/>
      <c r="M757" s="9"/>
      <c r="N757" s="9"/>
      <c r="O757" s="9"/>
      <c r="P757" s="32"/>
    </row>
    <row r="758" customFormat="false" ht="12.75" hidden="false" customHeight="false" outlineLevel="2" collapsed="false">
      <c r="B758" s="1" t="s">
        <v>211</v>
      </c>
      <c r="D758" s="25" t="s">
        <v>212</v>
      </c>
      <c r="E758" s="1" t="s">
        <v>252</v>
      </c>
      <c r="F758" s="1" t="s">
        <v>257</v>
      </c>
      <c r="G758" s="2" t="s">
        <v>258</v>
      </c>
      <c r="H758" s="1" t="s">
        <v>28</v>
      </c>
      <c r="I758" s="1" t="s">
        <v>207</v>
      </c>
      <c r="K758" s="9" t="n">
        <f aca="false">'Total Reqs'!K695</f>
        <v>0</v>
      </c>
      <c r="L758" s="30"/>
      <c r="M758" s="9"/>
      <c r="N758" s="9"/>
      <c r="O758" s="9"/>
      <c r="P758" s="32"/>
    </row>
    <row r="759" customFormat="false" ht="12.75" hidden="false" customHeight="false" outlineLevel="2" collapsed="false">
      <c r="D759" s="25" t="s">
        <v>212</v>
      </c>
      <c r="K759" s="39"/>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211</v>
      </c>
      <c r="D760" s="25" t="s">
        <v>212</v>
      </c>
      <c r="E760" s="1" t="s">
        <v>252</v>
      </c>
      <c r="F760" s="1" t="s">
        <v>259</v>
      </c>
      <c r="G760" s="2" t="s">
        <v>260</v>
      </c>
      <c r="H760" s="1" t="s">
        <v>16</v>
      </c>
      <c r="I760" s="1" t="s">
        <v>207</v>
      </c>
      <c r="K760" s="9" t="n">
        <f aca="false">'Total Reqs'!K697</f>
        <v>0</v>
      </c>
      <c r="L760" s="30"/>
      <c r="M760" s="9"/>
      <c r="N760" s="9"/>
      <c r="O760" s="9"/>
      <c r="P760" s="32"/>
    </row>
    <row r="761" customFormat="false" ht="12.75" hidden="false" customHeight="false" outlineLevel="2" collapsed="false">
      <c r="B761" s="1" t="s">
        <v>211</v>
      </c>
      <c r="D761" s="25" t="s">
        <v>212</v>
      </c>
      <c r="E761" s="1" t="s">
        <v>252</v>
      </c>
      <c r="F761" s="1" t="s">
        <v>259</v>
      </c>
      <c r="G761" s="2" t="s">
        <v>260</v>
      </c>
      <c r="H761" s="1" t="s">
        <v>18</v>
      </c>
      <c r="I761" s="1" t="s">
        <v>207</v>
      </c>
      <c r="K761" s="9" t="n">
        <f aca="false">'Total Reqs'!K698</f>
        <v>0</v>
      </c>
      <c r="L761" s="30"/>
      <c r="M761" s="9"/>
      <c r="N761" s="9"/>
      <c r="O761" s="9"/>
      <c r="P761" s="32"/>
    </row>
    <row r="762" customFormat="false" ht="12.75" hidden="false" customHeight="false" outlineLevel="2" collapsed="false">
      <c r="B762" s="1" t="s">
        <v>211</v>
      </c>
      <c r="D762" s="25" t="s">
        <v>212</v>
      </c>
      <c r="E762" s="1" t="s">
        <v>252</v>
      </c>
      <c r="F762" s="1" t="s">
        <v>259</v>
      </c>
      <c r="G762" s="2" t="s">
        <v>260</v>
      </c>
      <c r="H762" s="1" t="s">
        <v>28</v>
      </c>
      <c r="I762" s="1" t="s">
        <v>207</v>
      </c>
      <c r="K762" s="9" t="n">
        <f aca="false">'Total Reqs'!K699</f>
        <v>0</v>
      </c>
      <c r="L762" s="9"/>
      <c r="M762" s="9"/>
      <c r="N762" s="9"/>
      <c r="O762" s="9"/>
      <c r="P762" s="32"/>
    </row>
    <row r="763" customFormat="false" ht="12.75" hidden="false" customHeight="false" outlineLevel="2" collapsed="false">
      <c r="D763" s="25" t="s">
        <v>212</v>
      </c>
      <c r="K763" s="39"/>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211</v>
      </c>
      <c r="D764" s="25" t="s">
        <v>212</v>
      </c>
      <c r="E764" s="1" t="s">
        <v>252</v>
      </c>
      <c r="F764" s="1" t="s">
        <v>261</v>
      </c>
      <c r="G764" s="2" t="s">
        <v>262</v>
      </c>
      <c r="H764" s="1" t="s">
        <v>16</v>
      </c>
      <c r="I764" s="1" t="s">
        <v>207</v>
      </c>
      <c r="K764" s="9" t="n">
        <f aca="false">'Total Reqs'!K701</f>
        <v>0</v>
      </c>
      <c r="L764" s="30"/>
      <c r="M764" s="9"/>
      <c r="N764" s="9"/>
      <c r="O764" s="9"/>
      <c r="P764" s="32"/>
    </row>
    <row r="765" customFormat="false" ht="12.75" hidden="false" customHeight="false" outlineLevel="2" collapsed="false">
      <c r="B765" s="1" t="s">
        <v>211</v>
      </c>
      <c r="D765" s="25" t="s">
        <v>212</v>
      </c>
      <c r="E765" s="1" t="s">
        <v>252</v>
      </c>
      <c r="F765" s="1" t="s">
        <v>261</v>
      </c>
      <c r="G765" s="2" t="s">
        <v>262</v>
      </c>
      <c r="H765" s="1" t="s">
        <v>18</v>
      </c>
      <c r="I765" s="1" t="s">
        <v>207</v>
      </c>
      <c r="K765" s="9" t="n">
        <f aca="false">'Total Reqs'!K702</f>
        <v>0</v>
      </c>
      <c r="L765" s="30"/>
      <c r="M765" s="9"/>
      <c r="N765" s="9"/>
      <c r="O765" s="9"/>
      <c r="P765" s="32"/>
    </row>
    <row r="766" customFormat="false" ht="12.75" hidden="false" customHeight="false" outlineLevel="2" collapsed="false">
      <c r="B766" s="1" t="s">
        <v>211</v>
      </c>
      <c r="D766" s="25" t="s">
        <v>212</v>
      </c>
      <c r="E766" s="1" t="s">
        <v>252</v>
      </c>
      <c r="F766" s="1" t="s">
        <v>261</v>
      </c>
      <c r="G766" s="2" t="s">
        <v>262</v>
      </c>
      <c r="H766" s="1" t="s">
        <v>28</v>
      </c>
      <c r="I766" s="1" t="s">
        <v>207</v>
      </c>
      <c r="K766" s="9" t="n">
        <f aca="false">'Total Reqs'!K703</f>
        <v>0</v>
      </c>
      <c r="L766" s="30"/>
      <c r="M766" s="9"/>
      <c r="N766" s="9"/>
      <c r="O766" s="9"/>
      <c r="P766" s="32"/>
    </row>
    <row r="767" customFormat="false" ht="12.75" hidden="false" customHeight="false" outlineLevel="2" collapsed="false">
      <c r="D767" s="25" t="s">
        <v>212</v>
      </c>
      <c r="K767" s="39"/>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211</v>
      </c>
      <c r="D768" s="25" t="s">
        <v>212</v>
      </c>
      <c r="E768" s="1" t="s">
        <v>252</v>
      </c>
      <c r="F768" s="1" t="s">
        <v>263</v>
      </c>
      <c r="G768" s="2" t="s">
        <v>264</v>
      </c>
      <c r="H768" s="1" t="s">
        <v>16</v>
      </c>
      <c r="I768" s="1" t="s">
        <v>207</v>
      </c>
      <c r="K768" s="9" t="n">
        <f aca="false">'Total Reqs'!K705</f>
        <v>0</v>
      </c>
      <c r="L768" s="30"/>
      <c r="M768" s="9"/>
      <c r="N768" s="9"/>
      <c r="O768" s="9"/>
      <c r="P768" s="32"/>
    </row>
    <row r="769" customFormat="false" ht="12.75" hidden="false" customHeight="false" outlineLevel="2" collapsed="false">
      <c r="B769" s="1" t="s">
        <v>211</v>
      </c>
      <c r="D769" s="25" t="s">
        <v>212</v>
      </c>
      <c r="E769" s="1" t="s">
        <v>252</v>
      </c>
      <c r="F769" s="1" t="s">
        <v>263</v>
      </c>
      <c r="G769" s="2" t="s">
        <v>264</v>
      </c>
      <c r="H769" s="1" t="s">
        <v>18</v>
      </c>
      <c r="I769" s="1" t="s">
        <v>207</v>
      </c>
      <c r="K769" s="9" t="n">
        <f aca="false">'Total Reqs'!K706</f>
        <v>0</v>
      </c>
      <c r="L769" s="30"/>
      <c r="M769" s="9"/>
      <c r="N769" s="9"/>
      <c r="O769" s="9"/>
      <c r="P769" s="32"/>
    </row>
    <row r="770" customFormat="false" ht="12.75" hidden="false" customHeight="false" outlineLevel="2" collapsed="false">
      <c r="B770" s="1" t="s">
        <v>211</v>
      </c>
      <c r="D770" s="25" t="s">
        <v>212</v>
      </c>
      <c r="E770" s="1" t="s">
        <v>252</v>
      </c>
      <c r="F770" s="1" t="s">
        <v>263</v>
      </c>
      <c r="G770" s="2" t="s">
        <v>264</v>
      </c>
      <c r="H770" s="1" t="s">
        <v>28</v>
      </c>
      <c r="I770" s="1" t="s">
        <v>207</v>
      </c>
      <c r="K770" s="9" t="n">
        <f aca="false">'Total Reqs'!K707</f>
        <v>0</v>
      </c>
      <c r="L770" s="30"/>
      <c r="M770" s="9"/>
      <c r="N770" s="9"/>
      <c r="O770" s="9"/>
      <c r="P770" s="32"/>
    </row>
    <row r="771" customFormat="false" ht="12.75" hidden="false" customHeight="false" outlineLevel="2" collapsed="false">
      <c r="D771" s="25" t="s">
        <v>212</v>
      </c>
      <c r="K771" s="39"/>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211</v>
      </c>
      <c r="D772" s="25" t="s">
        <v>212</v>
      </c>
      <c r="E772" s="1" t="s">
        <v>252</v>
      </c>
      <c r="F772" s="1" t="s">
        <v>265</v>
      </c>
      <c r="G772" s="2" t="s">
        <v>266</v>
      </c>
      <c r="H772" s="1" t="s">
        <v>16</v>
      </c>
      <c r="I772" s="1" t="s">
        <v>207</v>
      </c>
      <c r="K772" s="9" t="n">
        <f aca="false">'Total Reqs'!K709</f>
        <v>0</v>
      </c>
      <c r="L772" s="30"/>
      <c r="M772" s="9"/>
      <c r="N772" s="9"/>
      <c r="O772" s="9"/>
      <c r="P772" s="32"/>
    </row>
    <row r="773" customFormat="false" ht="12.75" hidden="false" customHeight="false" outlineLevel="2" collapsed="false">
      <c r="B773" s="1" t="s">
        <v>211</v>
      </c>
      <c r="D773" s="25" t="s">
        <v>212</v>
      </c>
      <c r="E773" s="1" t="s">
        <v>252</v>
      </c>
      <c r="F773" s="1" t="s">
        <v>265</v>
      </c>
      <c r="G773" s="2" t="s">
        <v>266</v>
      </c>
      <c r="H773" s="1" t="s">
        <v>18</v>
      </c>
      <c r="I773" s="1" t="s">
        <v>207</v>
      </c>
      <c r="K773" s="9" t="n">
        <f aca="false">'Total Reqs'!K710</f>
        <v>0</v>
      </c>
      <c r="L773" s="30"/>
      <c r="M773" s="9"/>
      <c r="N773" s="9"/>
      <c r="O773" s="9"/>
      <c r="P773" s="32"/>
    </row>
    <row r="774" customFormat="false" ht="12.75" hidden="false" customHeight="false" outlineLevel="2" collapsed="false">
      <c r="B774" s="1" t="s">
        <v>211</v>
      </c>
      <c r="D774" s="25" t="s">
        <v>212</v>
      </c>
      <c r="E774" s="1" t="s">
        <v>252</v>
      </c>
      <c r="F774" s="1" t="s">
        <v>265</v>
      </c>
      <c r="G774" s="2" t="s">
        <v>266</v>
      </c>
      <c r="H774" s="1" t="s">
        <v>28</v>
      </c>
      <c r="I774" s="1" t="s">
        <v>207</v>
      </c>
      <c r="K774" s="9" t="n">
        <f aca="false">'Total Reqs'!K711</f>
        <v>0</v>
      </c>
      <c r="L774" s="30"/>
      <c r="M774" s="9"/>
      <c r="N774" s="9"/>
      <c r="O774" s="9"/>
      <c r="P774" s="32"/>
    </row>
    <row r="775" customFormat="false" ht="12.75" hidden="false" customHeight="false" outlineLevel="2" collapsed="false">
      <c r="D775" s="25" t="s">
        <v>212</v>
      </c>
      <c r="K775" s="39"/>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211</v>
      </c>
      <c r="D776" s="25" t="s">
        <v>212</v>
      </c>
      <c r="E776" s="1" t="s">
        <v>252</v>
      </c>
      <c r="F776" s="1" t="s">
        <v>267</v>
      </c>
      <c r="G776" s="2" t="s">
        <v>268</v>
      </c>
      <c r="H776" s="1" t="s">
        <v>16</v>
      </c>
      <c r="I776" s="1" t="s">
        <v>207</v>
      </c>
      <c r="K776" s="9" t="n">
        <f aca="false">'Total Reqs'!K713</f>
        <v>0</v>
      </c>
      <c r="L776" s="30"/>
      <c r="M776" s="9"/>
      <c r="N776" s="9"/>
      <c r="O776" s="9"/>
      <c r="P776" s="32"/>
    </row>
    <row r="777" customFormat="false" ht="12.75" hidden="false" customHeight="false" outlineLevel="2" collapsed="false">
      <c r="B777" s="1" t="s">
        <v>211</v>
      </c>
      <c r="D777" s="25" t="s">
        <v>212</v>
      </c>
      <c r="E777" s="1" t="s">
        <v>252</v>
      </c>
      <c r="F777" s="1" t="s">
        <v>267</v>
      </c>
      <c r="G777" s="2" t="s">
        <v>268</v>
      </c>
      <c r="H777" s="1" t="s">
        <v>18</v>
      </c>
      <c r="I777" s="1" t="s">
        <v>207</v>
      </c>
      <c r="K777" s="9" t="n">
        <f aca="false">'Total Reqs'!K714</f>
        <v>0</v>
      </c>
      <c r="L777" s="30"/>
      <c r="M777" s="9"/>
      <c r="N777" s="9"/>
      <c r="O777" s="9"/>
      <c r="P777" s="32"/>
    </row>
    <row r="778" customFormat="false" ht="12.75" hidden="false" customHeight="false" outlineLevel="2" collapsed="false">
      <c r="B778" s="1" t="s">
        <v>211</v>
      </c>
      <c r="D778" s="25" t="s">
        <v>212</v>
      </c>
      <c r="E778" s="1" t="s">
        <v>252</v>
      </c>
      <c r="F778" s="1" t="s">
        <v>267</v>
      </c>
      <c r="G778" s="2" t="s">
        <v>268</v>
      </c>
      <c r="H778" s="1" t="s">
        <v>28</v>
      </c>
      <c r="I778" s="1" t="s">
        <v>207</v>
      </c>
      <c r="K778" s="9" t="n">
        <f aca="false">'Total Reqs'!K715</f>
        <v>0</v>
      </c>
      <c r="L778" s="30"/>
      <c r="M778" s="9"/>
      <c r="N778" s="9"/>
      <c r="O778" s="9"/>
      <c r="P778" s="32"/>
    </row>
    <row r="779" customFormat="false" ht="12.75" hidden="false" customHeight="false" outlineLevel="1" collapsed="false">
      <c r="B779" s="25" t="str">
        <f aca="false">B778</f>
        <v>SONAT</v>
      </c>
      <c r="D779" s="33" t="s">
        <v>379</v>
      </c>
      <c r="E779" s="31"/>
      <c r="F779" s="31"/>
      <c r="G779" s="34"/>
      <c r="H779" s="31"/>
      <c r="I779" s="31"/>
      <c r="J779" s="31"/>
      <c r="K779" s="35" t="n">
        <f aca="false">SUBTOTAL(9,K680:K778)</f>
        <v>1973</v>
      </c>
      <c r="L779" s="35" t="n">
        <f aca="false">SUBTOTAL(9,L680:L778)</f>
        <v>7148.186</v>
      </c>
      <c r="M779" s="35" t="n">
        <f aca="false">K779-L779</f>
        <v>-5175.186</v>
      </c>
      <c r="N779" s="35" t="n">
        <v>1067</v>
      </c>
      <c r="O779" s="35" t="n">
        <f aca="false">IF(M779&lt;0.9*N779,0.9*N779,IF(M779&gt;1.1*N779,1.1*N779,M779))</f>
        <v>960.3</v>
      </c>
      <c r="P779" s="36" t="n">
        <f aca="false">(M779-O779)</f>
        <v>-6135.486</v>
      </c>
      <c r="Q779" s="37"/>
      <c r="R779" s="37"/>
      <c r="S779" s="37" t="n">
        <f aca="false">SUBTOTAL(9,S680:S778)</f>
        <v>37494</v>
      </c>
      <c r="T779" s="44"/>
      <c r="U779" s="37" t="n">
        <f aca="false">S779-K779</f>
        <v>35521</v>
      </c>
    </row>
    <row r="780" customFormat="false" ht="12.75" hidden="false" customHeight="false" outlineLevel="1" collapsed="false">
      <c r="K780" s="39"/>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9"/>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269</v>
      </c>
      <c r="D782" s="25" t="s">
        <v>380</v>
      </c>
      <c r="F782" s="1" t="s">
        <v>270</v>
      </c>
      <c r="G782" s="2" t="s">
        <v>271</v>
      </c>
      <c r="H782" s="1" t="s">
        <v>16</v>
      </c>
      <c r="I782" s="1" t="s">
        <v>207</v>
      </c>
      <c r="K782" s="9" t="n">
        <f aca="false">'Total Reqs'!K718</f>
        <v>67</v>
      </c>
      <c r="L782" s="30"/>
      <c r="M782" s="9"/>
      <c r="N782" s="9"/>
      <c r="O782" s="9"/>
      <c r="P782" s="32"/>
      <c r="S782" s="3" t="n">
        <v>516</v>
      </c>
    </row>
    <row r="783" customFormat="false" ht="12.75" hidden="false" customHeight="false" outlineLevel="2" collapsed="false">
      <c r="B783" s="1" t="s">
        <v>269</v>
      </c>
      <c r="D783" s="25" t="s">
        <v>380</v>
      </c>
      <c r="F783" s="1" t="s">
        <v>270</v>
      </c>
      <c r="G783" s="2" t="s">
        <v>271</v>
      </c>
      <c r="H783" s="1" t="s">
        <v>18</v>
      </c>
      <c r="I783" s="1" t="s">
        <v>207</v>
      </c>
      <c r="K783" s="9" t="n">
        <f aca="false">'Total Reqs'!K719</f>
        <v>0</v>
      </c>
      <c r="L783" s="30"/>
      <c r="M783" s="9"/>
      <c r="N783" s="9"/>
      <c r="O783" s="9"/>
      <c r="P783" s="32"/>
    </row>
    <row r="784" customFormat="false" ht="12.75" hidden="false" customHeight="false" outlineLevel="2" collapsed="false">
      <c r="B784" s="1" t="s">
        <v>269</v>
      </c>
      <c r="D784" s="25" t="s">
        <v>380</v>
      </c>
      <c r="F784" s="1" t="s">
        <v>270</v>
      </c>
      <c r="G784" s="2" t="s">
        <v>271</v>
      </c>
      <c r="H784" s="1" t="s">
        <v>28</v>
      </c>
      <c r="I784" s="1" t="s">
        <v>207</v>
      </c>
      <c r="K784" s="9" t="n">
        <f aca="false">'Total Reqs'!K720</f>
        <v>0</v>
      </c>
      <c r="L784" s="30"/>
      <c r="M784" s="9"/>
      <c r="N784" s="9"/>
      <c r="O784" s="9"/>
      <c r="P784" s="32"/>
    </row>
    <row r="785" customFormat="false" ht="12.75" hidden="false" customHeight="false" outlineLevel="1" collapsed="false">
      <c r="B785" s="25" t="str">
        <f aca="false">B784</f>
        <v>S. GEORGIA NAT GAS</v>
      </c>
      <c r="D785" s="33" t="s">
        <v>381</v>
      </c>
      <c r="E785" s="31"/>
      <c r="F785" s="31"/>
      <c r="G785" s="34"/>
      <c r="H785" s="31"/>
      <c r="I785" s="31"/>
      <c r="J785" s="31"/>
      <c r="K785" s="35" t="n">
        <f aca="false">SUBTOTAL(9,K782:K784)</f>
        <v>67</v>
      </c>
      <c r="L785" s="35" t="n">
        <f aca="false">SUBTOTAL(9,L782:L784)</f>
        <v>0</v>
      </c>
      <c r="M785" s="35" t="n">
        <f aca="false">K785-L785</f>
        <v>67</v>
      </c>
      <c r="N785" s="35" t="n">
        <v>0</v>
      </c>
      <c r="O785" s="35" t="n">
        <f aca="false">IF(M785&lt;0.9*N785,0.9*N785,IF(M785&gt;1.1*N785,1.1*N785,M785))</f>
        <v>0</v>
      </c>
      <c r="P785" s="36" t="n">
        <f aca="false">(M785-O785)</f>
        <v>67</v>
      </c>
      <c r="Q785" s="37"/>
      <c r="R785" s="37"/>
      <c r="S785" s="37" t="n">
        <f aca="false">SUBTOTAL(9,S782:S784)</f>
        <v>516</v>
      </c>
      <c r="T785" s="37"/>
      <c r="U785" s="44" t="n">
        <f aca="false">S785-K785</f>
        <v>449</v>
      </c>
    </row>
    <row r="786" customFormat="false" ht="12.75" hidden="false" customHeight="false" outlineLevel="0" collapsed="false">
      <c r="D786" s="25" t="s">
        <v>382</v>
      </c>
      <c r="K786" s="9" t="n">
        <f aca="false">SUBTOTAL(9,K11:K784)</f>
        <v>44398</v>
      </c>
      <c r="L786" s="30"/>
      <c r="M786" s="9"/>
      <c r="N786" s="9"/>
      <c r="O786" s="9"/>
      <c r="P786" s="32"/>
      <c r="S786" s="3" t="n">
        <f aca="false">SUBTOTAL(9,S11:S784)</f>
        <v>148006</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July 2000 First-of-the-Month Volume Reqs.
 (Vols are in Dth/day unless otherwise indicated.)&amp;R&amp;"Arial,Bold"&amp;12Exh 1 Vols in Col. 4 are adjusted down for market exit.
Prepared 06/23/00 4:30PM EST</oddHeader>
    <oddFooter>&amp;LSource:  Doug Kinney, CES
Ph: 703-561-6339&amp;C&amp;P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358" activeCellId="0" sqref="M358"/>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July 2000</v>
      </c>
    </row>
    <row r="3" customFormat="false" ht="12.75" hidden="false" customHeight="false" outlineLevel="0" collapsed="false">
      <c r="C3" s="60" t="s">
        <v>383</v>
      </c>
    </row>
    <row r="5" customFormat="false" ht="12.75" hidden="false" customHeight="false" outlineLevel="0" collapsed="false">
      <c r="A5" s="61"/>
      <c r="B5" s="61"/>
      <c r="C5" s="61"/>
      <c r="D5" s="61" t="s">
        <v>384</v>
      </c>
      <c r="E5" s="61" t="s">
        <v>385</v>
      </c>
      <c r="F5" s="60"/>
      <c r="G5" s="60"/>
    </row>
    <row r="6" customFormat="false" ht="12.75" hidden="false" customHeight="false" outlineLevel="0" collapsed="false">
      <c r="A6" s="61"/>
      <c r="B6" s="61"/>
      <c r="C6" s="61"/>
      <c r="D6" s="61" t="s">
        <v>386</v>
      </c>
      <c r="E6" s="61" t="s">
        <v>386</v>
      </c>
      <c r="F6" s="60" t="s">
        <v>387</v>
      </c>
      <c r="G6" s="60"/>
    </row>
    <row r="7" customFormat="false" ht="12.75" hidden="false" customHeight="false" outlineLevel="0" collapsed="false">
      <c r="A7" s="62" t="s">
        <v>388</v>
      </c>
      <c r="B7" s="62"/>
      <c r="C7" s="62" t="s">
        <v>389</v>
      </c>
      <c r="D7" s="62" t="s">
        <v>390</v>
      </c>
      <c r="E7" s="62" t="s">
        <v>390</v>
      </c>
      <c r="F7" s="63" t="s">
        <v>391</v>
      </c>
      <c r="G7" s="60"/>
    </row>
    <row r="8" customFormat="false" ht="12.75" hidden="false" customHeight="false" outlineLevel="0" collapsed="false">
      <c r="A8" s="60" t="s">
        <v>392</v>
      </c>
      <c r="B8" s="60"/>
    </row>
    <row r="9" customFormat="false" ht="12.75" hidden="false" customHeight="false" outlineLevel="0" collapsed="false">
      <c r="A9" s="60"/>
      <c r="B9" s="60" t="s">
        <v>393</v>
      </c>
    </row>
    <row r="10" customFormat="false" ht="12.75" hidden="false" customHeight="false" outlineLevel="0" collapsed="false">
      <c r="B10" s="60"/>
      <c r="C10" s="0" t="s">
        <v>394</v>
      </c>
      <c r="D10" s="64" t="n">
        <f aca="false">E10*31</f>
        <v>52514</v>
      </c>
      <c r="E10" s="65" t="n">
        <v>1694</v>
      </c>
      <c r="F10" s="0" t="s">
        <v>395</v>
      </c>
      <c r="G10" s="60" t="s">
        <v>396</v>
      </c>
    </row>
    <row r="11" customFormat="false" ht="12.75" hidden="false" customHeight="false" outlineLevel="0" collapsed="false">
      <c r="A11" s="60"/>
      <c r="B11" s="60"/>
      <c r="C11" s="0" t="s">
        <v>397</v>
      </c>
      <c r="D11" s="64" t="n">
        <f aca="false">E11*31</f>
        <v>91946</v>
      </c>
      <c r="E11" s="65" t="n">
        <v>2966</v>
      </c>
      <c r="F11" s="0" t="s">
        <v>398</v>
      </c>
      <c r="G11" s="65"/>
      <c r="H11" s="65"/>
    </row>
    <row r="12" customFormat="false" ht="12.75" hidden="false" customHeight="false" outlineLevel="0" collapsed="false">
      <c r="B12" s="60" t="s">
        <v>399</v>
      </c>
      <c r="C12" s="0" t="s">
        <v>400</v>
      </c>
      <c r="D12" s="64" t="n">
        <v>52700</v>
      </c>
      <c r="E12" s="65" t="n">
        <f aca="false">D12/31</f>
        <v>1700</v>
      </c>
      <c r="F12" s="0" t="s">
        <v>401</v>
      </c>
    </row>
    <row r="13" customFormat="false" ht="12.75" hidden="false" customHeight="false" outlineLevel="0" collapsed="false">
      <c r="C13" s="0" t="s">
        <v>402</v>
      </c>
      <c r="D13" s="64" t="n">
        <v>2666</v>
      </c>
      <c r="E13" s="65" t="n">
        <f aca="false">D13/31</f>
        <v>86</v>
      </c>
      <c r="F13" s="0" t="s">
        <v>401</v>
      </c>
    </row>
    <row r="14" customFormat="false" ht="12.75" hidden="false" customHeight="false" outlineLevel="0" collapsed="false">
      <c r="C14" s="0" t="s">
        <v>403</v>
      </c>
      <c r="D14" s="64" t="n">
        <f aca="false">E14*31</f>
        <v>0</v>
      </c>
      <c r="E14" s="65" t="n">
        <v>0</v>
      </c>
    </row>
    <row r="15" customFormat="false" ht="12.75" hidden="false" customHeight="false" outlineLevel="0" collapsed="false">
      <c r="C15" s="0" t="s">
        <v>404</v>
      </c>
      <c r="D15" s="64" t="n">
        <v>0</v>
      </c>
      <c r="E15" s="65" t="n">
        <f aca="false">D15/30</f>
        <v>0</v>
      </c>
      <c r="F15" s="0" t="s">
        <v>395</v>
      </c>
    </row>
    <row r="16" customFormat="false" ht="12.75" hidden="false" customHeight="false" outlineLevel="0" collapsed="false">
      <c r="C16" s="0" t="s">
        <v>106</v>
      </c>
      <c r="D16" s="64" t="n">
        <f aca="false">E16*31</f>
        <v>0</v>
      </c>
      <c r="E16" s="65" t="n">
        <v>0</v>
      </c>
    </row>
    <row r="17" customFormat="false" ht="12.75" hidden="false" customHeight="false" outlineLevel="0" collapsed="false">
      <c r="C17" s="0" t="s">
        <v>405</v>
      </c>
      <c r="D17" s="64" t="n">
        <v>134001</v>
      </c>
      <c r="E17" s="65" t="n">
        <f aca="false">D17/31</f>
        <v>4322.61290322581</v>
      </c>
      <c r="F17" s="0" t="s">
        <v>401</v>
      </c>
    </row>
    <row r="18" customFormat="false" ht="12.75" hidden="false" customHeight="false" outlineLevel="0" collapsed="false">
      <c r="D18" s="64" t="n">
        <f aca="false">E18*31</f>
        <v>0</v>
      </c>
      <c r="E18" s="65"/>
    </row>
    <row r="19" customFormat="false" ht="12.75" hidden="false" customHeight="false" outlineLevel="0" collapsed="false">
      <c r="A19" s="60" t="s">
        <v>406</v>
      </c>
      <c r="B19" s="60"/>
      <c r="D19" s="64" t="n">
        <f aca="false">E19*31</f>
        <v>0</v>
      </c>
      <c r="E19" s="65"/>
    </row>
    <row r="20" customFormat="false" ht="12.75" hidden="false" customHeight="false" outlineLevel="0" collapsed="false">
      <c r="C20" s="0" t="s">
        <v>407</v>
      </c>
      <c r="D20" s="64" t="n">
        <v>1089109</v>
      </c>
      <c r="E20" s="65" t="n">
        <f aca="false">D20/31</f>
        <v>35132.5483870968</v>
      </c>
      <c r="F20" s="0" t="s">
        <v>401</v>
      </c>
    </row>
    <row r="21" customFormat="false" ht="12.75" hidden="false" customHeight="false" outlineLevel="0" collapsed="false">
      <c r="D21" s="65"/>
    </row>
    <row r="22" customFormat="false" ht="12.75" hidden="false" customHeight="false" outlineLevel="0" collapsed="false">
      <c r="A22" s="0" t="s">
        <v>408</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2000-06-23T19:25:09Z</dcterms:created>
  <dc:creator>Doug Kinney</dc:creator>
  <dc:description/>
  <dc:language>en-US</dc:language>
  <cp:lastModifiedBy>Doug Kinney</cp:lastModifiedBy>
  <cp:lastPrinted>2000-06-23T19:32:14Z</cp:lastPrinted>
  <cp:revision>0</cp:revision>
  <dc:subject/>
  <dc:title/>
</cp:coreProperties>
</file>