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ves" sheetId="1" state="visible" r:id="rId3"/>
    <sheet name="Jan 1" sheetId="2" state="visible" r:id="rId4"/>
  </sheets>
  <externalReferences>
    <externalReference r:id="rId5"/>
  </externalReferences>
  <definedNames>
    <definedName function="false" hidden="false" localSheetId="1" name="_xlnm.Print_Area" vbProcedure="false">'Jan 1'!$A$1:$P$38</definedName>
    <definedName function="false" hidden="false" name="Alliance" vbProcedure="false">#REF!</definedName>
    <definedName function="false" hidden="false" name="Columbus" vbProcedure="false">#REF!</definedName>
    <definedName function="false" hidden="false" name="curve" vbProcedure="false">#REF!</definedName>
    <definedName function="false" hidden="false" name="Dayton" vbProcedure="false">#REF!</definedName>
    <definedName function="false" hidden="false" name="Degrees" vbProcedure="false">#REF!</definedName>
    <definedName function="false" hidden="false" name="Lima" vbProcedure="false">#REF!</definedName>
    <definedName function="false" hidden="false" name="Mansfield" vbProcedure="false">#REF!</definedName>
    <definedName function="false" hidden="false" name="New_Castle" vbProcedure="false">#REF!</definedName>
    <definedName function="false" hidden="false" name="Ohio_Misc_" vbProcedure="false">#REF!</definedName>
    <definedName function="false" hidden="false" name="Parma" vbProcedure="false">#REF!</definedName>
    <definedName function="false" hidden="false" name="Pittsburg" vbProcedure="false">#REF!</definedName>
    <definedName function="false" hidden="false" name="Portsmouth" vbProcedure="false">#REF!</definedName>
    <definedName function="false" hidden="false" name="Sandusky" vbProcedure="false">#REF!</definedName>
    <definedName function="false" hidden="false" name="Table" vbProcedure="false">#REF!</definedName>
    <definedName function="false" hidden="false" name="Toledo" vbProcedure="false">#REF!</definedName>
    <definedName function="false" hidden="false" name="Total" vbProcedure="false">#REF!</definedName>
    <definedName function="false" hidden="false" localSheetId="0" name="Alliance" vbProcedure="false">curves!$B$3:$B$80</definedName>
    <definedName function="false" hidden="false" localSheetId="0" name="Columbus" vbProcedure="false">curves!$C$3:$C$85</definedName>
    <definedName function="false" hidden="false" localSheetId="0" name="curve" vbProcedure="false">curves!$A$2:$M$90</definedName>
    <definedName function="false" hidden="false" localSheetId="0" name="Dayton" vbProcedure="false">curves!$D$3:$D$85</definedName>
    <definedName function="false" hidden="false" localSheetId="0" name="Degrees" vbProcedure="false">curves!$A$3:$A$80</definedName>
    <definedName function="false" hidden="false" localSheetId="0" name="Excel_BuiltIn__FilterDatabase" vbProcedure="false">curves!$B$82:$B$86</definedName>
    <definedName function="false" hidden="false" localSheetId="0" name="Lima" vbProcedure="false">curves!$E$3:$E$85</definedName>
    <definedName function="false" hidden="false" localSheetId="0" name="Mansfield" vbProcedure="false">curves!$F$3:$F$85</definedName>
    <definedName function="false" hidden="false" localSheetId="0" name="New_Castle" vbProcedure="false">curves!$G$3:$G$85</definedName>
    <definedName function="false" hidden="false" localSheetId="0" name="Ohio_Misc_" vbProcedure="false">curves!$H$3:$H$85</definedName>
    <definedName function="false" hidden="false" localSheetId="0" name="Parma" vbProcedure="false">curves!$I$3:$I$85</definedName>
    <definedName function="false" hidden="false" localSheetId="0" name="Pittsburg" vbProcedure="false">curves!$J$3:$J$85</definedName>
    <definedName function="false" hidden="false" localSheetId="0" name="Portsmouth" vbProcedure="false">curves!$K$3:$K$85</definedName>
    <definedName function="false" hidden="false" localSheetId="0" name="Sandusky" vbProcedure="false">curves!$L$3:$L$85</definedName>
    <definedName function="false" hidden="false" localSheetId="0" name="Table" vbProcedure="false">curves!$D$2:$G$14</definedName>
    <definedName function="false" hidden="false" localSheetId="0" name="Toledo" vbProcedure="false">curves!$M$3:$M$85</definedName>
    <definedName function="false" hidden="false" localSheetId="0" name="Total" vbProcedure="false">curves!$N$3:$N$87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<sst xmlns="http://schemas.openxmlformats.org/spreadsheetml/2006/main" count="98" uniqueCount="68">
  <si>
    <t xml:space="preserve">Dekatherms</t>
  </si>
  <si>
    <t xml:space="preserve">Degrees</t>
  </si>
  <si>
    <t xml:space="preserve">Alliance</t>
  </si>
  <si>
    <t xml:space="preserve">Columbus</t>
  </si>
  <si>
    <t xml:space="preserve">Dayton</t>
  </si>
  <si>
    <t xml:space="preserve">Lima</t>
  </si>
  <si>
    <t xml:space="preserve">Mansfield</t>
  </si>
  <si>
    <t xml:space="preserve">New Castle</t>
  </si>
  <si>
    <t xml:space="preserve">Ohio Misc.</t>
  </si>
  <si>
    <t xml:space="preserve">Parma</t>
  </si>
  <si>
    <t xml:space="preserve">Pittsburg</t>
  </si>
  <si>
    <t xml:space="preserve">Portsmouth</t>
  </si>
  <si>
    <t xml:space="preserve">Sandusky</t>
  </si>
  <si>
    <t xml:space="preserve">Toledo</t>
  </si>
  <si>
    <t xml:space="preserve">Total</t>
  </si>
  <si>
    <t xml:space="preserve">COH CHOICE NOMINATIONS TO ACTUALS</t>
  </si>
  <si>
    <t xml:space="preserve">FOR GAS DAY</t>
  </si>
  <si>
    <t xml:space="preserve">MA</t>
  </si>
  <si>
    <t xml:space="preserve">NOM ID</t>
  </si>
  <si>
    <t xml:space="preserve">FT</t>
  </si>
  <si>
    <t xml:space="preserve">AT</t>
  </si>
  <si>
    <t xml:space="preserve">FORECASTED</t>
  </si>
  <si>
    <t xml:space="preserve">ACTUALS</t>
  </si>
  <si>
    <t xml:space="preserve">CONTRACT #</t>
  </si>
  <si>
    <t xml:space="preserve">% Storage</t>
  </si>
  <si>
    <t xml:space="preserve">Over</t>
  </si>
  <si>
    <t xml:space="preserve">Sto</t>
  </si>
  <si>
    <t xml:space="preserve">Flo</t>
  </si>
  <si>
    <t xml:space="preserve">Receipt Point</t>
  </si>
  <si>
    <t xml:space="preserve">FT DROP</t>
  </si>
  <si>
    <t xml:space="preserve">AT DROP</t>
  </si>
  <si>
    <t xml:space="preserve">COH 3-15</t>
  </si>
  <si>
    <t xml:space="preserve">22-15</t>
  </si>
  <si>
    <t xml:space="preserve">Storage/Pool</t>
  </si>
  <si>
    <t xml:space="preserve">x</t>
  </si>
  <si>
    <t xml:space="preserve">COH 5-2</t>
  </si>
  <si>
    <t xml:space="preserve">23N-02</t>
  </si>
  <si>
    <t xml:space="preserve">Toledo Agg</t>
  </si>
  <si>
    <t xml:space="preserve">COH 5-7</t>
  </si>
  <si>
    <t xml:space="preserve">23N-07</t>
  </si>
  <si>
    <t xml:space="preserve">COH 7-1</t>
  </si>
  <si>
    <t xml:space="preserve">23-01</t>
  </si>
  <si>
    <t xml:space="preserve">COH 7-3</t>
  </si>
  <si>
    <t xml:space="preserve">23-03</t>
  </si>
  <si>
    <t xml:space="preserve">% </t>
  </si>
  <si>
    <t xml:space="preserve">COH 7-4</t>
  </si>
  <si>
    <t xml:space="preserve">23-04</t>
  </si>
  <si>
    <t xml:space="preserve">Storage</t>
  </si>
  <si>
    <t xml:space="preserve">#67694</t>
  </si>
  <si>
    <t xml:space="preserve">COH 7-5</t>
  </si>
  <si>
    <t xml:space="preserve">23-05</t>
  </si>
  <si>
    <t xml:space="preserve">COH 7-6</t>
  </si>
  <si>
    <t xml:space="preserve">23-06</t>
  </si>
  <si>
    <t xml:space="preserve">COH 7-8</t>
  </si>
  <si>
    <t xml:space="preserve">23-08</t>
  </si>
  <si>
    <t xml:space="preserve">COH 7-9</t>
  </si>
  <si>
    <t xml:space="preserve">23-09</t>
  </si>
  <si>
    <t xml:space="preserve">COH 8-35</t>
  </si>
  <si>
    <t xml:space="preserve">24-35</t>
  </si>
  <si>
    <t xml:space="preserve">A06</t>
  </si>
  <si>
    <t xml:space="preserve">COH 8-39</t>
  </si>
  <si>
    <t xml:space="preserve">24-39</t>
  </si>
  <si>
    <t xml:space="preserve">1.Nom to COH</t>
  </si>
  <si>
    <t xml:space="preserve">1. Email to COH</t>
  </si>
  <si>
    <t xml:space="preserve">FOM</t>
  </si>
  <si>
    <t xml:space="preserve">2.Email to ENA</t>
  </si>
  <si>
    <t xml:space="preserve">2. Email to ENA</t>
  </si>
  <si>
    <t xml:space="preserve">NPC Buy from/(Sell to) ENA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</si>
</sst>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0.00_)"/>
    <numFmt numFmtId="166" formatCode="#,##0"/>
    <numFmt numFmtId="167" formatCode="[$-409]#,##0_);[RED]\(#,##0\)"/>
    <numFmt numFmtId="168" formatCode="[$-409]d\-mmm"/>
    <numFmt numFmtId="169" formatCode="dd\-mmm\-yy"/>
    <numFmt numFmtId="170" formatCode="[$-409]h:mm\ AM/PM"/>
    <numFmt numFmtId="171" formatCode="_(* #,##0.00_);_(* \(#,##0.00\);_(* \-??_);_(@_)"/>
    <numFmt numFmtId="172" formatCode="0"/>
    <numFmt numFmtId="173" formatCode="0%"/>
    <numFmt numFmtId="174" formatCode="_(* #,##0_);_(* \(#,##0\);_(* \-??_);_(@_)"/>
    <numFmt numFmtId="175" formatCode="0.00"/>
    <numFmt numFmtId="176" formatCode="0.0%"/>
    <numFmt numFmtId="177" formatCode="0.00%"/>
  </numFmts>
  <fonts count="2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i val="true"/>
      <sz val="10"/>
      <name val="Arial"/>
      <family val="2"/>
    </font>
    <font>
      <b val="true"/>
      <sz val="20"/>
      <name val="Arial"/>
      <family val="2"/>
    </font>
    <font>
      <b val="true"/>
      <sz val="20"/>
      <color rgb="FFFF0000"/>
      <name val="Arial"/>
      <family val="2"/>
    </font>
    <font>
      <b val="true"/>
      <sz val="20"/>
      <color rgb="FF000000"/>
      <name val="Arial"/>
      <family val="2"/>
    </font>
    <font>
      <u val="single"/>
      <sz val="12"/>
      <name val="Arial"/>
      <family val="2"/>
    </font>
    <font>
      <u val="single"/>
      <sz val="12"/>
      <color rgb="FFFF0000"/>
      <name val="Arial"/>
      <family val="2"/>
    </font>
    <font>
      <u val="single"/>
      <sz val="12"/>
      <color rgb="FF000000"/>
      <name val="Arial"/>
      <family val="2"/>
    </font>
    <font>
      <i val="true"/>
      <u val="single"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i val="true"/>
      <sz val="12"/>
      <color rgb="FFFF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i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 style="double"/>
      <top/>
      <bottom/>
      <diagonal/>
    </border>
    <border diagonalUp="false" diagonalDown="false">
      <left style="double"/>
      <right style="double"/>
      <top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2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1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2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H 2000-2001" xfId="20"/>
    <cellStyle name="Normal_example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NPC/Noms/Dec00/Dec00Noms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hio"/>
      <sheetName val="ForcastR1"/>
      <sheetName val="Forcast "/>
      <sheetName val="CPA Demand"/>
      <sheetName val="Demand"/>
      <sheetName val="CMD"/>
      <sheetName val="$"/>
      <sheetName val="Usage"/>
      <sheetName val="COH"/>
      <sheetName val="Plan"/>
      <sheetName val="CPA"/>
      <sheetName val="CGV"/>
    </sheetNames>
    <definedNames>
      <definedName name="date" refersTo="[1]COH!$A$3:$IV$3"/>
      <definedName name="enaft" refersTo="[1]COH!$A$104:$IV$104"/>
      <definedName name="buysell" refersTo="[1]COH!$A$132:$IV$132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B3" t="str">
            <v>Contract </v>
          </cell>
          <cell r="C3" t="str">
            <v>Shipper</v>
          </cell>
          <cell r="D3" t="str">
            <v>Sto/Flo</v>
          </cell>
          <cell r="E3" t="str">
            <v>Zone</v>
          </cell>
          <cell r="F3" t="str">
            <v>Meter</v>
          </cell>
          <cell r="G3" t="str">
            <v>Group ID #</v>
          </cell>
          <cell r="H3">
            <v>36861</v>
          </cell>
          <cell r="I3">
            <v>36862</v>
          </cell>
          <cell r="J3">
            <v>36863</v>
          </cell>
          <cell r="K3">
            <v>36864</v>
          </cell>
          <cell r="L3">
            <v>36865</v>
          </cell>
          <cell r="M3">
            <v>36866</v>
          </cell>
          <cell r="N3">
            <v>36867</v>
          </cell>
          <cell r="O3">
            <v>36868</v>
          </cell>
          <cell r="P3">
            <v>36869</v>
          </cell>
          <cell r="Q3">
            <v>36870</v>
          </cell>
          <cell r="R3">
            <v>36871</v>
          </cell>
          <cell r="S3">
            <v>36872</v>
          </cell>
          <cell r="T3">
            <v>36873</v>
          </cell>
          <cell r="U3">
            <v>36874</v>
          </cell>
          <cell r="V3">
            <v>36875</v>
          </cell>
          <cell r="W3">
            <v>36876</v>
          </cell>
          <cell r="X3">
            <v>36877</v>
          </cell>
          <cell r="Y3">
            <v>36878</v>
          </cell>
          <cell r="Z3">
            <v>36879</v>
          </cell>
          <cell r="AA3">
            <v>36880</v>
          </cell>
          <cell r="AB3">
            <v>36881</v>
          </cell>
          <cell r="AC3">
            <v>36882</v>
          </cell>
          <cell r="AD3">
            <v>36883</v>
          </cell>
          <cell r="AE3">
            <v>36884</v>
          </cell>
          <cell r="AF3">
            <v>36885</v>
          </cell>
          <cell r="AG3">
            <v>36886</v>
          </cell>
          <cell r="AH3">
            <v>36887</v>
          </cell>
          <cell r="AI3">
            <v>36888</v>
          </cell>
          <cell r="AJ3">
            <v>36889</v>
          </cell>
          <cell r="AK3">
            <v>36890</v>
          </cell>
          <cell r="AL3">
            <v>36891</v>
          </cell>
          <cell r="AM3" t="str">
            <v>Sum</v>
          </cell>
        </row>
        <row r="104">
          <cell r="F104" t="str">
            <v>ENA FT Deliveries</v>
          </cell>
        </row>
        <row r="104">
          <cell r="H104">
            <v>11663</v>
          </cell>
          <cell r="I104">
            <v>11663</v>
          </cell>
          <cell r="J104">
            <v>11663</v>
          </cell>
          <cell r="K104">
            <v>11663</v>
          </cell>
          <cell r="L104">
            <v>11663</v>
          </cell>
          <cell r="M104">
            <v>11663</v>
          </cell>
          <cell r="N104">
            <v>11663</v>
          </cell>
          <cell r="O104">
            <v>11663</v>
          </cell>
          <cell r="P104">
            <v>11663</v>
          </cell>
          <cell r="Q104">
            <v>11663</v>
          </cell>
          <cell r="R104">
            <v>11663</v>
          </cell>
          <cell r="S104">
            <v>11663</v>
          </cell>
          <cell r="T104">
            <v>11663</v>
          </cell>
          <cell r="U104">
            <v>11663</v>
          </cell>
          <cell r="V104">
            <v>11663</v>
          </cell>
          <cell r="W104">
            <v>11663</v>
          </cell>
          <cell r="X104">
            <v>11663</v>
          </cell>
          <cell r="Y104">
            <v>11663</v>
          </cell>
          <cell r="Z104">
            <v>11663</v>
          </cell>
          <cell r="AA104">
            <v>11663</v>
          </cell>
          <cell r="AB104">
            <v>11663</v>
          </cell>
          <cell r="AC104">
            <v>11663</v>
          </cell>
          <cell r="AD104">
            <v>11663</v>
          </cell>
          <cell r="AE104">
            <v>11663</v>
          </cell>
          <cell r="AF104">
            <v>11663</v>
          </cell>
          <cell r="AG104">
            <v>11663</v>
          </cell>
          <cell r="AH104">
            <v>11663</v>
          </cell>
          <cell r="AI104">
            <v>11663</v>
          </cell>
          <cell r="AJ104">
            <v>11663</v>
          </cell>
          <cell r="AK104">
            <v>11663</v>
          </cell>
          <cell r="AL104">
            <v>11663</v>
          </cell>
          <cell r="AM104">
            <v>361553</v>
          </cell>
        </row>
        <row r="124">
          <cell r="G124">
            <v>26991</v>
          </cell>
        </row>
        <row r="132">
          <cell r="F132" t="str">
            <v>Term Buy/(Sale)</v>
          </cell>
        </row>
        <row r="132">
          <cell r="I132">
            <v>15000</v>
          </cell>
          <cell r="J132">
            <v>15000</v>
          </cell>
          <cell r="K132">
            <v>15000</v>
          </cell>
          <cell r="L132">
            <v>10000</v>
          </cell>
          <cell r="M132">
            <v>10000</v>
          </cell>
          <cell r="N132">
            <v>10000</v>
          </cell>
          <cell r="O132">
            <v>10000</v>
          </cell>
          <cell r="P132">
            <v>-25000</v>
          </cell>
          <cell r="Q132">
            <v>-25000</v>
          </cell>
          <cell r="R132">
            <v>-25000</v>
          </cell>
          <cell r="S132">
            <v>10000</v>
          </cell>
          <cell r="T132">
            <v>10000</v>
          </cell>
          <cell r="U132">
            <v>10000</v>
          </cell>
          <cell r="V132">
            <v>10000</v>
          </cell>
          <cell r="W132">
            <v>10000</v>
          </cell>
          <cell r="X132">
            <v>10000</v>
          </cell>
          <cell r="Y132">
            <v>10000</v>
          </cell>
          <cell r="Z132">
            <v>10000</v>
          </cell>
          <cell r="AA132">
            <v>20000</v>
          </cell>
          <cell r="AB132">
            <v>20000</v>
          </cell>
          <cell r="AC132">
            <v>20000</v>
          </cell>
          <cell r="AD132">
            <v>20000</v>
          </cell>
          <cell r="AE132">
            <v>20000</v>
          </cell>
          <cell r="AF132">
            <v>20000</v>
          </cell>
          <cell r="AG132">
            <v>20000</v>
          </cell>
          <cell r="AH132">
            <v>20000</v>
          </cell>
          <cell r="AI132">
            <v>20000</v>
          </cell>
          <cell r="AJ132">
            <v>20000</v>
          </cell>
          <cell r="AK132">
            <v>20000</v>
          </cell>
          <cell r="AL132">
            <v>20000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Z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7" min="7" style="0" width="11.13"/>
    <col collapsed="false" customWidth="true" hidden="false" outlineLevel="0" max="8" min="8" style="0" width="10.41"/>
    <col collapsed="false" customWidth="true" hidden="false" outlineLevel="0" max="11" min="11" style="0" width="11.28"/>
    <col collapsed="false" customWidth="true" hidden="false" outlineLevel="0" max="14" min="14" style="0" width="9.56"/>
  </cols>
  <sheetData>
    <row r="1" customFormat="false" ht="12.75" hidden="false" customHeight="false" outlineLevel="0" collapsed="false">
      <c r="G1" s="0" t="s">
        <v>0</v>
      </c>
    </row>
    <row r="2" customFormat="false" ht="12.75" hidden="false" customHeight="false" outlineLevel="0" collapsed="false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customFormat="false" ht="12.75" hidden="false" customHeight="false" outlineLevel="0" collapsed="false">
      <c r="A3" s="3" t="n">
        <v>-15</v>
      </c>
      <c r="B3" s="4" t="n">
        <v>6382</v>
      </c>
      <c r="C3" s="4" t="n">
        <v>50872</v>
      </c>
      <c r="D3" s="4" t="n">
        <v>8512</v>
      </c>
      <c r="E3" s="4" t="n">
        <v>8096</v>
      </c>
      <c r="F3" s="4" t="n">
        <v>9189</v>
      </c>
      <c r="G3" s="0" t="n">
        <v>91</v>
      </c>
      <c r="H3" s="4" t="n">
        <v>11535</v>
      </c>
      <c r="I3" s="4" t="n">
        <v>26390</v>
      </c>
      <c r="J3" s="4" t="n">
        <v>6182</v>
      </c>
      <c r="K3" s="4" t="n">
        <v>3478</v>
      </c>
      <c r="L3" s="4" t="n">
        <v>10637</v>
      </c>
      <c r="M3" s="4" t="n">
        <v>53109</v>
      </c>
      <c r="N3" s="5" t="n">
        <f aca="false">SUM(B3:M3)</f>
        <v>194473</v>
      </c>
    </row>
    <row r="4" customFormat="false" ht="12.75" hidden="false" customHeight="false" outlineLevel="0" collapsed="false">
      <c r="A4" s="3" t="n">
        <v>-14</v>
      </c>
      <c r="B4" s="4" t="n">
        <v>6303</v>
      </c>
      <c r="C4" s="4" t="n">
        <v>50242</v>
      </c>
      <c r="D4" s="4" t="n">
        <v>8406</v>
      </c>
      <c r="E4" s="4" t="n">
        <v>7996</v>
      </c>
      <c r="F4" s="4" t="n">
        <v>9075</v>
      </c>
      <c r="G4" s="0" t="n">
        <v>90</v>
      </c>
      <c r="H4" s="4" t="n">
        <v>11391</v>
      </c>
      <c r="I4" s="4" t="n">
        <v>26064</v>
      </c>
      <c r="J4" s="4" t="n">
        <v>6104</v>
      </c>
      <c r="K4" s="4" t="n">
        <v>3434</v>
      </c>
      <c r="L4" s="4" t="n">
        <v>10505</v>
      </c>
      <c r="M4" s="4" t="n">
        <v>52454</v>
      </c>
      <c r="N4" s="5" t="n">
        <f aca="false">SUM(B4:M4)</f>
        <v>192064</v>
      </c>
    </row>
    <row r="5" customFormat="false" ht="12.75" hidden="false" customHeight="false" outlineLevel="0" collapsed="false">
      <c r="A5" s="3" t="n">
        <v>-13</v>
      </c>
      <c r="B5" s="4" t="n">
        <v>6225</v>
      </c>
      <c r="C5" s="4" t="n">
        <v>49611</v>
      </c>
      <c r="D5" s="4" t="n">
        <v>8300</v>
      </c>
      <c r="E5" s="4" t="n">
        <v>7896</v>
      </c>
      <c r="F5" s="4" t="n">
        <v>8960</v>
      </c>
      <c r="G5" s="0" t="n">
        <v>89</v>
      </c>
      <c r="H5" s="4" t="n">
        <v>11247</v>
      </c>
      <c r="I5" s="4" t="n">
        <v>25739</v>
      </c>
      <c r="J5" s="4" t="n">
        <v>6026</v>
      </c>
      <c r="K5" s="4" t="n">
        <v>3390</v>
      </c>
      <c r="L5" s="4" t="n">
        <v>10373</v>
      </c>
      <c r="M5" s="4" t="n">
        <v>51799</v>
      </c>
      <c r="N5" s="5" t="n">
        <f aca="false">SUM(B5:M5)</f>
        <v>189655</v>
      </c>
    </row>
    <row r="6" customFormat="false" ht="12.75" hidden="false" customHeight="false" outlineLevel="0" collapsed="false">
      <c r="A6" s="3" t="n">
        <v>-12</v>
      </c>
      <c r="B6" s="4" t="n">
        <v>6146</v>
      </c>
      <c r="C6" s="4" t="n">
        <v>48981</v>
      </c>
      <c r="D6" s="4" t="n">
        <v>8194</v>
      </c>
      <c r="E6" s="4" t="n">
        <v>7795</v>
      </c>
      <c r="F6" s="4" t="n">
        <v>8846</v>
      </c>
      <c r="G6" s="0" t="n">
        <v>88</v>
      </c>
      <c r="H6" s="4" t="n">
        <v>11102</v>
      </c>
      <c r="I6" s="4" t="n">
        <v>25414</v>
      </c>
      <c r="J6" s="4" t="n">
        <v>5949</v>
      </c>
      <c r="K6" s="4" t="n">
        <v>3345</v>
      </c>
      <c r="L6" s="4" t="n">
        <v>10241</v>
      </c>
      <c r="M6" s="4" t="n">
        <v>51145</v>
      </c>
      <c r="N6" s="5" t="n">
        <f aca="false">SUM(B6:M6)</f>
        <v>187246</v>
      </c>
    </row>
    <row r="7" customFormat="false" ht="12.75" hidden="false" customHeight="false" outlineLevel="0" collapsed="false">
      <c r="A7" s="3" t="n">
        <v>-11</v>
      </c>
      <c r="B7" s="4" t="n">
        <v>6068</v>
      </c>
      <c r="C7" s="4" t="n">
        <v>48350</v>
      </c>
      <c r="D7" s="4" t="n">
        <v>8088</v>
      </c>
      <c r="E7" s="4" t="n">
        <v>7696</v>
      </c>
      <c r="F7" s="4" t="n">
        <v>8731</v>
      </c>
      <c r="G7" s="0" t="n">
        <v>87</v>
      </c>
      <c r="H7" s="4" t="n">
        <v>10958</v>
      </c>
      <c r="I7" s="4" t="n">
        <v>25088</v>
      </c>
      <c r="J7" s="4" t="n">
        <v>5870</v>
      </c>
      <c r="K7" s="4" t="n">
        <v>3301</v>
      </c>
      <c r="L7" s="4" t="n">
        <v>10110</v>
      </c>
      <c r="M7" s="4" t="n">
        <v>50490</v>
      </c>
      <c r="N7" s="5" t="n">
        <f aca="false">SUM(B7:M7)</f>
        <v>184837</v>
      </c>
    </row>
    <row r="8" customFormat="false" ht="12.75" hidden="false" customHeight="false" outlineLevel="0" collapsed="false">
      <c r="A8" s="3" t="n">
        <v>-10</v>
      </c>
      <c r="B8" s="4" t="n">
        <v>5989</v>
      </c>
      <c r="C8" s="4" t="n">
        <v>47720</v>
      </c>
      <c r="D8" s="4" t="n">
        <v>7982</v>
      </c>
      <c r="E8" s="4" t="n">
        <v>7595</v>
      </c>
      <c r="F8" s="4" t="n">
        <v>8615</v>
      </c>
      <c r="G8" s="0" t="n">
        <v>86</v>
      </c>
      <c r="H8" s="4" t="n">
        <v>10814</v>
      </c>
      <c r="I8" s="4" t="n">
        <v>24763</v>
      </c>
      <c r="J8" s="4" t="n">
        <v>5793</v>
      </c>
      <c r="K8" s="4" t="n">
        <v>3258</v>
      </c>
      <c r="L8" s="4" t="n">
        <v>9978</v>
      </c>
      <c r="M8" s="4" t="n">
        <v>49835</v>
      </c>
      <c r="N8" s="5" t="n">
        <f aca="false">SUM(B8:M8)</f>
        <v>182428</v>
      </c>
    </row>
    <row r="9" customFormat="false" ht="12.75" hidden="false" customHeight="false" outlineLevel="0" collapsed="false">
      <c r="A9" s="3" t="n">
        <v>-9</v>
      </c>
      <c r="B9" s="4" t="n">
        <v>5911</v>
      </c>
      <c r="C9" s="4" t="n">
        <v>47089</v>
      </c>
      <c r="D9" s="4" t="n">
        <v>7876</v>
      </c>
      <c r="E9" s="4" t="n">
        <v>7495</v>
      </c>
      <c r="F9" s="4" t="n">
        <v>8501</v>
      </c>
      <c r="G9" s="0" t="n">
        <v>84</v>
      </c>
      <c r="H9" s="4" t="n">
        <v>10669</v>
      </c>
      <c r="I9" s="4" t="n">
        <v>24438</v>
      </c>
      <c r="J9" s="4" t="n">
        <v>5715</v>
      </c>
      <c r="K9" s="4" t="n">
        <v>3214</v>
      </c>
      <c r="L9" s="4" t="n">
        <v>9846</v>
      </c>
      <c r="M9" s="4" t="n">
        <v>49180</v>
      </c>
      <c r="N9" s="5" t="n">
        <f aca="false">SUM(B9:M9)</f>
        <v>180018</v>
      </c>
    </row>
    <row r="10" customFormat="false" ht="12.75" hidden="false" customHeight="false" outlineLevel="0" collapsed="false">
      <c r="A10" s="3" t="n">
        <v>-8</v>
      </c>
      <c r="B10" s="4" t="n">
        <v>5833</v>
      </c>
      <c r="C10" s="4" t="n">
        <v>46458</v>
      </c>
      <c r="D10" s="4" t="n">
        <v>7770</v>
      </c>
      <c r="E10" s="4" t="n">
        <v>7395</v>
      </c>
      <c r="F10" s="4" t="n">
        <v>8386</v>
      </c>
      <c r="G10" s="0" t="n">
        <v>82</v>
      </c>
      <c r="H10" s="4" t="n">
        <v>10524</v>
      </c>
      <c r="I10" s="4" t="n">
        <v>24112</v>
      </c>
      <c r="J10" s="4" t="n">
        <v>5638</v>
      </c>
      <c r="K10" s="4" t="n">
        <v>3170</v>
      </c>
      <c r="L10" s="4" t="n">
        <v>9715</v>
      </c>
      <c r="M10" s="4" t="n">
        <v>48525</v>
      </c>
      <c r="N10" s="5" t="n">
        <f aca="false">SUM(B10:M10)</f>
        <v>177608</v>
      </c>
    </row>
    <row r="11" customFormat="false" ht="12.75" hidden="false" customHeight="false" outlineLevel="0" collapsed="false">
      <c r="A11" s="3" t="n">
        <v>-7</v>
      </c>
      <c r="B11" s="4" t="n">
        <v>5755</v>
      </c>
      <c r="C11" s="4" t="n">
        <v>45828</v>
      </c>
      <c r="D11" s="4" t="n">
        <v>7665</v>
      </c>
      <c r="E11" s="4" t="n">
        <v>7295</v>
      </c>
      <c r="F11" s="4" t="n">
        <v>8272</v>
      </c>
      <c r="G11" s="0" t="n">
        <v>81</v>
      </c>
      <c r="H11" s="4" t="n">
        <v>10380</v>
      </c>
      <c r="I11" s="4" t="n">
        <v>23787</v>
      </c>
      <c r="J11" s="4" t="n">
        <v>5559</v>
      </c>
      <c r="K11" s="4" t="n">
        <v>3126</v>
      </c>
      <c r="L11" s="4" t="n">
        <v>9583</v>
      </c>
      <c r="M11" s="4" t="n">
        <v>47870</v>
      </c>
      <c r="N11" s="5" t="n">
        <f aca="false">SUM(B11:M11)</f>
        <v>175201</v>
      </c>
    </row>
    <row r="12" customFormat="false" ht="12.75" hidden="false" customHeight="false" outlineLevel="0" collapsed="false">
      <c r="A12" s="3" t="n">
        <v>-6</v>
      </c>
      <c r="B12" s="4" t="n">
        <v>5676</v>
      </c>
      <c r="C12" s="4" t="n">
        <v>45197</v>
      </c>
      <c r="D12" s="4" t="n">
        <v>7559</v>
      </c>
      <c r="E12" s="4" t="n">
        <v>7194</v>
      </c>
      <c r="F12" s="4" t="n">
        <v>8157</v>
      </c>
      <c r="G12" s="0" t="n">
        <v>80</v>
      </c>
      <c r="H12" s="4" t="n">
        <v>10236</v>
      </c>
      <c r="I12" s="4" t="n">
        <v>23462</v>
      </c>
      <c r="J12" s="4" t="n">
        <v>5482</v>
      </c>
      <c r="K12" s="4" t="n">
        <v>3082</v>
      </c>
      <c r="L12" s="4" t="n">
        <v>9452</v>
      </c>
      <c r="M12" s="4" t="n">
        <v>47216</v>
      </c>
      <c r="N12" s="5" t="n">
        <f aca="false">SUM(B12:M12)</f>
        <v>172793</v>
      </c>
    </row>
    <row r="13" customFormat="false" ht="12.75" hidden="false" customHeight="false" outlineLevel="0" collapsed="false">
      <c r="A13" s="3" t="n">
        <v>-5</v>
      </c>
      <c r="B13" s="4" t="n">
        <v>5598</v>
      </c>
      <c r="C13" s="4" t="n">
        <v>44567</v>
      </c>
      <c r="D13" s="4" t="n">
        <v>7453</v>
      </c>
      <c r="E13" s="4" t="n">
        <v>7095</v>
      </c>
      <c r="F13" s="4" t="n">
        <v>8041</v>
      </c>
      <c r="G13" s="0" t="n">
        <v>79</v>
      </c>
      <c r="H13" s="4" t="n">
        <v>10091</v>
      </c>
      <c r="I13" s="4" t="n">
        <v>23136</v>
      </c>
      <c r="J13" s="4" t="n">
        <v>5404</v>
      </c>
      <c r="K13" s="4" t="n">
        <v>3038</v>
      </c>
      <c r="L13" s="4" t="n">
        <v>9320</v>
      </c>
      <c r="M13" s="4" t="n">
        <v>46561</v>
      </c>
      <c r="N13" s="5" t="n">
        <f aca="false">SUM(B13:M13)</f>
        <v>170383</v>
      </c>
    </row>
    <row r="14" customFormat="false" ht="12.75" hidden="false" customHeight="false" outlineLevel="0" collapsed="false">
      <c r="A14" s="3" t="n">
        <v>-4</v>
      </c>
      <c r="B14" s="4" t="n">
        <v>5519</v>
      </c>
      <c r="C14" s="4" t="n">
        <v>43935</v>
      </c>
      <c r="D14" s="4" t="n">
        <v>7347</v>
      </c>
      <c r="E14" s="4" t="n">
        <v>6994</v>
      </c>
      <c r="F14" s="4" t="n">
        <v>7927</v>
      </c>
      <c r="G14" s="0" t="n">
        <v>78</v>
      </c>
      <c r="H14" s="4" t="n">
        <v>9947</v>
      </c>
      <c r="I14" s="4" t="n">
        <v>22811</v>
      </c>
      <c r="J14" s="4" t="n">
        <v>5326</v>
      </c>
      <c r="K14" s="4" t="n">
        <v>2994</v>
      </c>
      <c r="L14" s="4" t="n">
        <v>9188</v>
      </c>
      <c r="M14" s="4" t="n">
        <v>45906</v>
      </c>
      <c r="N14" s="5" t="n">
        <f aca="false">SUM(B14:M14)</f>
        <v>167972</v>
      </c>
    </row>
    <row r="15" customFormat="false" ht="12.75" hidden="false" customHeight="false" outlineLevel="0" collapsed="false">
      <c r="A15" s="3" t="n">
        <v>-3</v>
      </c>
      <c r="B15" s="4" t="n">
        <v>5441</v>
      </c>
      <c r="C15" s="4" t="n">
        <v>43305</v>
      </c>
      <c r="D15" s="4" t="n">
        <v>7241</v>
      </c>
      <c r="E15" s="4" t="n">
        <v>6894</v>
      </c>
      <c r="F15" s="4" t="n">
        <v>7812</v>
      </c>
      <c r="G15" s="0" t="n">
        <v>77</v>
      </c>
      <c r="H15" s="4" t="n">
        <v>9803</v>
      </c>
      <c r="I15" s="4" t="n">
        <v>22486</v>
      </c>
      <c r="J15" s="4" t="n">
        <v>5248</v>
      </c>
      <c r="K15" s="4" t="n">
        <v>2949</v>
      </c>
      <c r="L15" s="4" t="n">
        <v>9056</v>
      </c>
      <c r="M15" s="4" t="n">
        <v>45251</v>
      </c>
      <c r="N15" s="5" t="n">
        <f aca="false">SUM(B15:M15)</f>
        <v>165563</v>
      </c>
    </row>
    <row r="16" customFormat="false" ht="12.75" hidden="false" customHeight="false" outlineLevel="0" collapsed="false">
      <c r="A16" s="3" t="n">
        <v>-2</v>
      </c>
      <c r="B16" s="4" t="n">
        <v>5362</v>
      </c>
      <c r="C16" s="4" t="n">
        <v>42674</v>
      </c>
      <c r="D16" s="4" t="n">
        <v>7135</v>
      </c>
      <c r="E16" s="4" t="n">
        <v>6794</v>
      </c>
      <c r="F16" s="4" t="n">
        <v>7698</v>
      </c>
      <c r="G16" s="0" t="n">
        <v>76</v>
      </c>
      <c r="H16" s="4" t="n">
        <v>9658</v>
      </c>
      <c r="I16" s="4" t="n">
        <v>22161</v>
      </c>
      <c r="J16" s="4" t="n">
        <v>5171</v>
      </c>
      <c r="K16" s="4" t="n">
        <v>2905</v>
      </c>
      <c r="L16" s="4" t="n">
        <v>8924</v>
      </c>
      <c r="M16" s="4" t="n">
        <v>44596</v>
      </c>
      <c r="N16" s="5" t="n">
        <f aca="false">SUM(B16:M16)</f>
        <v>163154</v>
      </c>
    </row>
    <row r="17" customFormat="false" ht="12.75" hidden="false" customHeight="false" outlineLevel="0" collapsed="false">
      <c r="A17" s="3" t="n">
        <v>-1</v>
      </c>
      <c r="B17" s="4" t="n">
        <v>5284</v>
      </c>
      <c r="C17" s="4" t="n">
        <v>42043</v>
      </c>
      <c r="D17" s="4" t="n">
        <v>7029</v>
      </c>
      <c r="E17" s="4" t="n">
        <v>6694</v>
      </c>
      <c r="F17" s="4" t="n">
        <v>7583</v>
      </c>
      <c r="G17" s="0" t="n">
        <v>75</v>
      </c>
      <c r="H17" s="4" t="n">
        <v>9513</v>
      </c>
      <c r="I17" s="4" t="n">
        <v>21835</v>
      </c>
      <c r="J17" s="4" t="n">
        <v>5093</v>
      </c>
      <c r="K17" s="4" t="n">
        <v>2862</v>
      </c>
      <c r="L17" s="4" t="n">
        <v>8793</v>
      </c>
      <c r="M17" s="4" t="n">
        <v>43941</v>
      </c>
      <c r="N17" s="5" t="n">
        <f aca="false">SUM(B17:M17)</f>
        <v>160745</v>
      </c>
    </row>
    <row r="18" customFormat="false" ht="12.75" hidden="false" customHeight="false" outlineLevel="0" collapsed="false">
      <c r="A18" s="3" t="n">
        <v>0</v>
      </c>
      <c r="B18" s="4" t="n">
        <v>5207</v>
      </c>
      <c r="C18" s="4" t="n">
        <v>41413</v>
      </c>
      <c r="D18" s="4" t="n">
        <v>6924</v>
      </c>
      <c r="E18" s="4" t="n">
        <v>6593</v>
      </c>
      <c r="F18" s="4" t="n">
        <v>7468</v>
      </c>
      <c r="G18" s="0" t="n">
        <v>74</v>
      </c>
      <c r="H18" s="4" t="n">
        <v>9369</v>
      </c>
      <c r="I18" s="4" t="n">
        <v>21509</v>
      </c>
      <c r="J18" s="4" t="n">
        <v>5015</v>
      </c>
      <c r="K18" s="4" t="n">
        <v>2818</v>
      </c>
      <c r="L18" s="4" t="n">
        <v>8662</v>
      </c>
      <c r="M18" s="4" t="n">
        <v>43287</v>
      </c>
      <c r="N18" s="5" t="n">
        <f aca="false">SUM(B18:M18)</f>
        <v>158339</v>
      </c>
    </row>
    <row r="19" customFormat="false" ht="12.75" hidden="false" customHeight="false" outlineLevel="0" collapsed="false">
      <c r="A19" s="3" t="n">
        <v>1</v>
      </c>
      <c r="B19" s="4" t="n">
        <v>5128</v>
      </c>
      <c r="C19" s="4" t="n">
        <v>40782</v>
      </c>
      <c r="D19" s="4" t="n">
        <v>6819</v>
      </c>
      <c r="E19" s="4" t="n">
        <v>6494</v>
      </c>
      <c r="F19" s="4" t="n">
        <v>7353</v>
      </c>
      <c r="G19" s="0" t="n">
        <v>73</v>
      </c>
      <c r="H19" s="4" t="n">
        <v>9225</v>
      </c>
      <c r="I19" s="4" t="n">
        <v>21184</v>
      </c>
      <c r="J19" s="4" t="n">
        <v>4937</v>
      </c>
      <c r="K19" s="4" t="n">
        <v>2774</v>
      </c>
      <c r="L19" s="4" t="n">
        <v>8530</v>
      </c>
      <c r="M19" s="4" t="n">
        <v>42632</v>
      </c>
      <c r="N19" s="5" t="n">
        <f aca="false">SUM(B19:M19)</f>
        <v>155931</v>
      </c>
    </row>
    <row r="20" customFormat="false" ht="12.75" hidden="false" customHeight="false" outlineLevel="0" collapsed="false">
      <c r="A20" s="3" t="n">
        <v>2</v>
      </c>
      <c r="B20" s="4" t="n">
        <v>5050</v>
      </c>
      <c r="C20" s="4" t="n">
        <v>40152</v>
      </c>
      <c r="D20" s="4" t="n">
        <v>6713</v>
      </c>
      <c r="E20" s="4" t="n">
        <v>6393</v>
      </c>
      <c r="F20" s="4" t="n">
        <v>7238</v>
      </c>
      <c r="G20" s="0" t="n">
        <v>72</v>
      </c>
      <c r="H20" s="4" t="n">
        <v>9080</v>
      </c>
      <c r="I20" s="4" t="n">
        <v>20858</v>
      </c>
      <c r="J20" s="4" t="n">
        <v>4860</v>
      </c>
      <c r="K20" s="4" t="n">
        <v>2730</v>
      </c>
      <c r="L20" s="4" t="n">
        <v>8398</v>
      </c>
      <c r="M20" s="4" t="n">
        <v>41977</v>
      </c>
      <c r="N20" s="5" t="n">
        <f aca="false">SUM(B20:M20)</f>
        <v>153521</v>
      </c>
    </row>
    <row r="21" customFormat="false" ht="12.75" hidden="false" customHeight="false" outlineLevel="0" collapsed="false">
      <c r="A21" s="3" t="n">
        <v>3</v>
      </c>
      <c r="B21" s="4" t="n">
        <v>4971</v>
      </c>
      <c r="C21" s="4" t="n">
        <v>39521</v>
      </c>
      <c r="D21" s="4" t="n">
        <v>6607</v>
      </c>
      <c r="E21" s="4" t="n">
        <v>6293</v>
      </c>
      <c r="F21" s="4" t="n">
        <v>7124</v>
      </c>
      <c r="G21" s="0" t="n">
        <v>71</v>
      </c>
      <c r="H21" s="4" t="n">
        <v>8936</v>
      </c>
      <c r="I21" s="4" t="n">
        <v>20533</v>
      </c>
      <c r="J21" s="4" t="n">
        <v>4782</v>
      </c>
      <c r="K21" s="4" t="n">
        <v>2686</v>
      </c>
      <c r="L21" s="4" t="n">
        <v>8267</v>
      </c>
      <c r="M21" s="4" t="n">
        <v>41322</v>
      </c>
      <c r="N21" s="5" t="n">
        <f aca="false">SUM(B21:M21)</f>
        <v>151113</v>
      </c>
    </row>
    <row r="22" customFormat="false" ht="12.75" hidden="false" customHeight="false" outlineLevel="0" collapsed="false">
      <c r="A22" s="3" t="n">
        <v>4</v>
      </c>
      <c r="B22" s="4" t="n">
        <v>4893</v>
      </c>
      <c r="C22" s="4" t="n">
        <v>38891</v>
      </c>
      <c r="D22" s="4" t="n">
        <v>6501</v>
      </c>
      <c r="E22" s="4" t="n">
        <v>6193</v>
      </c>
      <c r="F22" s="4" t="n">
        <v>7009</v>
      </c>
      <c r="G22" s="0" t="n">
        <v>70</v>
      </c>
      <c r="H22" s="4" t="n">
        <v>8791</v>
      </c>
      <c r="I22" s="4" t="n">
        <v>20208</v>
      </c>
      <c r="J22" s="4" t="n">
        <v>4704</v>
      </c>
      <c r="K22" s="4" t="n">
        <v>2642</v>
      </c>
      <c r="L22" s="4" t="n">
        <v>8135</v>
      </c>
      <c r="M22" s="4" t="n">
        <v>40667</v>
      </c>
      <c r="N22" s="5" t="n">
        <f aca="false">SUM(B22:M22)</f>
        <v>148704</v>
      </c>
    </row>
    <row r="23" customFormat="false" ht="12.75" hidden="false" customHeight="false" outlineLevel="0" collapsed="false">
      <c r="A23" s="3" t="n">
        <v>5</v>
      </c>
      <c r="B23" s="4" t="n">
        <v>4814</v>
      </c>
      <c r="C23" s="4" t="n">
        <v>38260</v>
      </c>
      <c r="D23" s="4" t="n">
        <v>6395</v>
      </c>
      <c r="E23" s="4" t="n">
        <v>6093</v>
      </c>
      <c r="F23" s="4" t="n">
        <v>6894</v>
      </c>
      <c r="G23" s="0" t="n">
        <v>68</v>
      </c>
      <c r="H23" s="4" t="n">
        <v>8647</v>
      </c>
      <c r="I23" s="4" t="n">
        <v>19882</v>
      </c>
      <c r="J23" s="4" t="n">
        <v>4626</v>
      </c>
      <c r="K23" s="4" t="n">
        <v>2598</v>
      </c>
      <c r="L23" s="4" t="n">
        <v>8003</v>
      </c>
      <c r="M23" s="4" t="n">
        <v>40012</v>
      </c>
      <c r="N23" s="5" t="n">
        <f aca="false">SUM(B23:M23)</f>
        <v>146292</v>
      </c>
    </row>
    <row r="24" customFormat="false" ht="12.75" hidden="false" customHeight="false" outlineLevel="0" collapsed="false">
      <c r="A24" s="3" t="n">
        <v>6</v>
      </c>
      <c r="B24" s="4" t="n">
        <v>4736</v>
      </c>
      <c r="C24" s="4" t="n">
        <v>37630</v>
      </c>
      <c r="D24" s="4" t="n">
        <v>6289</v>
      </c>
      <c r="E24" s="4" t="n">
        <v>5993</v>
      </c>
      <c r="F24" s="4" t="n">
        <v>6779</v>
      </c>
      <c r="G24" s="0" t="n">
        <v>67</v>
      </c>
      <c r="H24" s="4" t="n">
        <v>8502</v>
      </c>
      <c r="I24" s="4" t="n">
        <v>19557</v>
      </c>
      <c r="J24" s="4" t="n">
        <v>4549</v>
      </c>
      <c r="K24" s="4" t="n">
        <v>2553</v>
      </c>
      <c r="L24" s="4" t="n">
        <v>7871</v>
      </c>
      <c r="M24" s="4" t="n">
        <v>39357</v>
      </c>
      <c r="N24" s="5" t="n">
        <f aca="false">SUM(B24:M24)</f>
        <v>143883</v>
      </c>
    </row>
    <row r="25" customFormat="false" ht="12.75" hidden="false" customHeight="false" outlineLevel="0" collapsed="false">
      <c r="A25" s="3" t="n">
        <v>7</v>
      </c>
      <c r="B25" s="4" t="n">
        <v>4658</v>
      </c>
      <c r="C25" s="4" t="n">
        <v>36998</v>
      </c>
      <c r="D25" s="4" t="n">
        <v>6183</v>
      </c>
      <c r="E25" s="4" t="n">
        <v>5893</v>
      </c>
      <c r="F25" s="4" t="n">
        <v>6664</v>
      </c>
      <c r="G25" s="0" t="n">
        <v>66</v>
      </c>
      <c r="H25" s="4" t="n">
        <v>8358</v>
      </c>
      <c r="I25" s="4" t="n">
        <v>19232</v>
      </c>
      <c r="J25" s="4" t="n">
        <v>4470</v>
      </c>
      <c r="K25" s="4" t="n">
        <v>2510</v>
      </c>
      <c r="L25" s="4" t="n">
        <v>7740</v>
      </c>
      <c r="M25" s="4" t="n">
        <v>38702</v>
      </c>
      <c r="N25" s="5" t="n">
        <f aca="false">SUM(B25:M25)</f>
        <v>141474</v>
      </c>
    </row>
    <row r="26" customFormat="false" ht="12.75" hidden="false" customHeight="false" outlineLevel="0" collapsed="false">
      <c r="A26" s="3" t="n">
        <v>8</v>
      </c>
      <c r="B26" s="4" t="n">
        <v>4580</v>
      </c>
      <c r="C26" s="4" t="n">
        <v>36367</v>
      </c>
      <c r="D26" s="4" t="n">
        <v>6077</v>
      </c>
      <c r="E26" s="4" t="n">
        <v>5793</v>
      </c>
      <c r="F26" s="4" t="n">
        <v>6550</v>
      </c>
      <c r="G26" s="0" t="n">
        <v>65</v>
      </c>
      <c r="H26" s="4" t="n">
        <v>8214</v>
      </c>
      <c r="I26" s="4" t="n">
        <v>18906</v>
      </c>
      <c r="J26" s="4" t="n">
        <v>4393</v>
      </c>
      <c r="K26" s="4" t="n">
        <v>2466</v>
      </c>
      <c r="L26" s="4" t="n">
        <v>7609</v>
      </c>
      <c r="M26" s="4" t="n">
        <v>38047</v>
      </c>
      <c r="N26" s="5" t="n">
        <f aca="false">SUM(B26:M26)</f>
        <v>139067</v>
      </c>
    </row>
    <row r="27" customFormat="false" ht="12.75" hidden="false" customHeight="false" outlineLevel="0" collapsed="false">
      <c r="A27" s="3" t="n">
        <v>9</v>
      </c>
      <c r="B27" s="4" t="n">
        <v>4501</v>
      </c>
      <c r="C27" s="4" t="n">
        <v>35737</v>
      </c>
      <c r="D27" s="4" t="n">
        <v>5972</v>
      </c>
      <c r="E27" s="4" t="n">
        <v>5692</v>
      </c>
      <c r="F27" s="4" t="n">
        <v>6435</v>
      </c>
      <c r="G27" s="0" t="n">
        <v>64</v>
      </c>
      <c r="H27" s="4" t="n">
        <v>8069</v>
      </c>
      <c r="I27" s="4" t="n">
        <v>18581</v>
      </c>
      <c r="J27" s="4" t="n">
        <v>4315</v>
      </c>
      <c r="K27" s="4" t="n">
        <v>2422</v>
      </c>
      <c r="L27" s="4" t="n">
        <v>7477</v>
      </c>
      <c r="M27" s="4" t="n">
        <v>37392</v>
      </c>
      <c r="N27" s="5" t="n">
        <f aca="false">SUM(B27:M27)</f>
        <v>136657</v>
      </c>
    </row>
    <row r="28" customFormat="false" ht="12.75" hidden="false" customHeight="false" outlineLevel="0" collapsed="false">
      <c r="A28" s="3" t="n">
        <v>10</v>
      </c>
      <c r="B28" s="4" t="n">
        <v>4423</v>
      </c>
      <c r="C28" s="4" t="n">
        <v>35106</v>
      </c>
      <c r="D28" s="4" t="n">
        <v>5866</v>
      </c>
      <c r="E28" s="4" t="n">
        <v>5593</v>
      </c>
      <c r="F28" s="4" t="n">
        <v>6320</v>
      </c>
      <c r="G28" s="0" t="n">
        <v>63</v>
      </c>
      <c r="H28" s="4" t="n">
        <v>7924</v>
      </c>
      <c r="I28" s="4" t="n">
        <v>18256</v>
      </c>
      <c r="J28" s="4" t="n">
        <v>4238</v>
      </c>
      <c r="K28" s="4" t="n">
        <v>2378</v>
      </c>
      <c r="L28" s="4" t="n">
        <v>7345</v>
      </c>
      <c r="M28" s="4" t="n">
        <v>36737</v>
      </c>
      <c r="N28" s="5" t="n">
        <f aca="false">SUM(B28:M28)</f>
        <v>134249</v>
      </c>
    </row>
    <row r="29" customFormat="false" ht="12.75" hidden="false" customHeight="false" outlineLevel="0" collapsed="false">
      <c r="A29" s="3" t="n">
        <v>11</v>
      </c>
      <c r="B29" s="4" t="n">
        <v>4344</v>
      </c>
      <c r="C29" s="4" t="n">
        <v>34476</v>
      </c>
      <c r="D29" s="4" t="n">
        <v>5760</v>
      </c>
      <c r="E29" s="4" t="n">
        <v>5492</v>
      </c>
      <c r="F29" s="4" t="n">
        <v>6205</v>
      </c>
      <c r="G29" s="0" t="n">
        <v>62</v>
      </c>
      <c r="H29" s="4" t="n">
        <v>7780</v>
      </c>
      <c r="I29" s="4" t="n">
        <v>17931</v>
      </c>
      <c r="J29" s="4" t="n">
        <v>4159</v>
      </c>
      <c r="K29" s="4" t="n">
        <v>2334</v>
      </c>
      <c r="L29" s="4" t="n">
        <v>7213</v>
      </c>
      <c r="M29" s="4" t="n">
        <v>36082</v>
      </c>
      <c r="N29" s="5" t="n">
        <f aca="false">SUM(B29:M29)</f>
        <v>131838</v>
      </c>
    </row>
    <row r="30" customFormat="false" ht="12.75" hidden="false" customHeight="false" outlineLevel="0" collapsed="false">
      <c r="A30" s="3" t="n">
        <v>12</v>
      </c>
      <c r="B30" s="4" t="n">
        <v>4266</v>
      </c>
      <c r="C30" s="4" t="n">
        <v>33845</v>
      </c>
      <c r="D30" s="4" t="n">
        <v>5654</v>
      </c>
      <c r="E30" s="4" t="n">
        <v>5392</v>
      </c>
      <c r="F30" s="4" t="n">
        <v>6090</v>
      </c>
      <c r="G30" s="0" t="n">
        <v>61</v>
      </c>
      <c r="H30" s="4" t="n">
        <v>7636</v>
      </c>
      <c r="I30" s="4" t="n">
        <v>17605</v>
      </c>
      <c r="J30" s="4" t="n">
        <v>4082</v>
      </c>
      <c r="K30" s="4" t="n">
        <v>2290</v>
      </c>
      <c r="L30" s="4" t="n">
        <v>7081</v>
      </c>
      <c r="M30" s="4" t="n">
        <v>35428</v>
      </c>
      <c r="N30" s="5" t="n">
        <f aca="false">SUM(B30:M30)</f>
        <v>129430</v>
      </c>
    </row>
    <row r="31" customFormat="false" ht="12.75" hidden="false" customHeight="false" outlineLevel="0" collapsed="false">
      <c r="A31" s="3" t="n">
        <v>13</v>
      </c>
      <c r="B31" s="4" t="n">
        <v>4188</v>
      </c>
      <c r="C31" s="4" t="n">
        <v>33215</v>
      </c>
      <c r="D31" s="4" t="n">
        <v>5548</v>
      </c>
      <c r="E31" s="4" t="n">
        <v>5292</v>
      </c>
      <c r="F31" s="4" t="n">
        <v>5976</v>
      </c>
      <c r="G31" s="0" t="n">
        <v>60</v>
      </c>
      <c r="H31" s="4" t="n">
        <v>7491</v>
      </c>
      <c r="I31" s="4" t="n">
        <v>17280</v>
      </c>
      <c r="J31" s="4" t="n">
        <v>4004</v>
      </c>
      <c r="K31" s="4" t="n">
        <v>2246</v>
      </c>
      <c r="L31" s="4" t="n">
        <v>6950</v>
      </c>
      <c r="M31" s="4" t="n">
        <v>34773</v>
      </c>
      <c r="N31" s="5" t="n">
        <f aca="false">SUM(B31:M31)</f>
        <v>127023</v>
      </c>
    </row>
    <row r="32" customFormat="false" ht="12.75" hidden="false" customHeight="false" outlineLevel="0" collapsed="false">
      <c r="A32" s="3" t="n">
        <v>14</v>
      </c>
      <c r="B32" s="4" t="n">
        <v>4109</v>
      </c>
      <c r="C32" s="4" t="n">
        <v>32584</v>
      </c>
      <c r="D32" s="4" t="n">
        <v>5442</v>
      </c>
      <c r="E32" s="4" t="n">
        <v>5192</v>
      </c>
      <c r="F32" s="4" t="n">
        <v>5861</v>
      </c>
      <c r="G32" s="0" t="n">
        <v>58</v>
      </c>
      <c r="H32" s="4" t="n">
        <v>7347</v>
      </c>
      <c r="I32" s="4" t="n">
        <v>16955</v>
      </c>
      <c r="J32" s="4" t="n">
        <v>3926</v>
      </c>
      <c r="K32" s="4" t="n">
        <v>2202</v>
      </c>
      <c r="L32" s="4" t="n">
        <v>6819</v>
      </c>
      <c r="M32" s="4" t="n">
        <v>34118</v>
      </c>
      <c r="N32" s="5" t="n">
        <f aca="false">SUM(B32:M32)</f>
        <v>124613</v>
      </c>
    </row>
    <row r="33" customFormat="false" ht="12.75" hidden="false" customHeight="false" outlineLevel="0" collapsed="false">
      <c r="A33" s="3" t="n">
        <v>15</v>
      </c>
      <c r="B33" s="4" t="n">
        <v>4032</v>
      </c>
      <c r="C33" s="4" t="n">
        <v>31953</v>
      </c>
      <c r="D33" s="4" t="n">
        <v>5336</v>
      </c>
      <c r="E33" s="4" t="n">
        <v>5091</v>
      </c>
      <c r="F33" s="4" t="n">
        <v>5746</v>
      </c>
      <c r="G33" s="0" t="n">
        <v>57</v>
      </c>
      <c r="H33" s="4" t="n">
        <v>7203</v>
      </c>
      <c r="I33" s="4" t="n">
        <v>16628</v>
      </c>
      <c r="J33" s="4" t="n">
        <v>3848</v>
      </c>
      <c r="K33" s="4" t="n">
        <v>2157</v>
      </c>
      <c r="L33" s="4" t="n">
        <v>6687</v>
      </c>
      <c r="M33" s="4" t="n">
        <v>33463</v>
      </c>
      <c r="N33" s="5" t="n">
        <f aca="false">SUM(B33:M33)</f>
        <v>122201</v>
      </c>
    </row>
    <row r="34" customFormat="false" ht="12.75" hidden="false" customHeight="false" outlineLevel="0" collapsed="false">
      <c r="A34" s="3" t="n">
        <v>16</v>
      </c>
      <c r="B34" s="4" t="n">
        <v>3953</v>
      </c>
      <c r="C34" s="4" t="n">
        <v>31323</v>
      </c>
      <c r="D34" s="4" t="n">
        <v>5230</v>
      </c>
      <c r="E34" s="4" t="n">
        <v>4992</v>
      </c>
      <c r="F34" s="4" t="n">
        <v>5631</v>
      </c>
      <c r="G34" s="0" t="n">
        <v>56</v>
      </c>
      <c r="H34" s="4" t="n">
        <v>7057</v>
      </c>
      <c r="I34" s="4" t="n">
        <v>16303</v>
      </c>
      <c r="J34" s="4" t="n">
        <v>3771</v>
      </c>
      <c r="K34" s="4" t="n">
        <v>2114</v>
      </c>
      <c r="L34" s="4" t="n">
        <v>6555</v>
      </c>
      <c r="M34" s="4" t="n">
        <v>32808</v>
      </c>
      <c r="N34" s="5" t="n">
        <f aca="false">SUM(B34:M34)</f>
        <v>119793</v>
      </c>
    </row>
    <row r="35" customFormat="false" ht="12.75" hidden="false" customHeight="false" outlineLevel="0" collapsed="false">
      <c r="A35" s="3" t="n">
        <v>17</v>
      </c>
      <c r="B35" s="4" t="n">
        <v>3875</v>
      </c>
      <c r="C35" s="4" t="n">
        <v>30692</v>
      </c>
      <c r="D35" s="4" t="n">
        <v>5125</v>
      </c>
      <c r="E35" s="4" t="n">
        <v>4891</v>
      </c>
      <c r="F35" s="4" t="n">
        <v>5516</v>
      </c>
      <c r="G35" s="0" t="n">
        <v>55</v>
      </c>
      <c r="H35" s="4" t="n">
        <v>6913</v>
      </c>
      <c r="I35" s="4" t="n">
        <v>15978</v>
      </c>
      <c r="J35" s="4" t="n">
        <v>3693</v>
      </c>
      <c r="K35" s="4" t="n">
        <v>2070</v>
      </c>
      <c r="L35" s="4" t="n">
        <v>6423</v>
      </c>
      <c r="M35" s="4" t="n">
        <v>32153</v>
      </c>
      <c r="N35" s="5" t="n">
        <f aca="false">SUM(B35:M35)</f>
        <v>117384</v>
      </c>
    </row>
    <row r="36" customFormat="false" ht="12.75" hidden="false" customHeight="false" outlineLevel="0" collapsed="false">
      <c r="A36" s="3" t="n">
        <v>18</v>
      </c>
      <c r="B36" s="4" t="n">
        <v>3796</v>
      </c>
      <c r="C36" s="4" t="n">
        <v>30062</v>
      </c>
      <c r="D36" s="4" t="n">
        <v>5019</v>
      </c>
      <c r="E36" s="4" t="n">
        <v>4791</v>
      </c>
      <c r="F36" s="4" t="n">
        <v>5402</v>
      </c>
      <c r="G36" s="0" t="n">
        <v>54</v>
      </c>
      <c r="H36" s="4" t="n">
        <v>6769</v>
      </c>
      <c r="I36" s="4" t="n">
        <v>15652</v>
      </c>
      <c r="J36" s="4" t="n">
        <v>3615</v>
      </c>
      <c r="K36" s="4" t="n">
        <v>2026</v>
      </c>
      <c r="L36" s="4" t="n">
        <v>6292</v>
      </c>
      <c r="M36" s="4" t="n">
        <v>31498</v>
      </c>
      <c r="N36" s="5" t="n">
        <f aca="false">SUM(B36:M36)</f>
        <v>114976</v>
      </c>
    </row>
    <row r="37" customFormat="false" ht="12.75" hidden="false" customHeight="false" outlineLevel="0" collapsed="false">
      <c r="A37" s="3" t="n">
        <v>19</v>
      </c>
      <c r="B37" s="4" t="n">
        <v>3718</v>
      </c>
      <c r="C37" s="4" t="n">
        <v>29430</v>
      </c>
      <c r="D37" s="4" t="n">
        <v>4914</v>
      </c>
      <c r="E37" s="4" t="n">
        <v>4691</v>
      </c>
      <c r="F37" s="4" t="n">
        <v>5287</v>
      </c>
      <c r="G37" s="0" t="n">
        <v>52</v>
      </c>
      <c r="H37" s="4" t="n">
        <v>6625</v>
      </c>
      <c r="I37" s="4" t="n">
        <v>15327</v>
      </c>
      <c r="J37" s="4" t="n">
        <v>3537</v>
      </c>
      <c r="K37" s="4" t="n">
        <v>1982</v>
      </c>
      <c r="L37" s="4" t="n">
        <v>6160</v>
      </c>
      <c r="M37" s="4" t="n">
        <v>30843</v>
      </c>
      <c r="N37" s="5" t="n">
        <f aca="false">SUM(B37:M37)</f>
        <v>112566</v>
      </c>
    </row>
    <row r="38" customFormat="false" ht="12.75" hidden="false" customHeight="false" outlineLevel="0" collapsed="false">
      <c r="A38" s="3" t="n">
        <v>20</v>
      </c>
      <c r="B38" s="4" t="n">
        <v>3639</v>
      </c>
      <c r="C38" s="4" t="n">
        <v>28800</v>
      </c>
      <c r="D38" s="4" t="n">
        <v>4808</v>
      </c>
      <c r="E38" s="4" t="n">
        <v>4591</v>
      </c>
      <c r="F38" s="4" t="n">
        <v>5172</v>
      </c>
      <c r="G38" s="0" t="n">
        <v>51</v>
      </c>
      <c r="H38" s="4" t="n">
        <v>6480</v>
      </c>
      <c r="I38" s="4" t="n">
        <v>15002</v>
      </c>
      <c r="J38" s="4" t="n">
        <v>3460</v>
      </c>
      <c r="K38" s="4" t="n">
        <v>1938</v>
      </c>
      <c r="L38" s="4" t="n">
        <v>6028</v>
      </c>
      <c r="M38" s="4" t="n">
        <v>30188</v>
      </c>
      <c r="N38" s="5" t="n">
        <f aca="false">SUM(B38:M38)</f>
        <v>110157</v>
      </c>
    </row>
    <row r="39" customFormat="false" ht="12.75" hidden="false" customHeight="false" outlineLevel="0" collapsed="false">
      <c r="A39" s="3" t="n">
        <v>21</v>
      </c>
      <c r="B39" s="4" t="n">
        <v>3561</v>
      </c>
      <c r="C39" s="4" t="n">
        <v>28169</v>
      </c>
      <c r="D39" s="4" t="n">
        <v>4702</v>
      </c>
      <c r="E39" s="4" t="n">
        <v>4490</v>
      </c>
      <c r="F39" s="4" t="n">
        <v>5057</v>
      </c>
      <c r="G39" s="0" t="n">
        <v>50</v>
      </c>
      <c r="H39" s="4" t="n">
        <v>6336</v>
      </c>
      <c r="I39" s="4" t="n">
        <v>14676</v>
      </c>
      <c r="J39" s="4" t="n">
        <v>3382</v>
      </c>
      <c r="K39" s="4" t="n">
        <v>1894</v>
      </c>
      <c r="L39" s="4" t="n">
        <v>5896</v>
      </c>
      <c r="M39" s="4" t="n">
        <v>29533</v>
      </c>
      <c r="N39" s="5" t="n">
        <f aca="false">SUM(B39:M39)</f>
        <v>107746</v>
      </c>
    </row>
    <row r="40" customFormat="false" ht="12.75" hidden="false" customHeight="false" outlineLevel="0" collapsed="false">
      <c r="A40" s="3" t="n">
        <v>22</v>
      </c>
      <c r="B40" s="4" t="n">
        <v>3482</v>
      </c>
      <c r="C40" s="4" t="n">
        <v>27538</v>
      </c>
      <c r="D40" s="4" t="n">
        <v>4596</v>
      </c>
      <c r="E40" s="4" t="n">
        <v>4391</v>
      </c>
      <c r="F40" s="4" t="n">
        <v>4942</v>
      </c>
      <c r="G40" s="0" t="n">
        <v>49</v>
      </c>
      <c r="H40" s="4" t="n">
        <v>6192</v>
      </c>
      <c r="I40" s="4" t="n">
        <v>14351</v>
      </c>
      <c r="J40" s="4" t="n">
        <v>3304</v>
      </c>
      <c r="K40" s="4" t="n">
        <v>1850</v>
      </c>
      <c r="L40" s="4" t="n">
        <v>5766</v>
      </c>
      <c r="M40" s="4" t="n">
        <v>28878</v>
      </c>
      <c r="N40" s="5" t="n">
        <f aca="false">SUM(B40:M40)</f>
        <v>105339</v>
      </c>
    </row>
    <row r="41" customFormat="false" ht="12.75" hidden="false" customHeight="false" outlineLevel="0" collapsed="false">
      <c r="A41" s="3" t="n">
        <v>23</v>
      </c>
      <c r="B41" s="4" t="n">
        <v>3405</v>
      </c>
      <c r="C41" s="4" t="n">
        <v>26908</v>
      </c>
      <c r="D41" s="4" t="n">
        <v>4490</v>
      </c>
      <c r="E41" s="4" t="n">
        <v>4290</v>
      </c>
      <c r="F41" s="4" t="n">
        <v>4828</v>
      </c>
      <c r="G41" s="0" t="n">
        <v>48</v>
      </c>
      <c r="H41" s="4" t="n">
        <v>6046</v>
      </c>
      <c r="I41" s="4" t="n">
        <v>14026</v>
      </c>
      <c r="J41" s="4" t="n">
        <v>3226</v>
      </c>
      <c r="K41" s="4" t="n">
        <v>1806</v>
      </c>
      <c r="L41" s="4" t="n">
        <v>5634</v>
      </c>
      <c r="M41" s="4" t="n">
        <v>28223</v>
      </c>
      <c r="N41" s="5" t="n">
        <f aca="false">SUM(B41:M41)</f>
        <v>102930</v>
      </c>
    </row>
    <row r="42" customFormat="false" ht="12.75" hidden="false" customHeight="false" outlineLevel="0" collapsed="false">
      <c r="A42" s="3" t="n">
        <v>24</v>
      </c>
      <c r="B42" s="4" t="n">
        <v>3326</v>
      </c>
      <c r="C42" s="4" t="n">
        <v>26277</v>
      </c>
      <c r="D42" s="4" t="n">
        <v>4385</v>
      </c>
      <c r="E42" s="4" t="n">
        <v>4190</v>
      </c>
      <c r="F42" s="4" t="n">
        <v>4713</v>
      </c>
      <c r="G42" s="0" t="n">
        <v>47</v>
      </c>
      <c r="H42" s="4" t="n">
        <v>5902</v>
      </c>
      <c r="I42" s="4" t="n">
        <v>13701</v>
      </c>
      <c r="J42" s="4" t="n">
        <v>3149</v>
      </c>
      <c r="K42" s="4" t="n">
        <v>1761</v>
      </c>
      <c r="L42" s="4" t="n">
        <v>5502</v>
      </c>
      <c r="M42" s="4" t="n">
        <v>27568</v>
      </c>
      <c r="N42" s="5" t="n">
        <f aca="false">SUM(B42:M42)</f>
        <v>100521</v>
      </c>
    </row>
    <row r="43" customFormat="false" ht="12.75" hidden="false" customHeight="false" outlineLevel="0" collapsed="false">
      <c r="A43" s="3" t="n">
        <v>25</v>
      </c>
      <c r="B43" s="4" t="n">
        <v>3248</v>
      </c>
      <c r="C43" s="4" t="n">
        <v>25647</v>
      </c>
      <c r="D43" s="4" t="n">
        <v>4279</v>
      </c>
      <c r="E43" s="4" t="n">
        <v>4090</v>
      </c>
      <c r="F43" s="4" t="n">
        <v>4598</v>
      </c>
      <c r="G43" s="0" t="n">
        <v>46</v>
      </c>
      <c r="H43" s="4" t="n">
        <v>5758</v>
      </c>
      <c r="I43" s="4" t="n">
        <v>13375</v>
      </c>
      <c r="J43" s="4" t="n">
        <v>3070</v>
      </c>
      <c r="K43" s="4" t="n">
        <v>1718</v>
      </c>
      <c r="L43" s="4" t="n">
        <v>5370</v>
      </c>
      <c r="M43" s="4" t="n">
        <v>26914</v>
      </c>
      <c r="N43" s="5" t="n">
        <f aca="false">SUM(B43:M43)</f>
        <v>98113</v>
      </c>
    </row>
    <row r="44" customFormat="false" ht="12.75" hidden="false" customHeight="false" outlineLevel="0" collapsed="false">
      <c r="A44" s="3" t="n">
        <v>26</v>
      </c>
      <c r="B44" s="4" t="n">
        <v>3170</v>
      </c>
      <c r="C44" s="4" t="n">
        <v>25016</v>
      </c>
      <c r="D44" s="4" t="n">
        <v>4173</v>
      </c>
      <c r="E44" s="4" t="n">
        <v>3990</v>
      </c>
      <c r="F44" s="4" t="n">
        <v>4483</v>
      </c>
      <c r="G44" s="0" t="n">
        <v>45</v>
      </c>
      <c r="H44" s="4" t="n">
        <v>5614</v>
      </c>
      <c r="I44" s="4" t="n">
        <v>13050</v>
      </c>
      <c r="J44" s="4" t="n">
        <v>2993</v>
      </c>
      <c r="K44" s="4" t="n">
        <v>1674</v>
      </c>
      <c r="L44" s="4" t="n">
        <v>5238</v>
      </c>
      <c r="M44" s="4" t="n">
        <v>26259</v>
      </c>
      <c r="N44" s="5" t="n">
        <f aca="false">SUM(B44:M44)</f>
        <v>95705</v>
      </c>
    </row>
    <row r="45" customFormat="false" ht="12.75" hidden="false" customHeight="false" outlineLevel="0" collapsed="false">
      <c r="A45" s="3" t="n">
        <v>27</v>
      </c>
      <c r="B45" s="4" t="n">
        <v>3091</v>
      </c>
      <c r="C45" s="4" t="n">
        <v>24386</v>
      </c>
      <c r="D45" s="4" t="n">
        <v>4067</v>
      </c>
      <c r="E45" s="4" t="n">
        <v>3889</v>
      </c>
      <c r="F45" s="4" t="n">
        <v>4368</v>
      </c>
      <c r="G45" s="0" t="n">
        <v>44</v>
      </c>
      <c r="H45" s="4" t="n">
        <v>5469</v>
      </c>
      <c r="I45" s="4" t="n">
        <v>12725</v>
      </c>
      <c r="J45" s="4" t="n">
        <v>2915</v>
      </c>
      <c r="K45" s="4" t="n">
        <v>1630</v>
      </c>
      <c r="L45" s="4" t="n">
        <v>5107</v>
      </c>
      <c r="M45" s="4" t="n">
        <v>25604</v>
      </c>
      <c r="N45" s="5" t="n">
        <f aca="false">SUM(B45:M45)</f>
        <v>93295</v>
      </c>
    </row>
    <row r="46" customFormat="false" ht="12.75" hidden="false" customHeight="false" outlineLevel="0" collapsed="false">
      <c r="A46" s="3" t="n">
        <v>28</v>
      </c>
      <c r="B46" s="4" t="n">
        <v>3013</v>
      </c>
      <c r="C46" s="4" t="n">
        <v>23755</v>
      </c>
      <c r="D46" s="4" t="n">
        <v>3961</v>
      </c>
      <c r="E46" s="4" t="n">
        <v>3790</v>
      </c>
      <c r="F46" s="4" t="n">
        <v>4254</v>
      </c>
      <c r="G46" s="0" t="n">
        <v>43</v>
      </c>
      <c r="H46" s="4" t="n">
        <v>5325</v>
      </c>
      <c r="I46" s="4" t="n">
        <v>12399</v>
      </c>
      <c r="J46" s="4" t="n">
        <v>2838</v>
      </c>
      <c r="K46" s="4" t="n">
        <v>1586</v>
      </c>
      <c r="L46" s="4" t="n">
        <v>4975</v>
      </c>
      <c r="M46" s="4" t="n">
        <v>24949</v>
      </c>
      <c r="N46" s="5" t="n">
        <f aca="false">SUM(B46:M46)</f>
        <v>90888</v>
      </c>
    </row>
    <row r="47" customFormat="false" ht="12.75" hidden="false" customHeight="false" outlineLevel="0" collapsed="false">
      <c r="A47" s="3" t="n">
        <v>29</v>
      </c>
      <c r="B47" s="4" t="n">
        <v>2934</v>
      </c>
      <c r="C47" s="4" t="n">
        <v>23125</v>
      </c>
      <c r="D47" s="4" t="n">
        <v>3855</v>
      </c>
      <c r="E47" s="4" t="n">
        <v>3690</v>
      </c>
      <c r="F47" s="4" t="n">
        <v>4139</v>
      </c>
      <c r="G47" s="0" t="n">
        <v>42</v>
      </c>
      <c r="H47" s="4" t="n">
        <v>5180</v>
      </c>
      <c r="I47" s="4" t="n">
        <v>12074</v>
      </c>
      <c r="J47" s="4" t="n">
        <v>2759</v>
      </c>
      <c r="K47" s="4" t="n">
        <v>1542</v>
      </c>
      <c r="L47" s="4" t="n">
        <v>4844</v>
      </c>
      <c r="M47" s="4" t="n">
        <v>24294</v>
      </c>
      <c r="N47" s="5" t="n">
        <f aca="false">SUM(B47:M47)</f>
        <v>88478</v>
      </c>
    </row>
    <row r="48" customFormat="false" ht="12.75" hidden="false" customHeight="false" outlineLevel="0" collapsed="false">
      <c r="A48" s="3" t="n">
        <v>30</v>
      </c>
      <c r="B48" s="4" t="n">
        <v>2857</v>
      </c>
      <c r="C48" s="4" t="n">
        <v>22493</v>
      </c>
      <c r="D48" s="4" t="n">
        <v>3749</v>
      </c>
      <c r="E48" s="4" t="n">
        <v>3589</v>
      </c>
      <c r="F48" s="4" t="n">
        <v>4024</v>
      </c>
      <c r="G48" s="0" t="n">
        <v>41</v>
      </c>
      <c r="H48" s="4" t="n">
        <v>5035</v>
      </c>
      <c r="I48" s="4" t="n">
        <v>11748</v>
      </c>
      <c r="J48" s="4" t="n">
        <v>2682</v>
      </c>
      <c r="K48" s="4" t="n">
        <v>1498</v>
      </c>
      <c r="L48" s="4" t="n">
        <v>4712</v>
      </c>
      <c r="M48" s="4" t="n">
        <v>23639</v>
      </c>
      <c r="N48" s="5" t="n">
        <f aca="false">SUM(B48:M48)</f>
        <v>86067</v>
      </c>
    </row>
    <row r="49" customFormat="false" ht="12.75" hidden="false" customHeight="false" outlineLevel="0" collapsed="false">
      <c r="A49" s="3" t="n">
        <v>31</v>
      </c>
      <c r="B49" s="4" t="n">
        <v>2778</v>
      </c>
      <c r="C49" s="4" t="n">
        <v>21862</v>
      </c>
      <c r="D49" s="4" t="n">
        <v>3643</v>
      </c>
      <c r="E49" s="4" t="n">
        <v>3490</v>
      </c>
      <c r="F49" s="4" t="n">
        <v>3909</v>
      </c>
      <c r="G49" s="0" t="n">
        <v>40</v>
      </c>
      <c r="H49" s="4" t="n">
        <v>4891</v>
      </c>
      <c r="I49" s="4" t="n">
        <v>11422</v>
      </c>
      <c r="J49" s="4" t="n">
        <v>2604</v>
      </c>
      <c r="K49" s="4" t="n">
        <v>1454</v>
      </c>
      <c r="L49" s="4" t="n">
        <v>4580</v>
      </c>
      <c r="M49" s="4" t="n">
        <v>22984</v>
      </c>
      <c r="N49" s="5" t="n">
        <f aca="false">SUM(B49:M49)</f>
        <v>83657</v>
      </c>
    </row>
    <row r="50" customFormat="false" ht="12.75" hidden="false" customHeight="false" outlineLevel="0" collapsed="false">
      <c r="A50" s="3" t="n">
        <v>32</v>
      </c>
      <c r="B50" s="4" t="n">
        <v>2700</v>
      </c>
      <c r="C50" s="4" t="n">
        <v>21232</v>
      </c>
      <c r="D50" s="4" t="n">
        <v>3538</v>
      </c>
      <c r="E50" s="4" t="n">
        <v>3389</v>
      </c>
      <c r="F50" s="4" t="n">
        <v>3794</v>
      </c>
      <c r="G50" s="0" t="n">
        <v>38</v>
      </c>
      <c r="H50" s="4" t="n">
        <v>4747</v>
      </c>
      <c r="I50" s="4" t="n">
        <v>11097</v>
      </c>
      <c r="J50" s="4" t="n">
        <v>2526</v>
      </c>
      <c r="K50" s="4" t="n">
        <v>1410</v>
      </c>
      <c r="L50" s="4" t="n">
        <v>4449</v>
      </c>
      <c r="M50" s="4" t="n">
        <v>22329</v>
      </c>
      <c r="N50" s="5" t="n">
        <f aca="false">SUM(B50:M50)</f>
        <v>81249</v>
      </c>
    </row>
    <row r="51" customFormat="false" ht="12.75" hidden="false" customHeight="false" outlineLevel="0" collapsed="false">
      <c r="A51" s="3" t="n">
        <v>33</v>
      </c>
      <c r="B51" s="4" t="n">
        <v>2621</v>
      </c>
      <c r="C51" s="4" t="n">
        <v>20601</v>
      </c>
      <c r="D51" s="4" t="n">
        <v>3432</v>
      </c>
      <c r="E51" s="4" t="n">
        <v>3289</v>
      </c>
      <c r="F51" s="4" t="n">
        <v>3680</v>
      </c>
      <c r="G51" s="0" t="n">
        <v>37</v>
      </c>
      <c r="H51" s="4" t="n">
        <v>4602</v>
      </c>
      <c r="I51" s="4" t="n">
        <v>10772</v>
      </c>
      <c r="J51" s="4" t="n">
        <v>2448</v>
      </c>
      <c r="K51" s="4" t="n">
        <v>1367</v>
      </c>
      <c r="L51" s="4" t="n">
        <v>4317</v>
      </c>
      <c r="M51" s="4" t="n">
        <v>21674</v>
      </c>
      <c r="N51" s="5" t="n">
        <f aca="false">SUM(B51:M51)</f>
        <v>78840</v>
      </c>
    </row>
    <row r="52" customFormat="false" ht="12.75" hidden="false" customHeight="false" outlineLevel="0" collapsed="false">
      <c r="A52" s="3" t="n">
        <v>34</v>
      </c>
      <c r="B52" s="4" t="n">
        <v>2543</v>
      </c>
      <c r="C52" s="4" t="n">
        <v>19971</v>
      </c>
      <c r="D52" s="4" t="n">
        <v>3326</v>
      </c>
      <c r="E52" s="4" t="n">
        <v>3189</v>
      </c>
      <c r="F52" s="4" t="n">
        <v>3564</v>
      </c>
      <c r="G52" s="0" t="n">
        <v>35</v>
      </c>
      <c r="H52" s="4" t="n">
        <v>4458</v>
      </c>
      <c r="I52" s="4" t="n">
        <v>10446</v>
      </c>
      <c r="J52" s="4" t="n">
        <v>2371</v>
      </c>
      <c r="K52" s="4" t="n">
        <v>1322</v>
      </c>
      <c r="L52" s="4" t="n">
        <v>4185</v>
      </c>
      <c r="M52" s="4" t="n">
        <v>21019</v>
      </c>
      <c r="N52" s="5" t="n">
        <f aca="false">SUM(B52:M52)</f>
        <v>76429</v>
      </c>
    </row>
    <row r="53" customFormat="false" ht="12.75" hidden="false" customHeight="false" outlineLevel="0" collapsed="false">
      <c r="A53" s="3" t="n">
        <v>35</v>
      </c>
      <c r="B53" s="4" t="n">
        <v>2464</v>
      </c>
      <c r="C53" s="4" t="n">
        <v>19340</v>
      </c>
      <c r="D53" s="4" t="n">
        <v>3220</v>
      </c>
      <c r="E53" s="4" t="n">
        <v>3089</v>
      </c>
      <c r="F53" s="4" t="n">
        <v>3450</v>
      </c>
      <c r="G53" s="0" t="n">
        <v>34</v>
      </c>
      <c r="H53" s="4" t="n">
        <v>4313</v>
      </c>
      <c r="I53" s="4" t="n">
        <v>10121</v>
      </c>
      <c r="J53" s="4" t="n">
        <v>2293</v>
      </c>
      <c r="K53" s="4" t="n">
        <v>1278</v>
      </c>
      <c r="L53" s="4" t="n">
        <v>4053</v>
      </c>
      <c r="M53" s="4" t="n">
        <v>20365</v>
      </c>
      <c r="N53" s="5" t="n">
        <f aca="false">SUM(B53:M53)</f>
        <v>74020</v>
      </c>
    </row>
    <row r="54" customFormat="false" ht="12.75" hidden="false" customHeight="false" outlineLevel="0" collapsed="false">
      <c r="A54" s="3" t="n">
        <v>36</v>
      </c>
      <c r="B54" s="4" t="n">
        <v>2386</v>
      </c>
      <c r="C54" s="4" t="n">
        <v>18710</v>
      </c>
      <c r="D54" s="4" t="n">
        <v>3114</v>
      </c>
      <c r="E54" s="4" t="n">
        <v>2988</v>
      </c>
      <c r="F54" s="4" t="n">
        <v>3335</v>
      </c>
      <c r="G54" s="0" t="n">
        <v>33</v>
      </c>
      <c r="H54" s="4" t="n">
        <v>4169</v>
      </c>
      <c r="I54" s="4" t="n">
        <v>9796</v>
      </c>
      <c r="J54" s="4" t="n">
        <v>2215</v>
      </c>
      <c r="K54" s="4" t="n">
        <v>1234</v>
      </c>
      <c r="L54" s="4" t="n">
        <v>3921</v>
      </c>
      <c r="M54" s="4" t="n">
        <v>19710</v>
      </c>
      <c r="N54" s="5" t="n">
        <f aca="false">SUM(B54:M54)</f>
        <v>71611</v>
      </c>
    </row>
    <row r="55" customFormat="false" ht="12.75" hidden="false" customHeight="false" outlineLevel="0" collapsed="false">
      <c r="A55" s="3" t="n">
        <v>37</v>
      </c>
      <c r="B55" s="4" t="n">
        <v>2307</v>
      </c>
      <c r="C55" s="4" t="n">
        <v>18079</v>
      </c>
      <c r="D55" s="4" t="n">
        <v>3008</v>
      </c>
      <c r="E55" s="4" t="n">
        <v>2889</v>
      </c>
      <c r="F55" s="4" t="n">
        <v>3220</v>
      </c>
      <c r="G55" s="0" t="n">
        <v>32</v>
      </c>
      <c r="H55" s="4" t="n">
        <v>4024</v>
      </c>
      <c r="I55" s="4" t="n">
        <v>9470</v>
      </c>
      <c r="J55" s="4" t="n">
        <v>2138</v>
      </c>
      <c r="K55" s="4" t="n">
        <v>1190</v>
      </c>
      <c r="L55" s="4" t="n">
        <v>3791</v>
      </c>
      <c r="M55" s="4" t="n">
        <v>19056</v>
      </c>
      <c r="N55" s="5" t="n">
        <f aca="false">SUM(B55:M55)</f>
        <v>69204</v>
      </c>
    </row>
    <row r="56" customFormat="false" ht="12.75" hidden="false" customHeight="false" outlineLevel="0" collapsed="false">
      <c r="A56" s="3" t="n">
        <v>38</v>
      </c>
      <c r="B56" s="4" t="n">
        <v>2230</v>
      </c>
      <c r="C56" s="4" t="n">
        <v>17448</v>
      </c>
      <c r="D56" s="4" t="n">
        <v>2903</v>
      </c>
      <c r="E56" s="4" t="n">
        <v>2788</v>
      </c>
      <c r="F56" s="4" t="n">
        <v>3106</v>
      </c>
      <c r="G56" s="0" t="n">
        <v>31</v>
      </c>
      <c r="H56" s="4" t="n">
        <v>3880</v>
      </c>
      <c r="I56" s="4" t="n">
        <v>9145</v>
      </c>
      <c r="J56" s="4" t="n">
        <v>2060</v>
      </c>
      <c r="K56" s="4" t="n">
        <v>1146</v>
      </c>
      <c r="L56" s="4" t="n">
        <v>3659</v>
      </c>
      <c r="M56" s="4" t="n">
        <v>18401</v>
      </c>
      <c r="N56" s="5" t="n">
        <f aca="false">SUM(B56:M56)</f>
        <v>66797</v>
      </c>
    </row>
    <row r="57" customFormat="false" ht="12.75" hidden="false" customHeight="false" outlineLevel="0" collapsed="false">
      <c r="A57" s="3" t="n">
        <v>39</v>
      </c>
      <c r="B57" s="4" t="n">
        <v>2152</v>
      </c>
      <c r="C57" s="4" t="n">
        <v>16818</v>
      </c>
      <c r="D57" s="4" t="n">
        <v>2797</v>
      </c>
      <c r="E57" s="4" t="n">
        <v>2688</v>
      </c>
      <c r="F57" s="4" t="n">
        <v>2990</v>
      </c>
      <c r="G57" s="0" t="n">
        <v>30</v>
      </c>
      <c r="H57" s="4" t="n">
        <v>3736</v>
      </c>
      <c r="I57" s="4" t="n">
        <v>8820</v>
      </c>
      <c r="J57" s="4" t="n">
        <v>1983</v>
      </c>
      <c r="K57" s="4" t="n">
        <v>1102</v>
      </c>
      <c r="L57" s="4" t="n">
        <v>3527</v>
      </c>
      <c r="M57" s="4" t="n">
        <v>17746</v>
      </c>
      <c r="N57" s="5" t="n">
        <f aca="false">SUM(B57:M57)</f>
        <v>64389</v>
      </c>
    </row>
    <row r="58" customFormat="false" ht="12.75" hidden="false" customHeight="false" outlineLevel="0" collapsed="false">
      <c r="A58" s="3" t="n">
        <v>40</v>
      </c>
      <c r="B58" s="4" t="n">
        <v>2073</v>
      </c>
      <c r="C58" s="4" t="n">
        <v>16187</v>
      </c>
      <c r="D58" s="4" t="n">
        <v>2692</v>
      </c>
      <c r="E58" s="4" t="n">
        <v>2588</v>
      </c>
      <c r="F58" s="4" t="n">
        <v>2876</v>
      </c>
      <c r="G58" s="0" t="n">
        <v>29</v>
      </c>
      <c r="H58" s="4" t="n">
        <v>3591</v>
      </c>
      <c r="I58" s="4" t="n">
        <v>8495</v>
      </c>
      <c r="J58" s="4" t="n">
        <v>1904</v>
      </c>
      <c r="K58" s="4" t="n">
        <v>1058</v>
      </c>
      <c r="L58" s="4" t="n">
        <v>3395</v>
      </c>
      <c r="M58" s="4" t="n">
        <v>17091</v>
      </c>
      <c r="N58" s="5" t="n">
        <f aca="false">SUM(B58:M58)</f>
        <v>61979</v>
      </c>
    </row>
    <row r="59" customFormat="false" ht="12.75" hidden="false" customHeight="false" outlineLevel="0" collapsed="false">
      <c r="A59" s="3" t="n">
        <v>41</v>
      </c>
      <c r="B59" s="4" t="n">
        <v>1995</v>
      </c>
      <c r="C59" s="4" t="n">
        <v>15557</v>
      </c>
      <c r="D59" s="4" t="n">
        <v>2586</v>
      </c>
      <c r="E59" s="4" t="n">
        <v>2488</v>
      </c>
      <c r="F59" s="4" t="n">
        <v>2761</v>
      </c>
      <c r="G59" s="0" t="n">
        <v>28</v>
      </c>
      <c r="H59" s="4" t="n">
        <v>3446</v>
      </c>
      <c r="I59" s="4" t="n">
        <v>8169</v>
      </c>
      <c r="J59" s="4" t="n">
        <v>1827</v>
      </c>
      <c r="K59" s="4" t="n">
        <v>1014</v>
      </c>
      <c r="L59" s="4" t="n">
        <v>3264</v>
      </c>
      <c r="M59" s="4" t="n">
        <v>16436</v>
      </c>
      <c r="N59" s="5" t="n">
        <f aca="false">SUM(B59:M59)</f>
        <v>59571</v>
      </c>
    </row>
    <row r="60" customFormat="false" ht="12.75" hidden="false" customHeight="false" outlineLevel="0" collapsed="false">
      <c r="A60" s="3" t="n">
        <v>42</v>
      </c>
      <c r="B60" s="4" t="n">
        <v>1916</v>
      </c>
      <c r="C60" s="4" t="n">
        <v>14925</v>
      </c>
      <c r="D60" s="4" t="n">
        <v>2480</v>
      </c>
      <c r="E60" s="4" t="n">
        <v>2387</v>
      </c>
      <c r="F60" s="4" t="n">
        <v>2647</v>
      </c>
      <c r="G60" s="0" t="n">
        <v>27</v>
      </c>
      <c r="H60" s="4" t="n">
        <v>3302</v>
      </c>
      <c r="I60" s="4" t="n">
        <v>7844</v>
      </c>
      <c r="J60" s="4" t="n">
        <v>1749</v>
      </c>
      <c r="K60" s="0" t="n">
        <v>971</v>
      </c>
      <c r="L60" s="4" t="n">
        <v>3132</v>
      </c>
      <c r="M60" s="4" t="n">
        <v>15781</v>
      </c>
      <c r="N60" s="5" t="n">
        <f aca="false">SUM(B60:M60)</f>
        <v>57161</v>
      </c>
    </row>
    <row r="61" customFormat="false" ht="12.75" hidden="false" customHeight="false" outlineLevel="0" collapsed="false">
      <c r="A61" s="3" t="n">
        <v>43</v>
      </c>
      <c r="B61" s="4" t="n">
        <v>1838</v>
      </c>
      <c r="C61" s="4" t="n">
        <v>14295</v>
      </c>
      <c r="D61" s="4" t="n">
        <v>2374</v>
      </c>
      <c r="E61" s="4" t="n">
        <v>2288</v>
      </c>
      <c r="F61" s="4" t="n">
        <v>2532</v>
      </c>
      <c r="G61" s="0" t="n">
        <v>26</v>
      </c>
      <c r="H61" s="4" t="n">
        <v>3158</v>
      </c>
      <c r="I61" s="4" t="n">
        <v>7519</v>
      </c>
      <c r="J61" s="4" t="n">
        <v>1671</v>
      </c>
      <c r="K61" s="0" t="n">
        <v>927</v>
      </c>
      <c r="L61" s="4" t="n">
        <v>3000</v>
      </c>
      <c r="M61" s="4" t="n">
        <v>15126</v>
      </c>
      <c r="N61" s="5" t="n">
        <f aca="false">SUM(B61:M61)</f>
        <v>54754</v>
      </c>
    </row>
    <row r="62" customFormat="false" ht="12.75" hidden="false" customHeight="false" outlineLevel="0" collapsed="false">
      <c r="A62" s="3" t="n">
        <v>44</v>
      </c>
      <c r="B62" s="4" t="n">
        <v>1759</v>
      </c>
      <c r="C62" s="4" t="n">
        <v>13664</v>
      </c>
      <c r="D62" s="4" t="n">
        <v>2268</v>
      </c>
      <c r="E62" s="4" t="n">
        <v>2187</v>
      </c>
      <c r="F62" s="4" t="n">
        <v>2416</v>
      </c>
      <c r="G62" s="0" t="n">
        <v>25</v>
      </c>
      <c r="H62" s="4" t="n">
        <v>3013</v>
      </c>
      <c r="I62" s="4" t="n">
        <v>7193</v>
      </c>
      <c r="J62" s="4" t="n">
        <v>1593</v>
      </c>
      <c r="K62" s="0" t="n">
        <v>882</v>
      </c>
      <c r="L62" s="4" t="n">
        <v>2869</v>
      </c>
      <c r="M62" s="4" t="n">
        <v>14471</v>
      </c>
      <c r="N62" s="5" t="n">
        <f aca="false">SUM(B62:M62)</f>
        <v>52340</v>
      </c>
    </row>
    <row r="63" customFormat="false" ht="12.75" hidden="false" customHeight="false" outlineLevel="0" collapsed="false">
      <c r="A63" s="3" t="n">
        <v>45</v>
      </c>
      <c r="B63" s="4" t="n">
        <v>1682</v>
      </c>
      <c r="C63" s="4" t="n">
        <v>13034</v>
      </c>
      <c r="D63" s="4" t="n">
        <v>2162</v>
      </c>
      <c r="E63" s="4" t="n">
        <v>2087</v>
      </c>
      <c r="F63" s="4" t="n">
        <v>2302</v>
      </c>
      <c r="G63" s="0" t="n">
        <v>24</v>
      </c>
      <c r="H63" s="4" t="n">
        <v>2869</v>
      </c>
      <c r="I63" s="4" t="n">
        <v>6868</v>
      </c>
      <c r="J63" s="4" t="n">
        <v>1516</v>
      </c>
      <c r="K63" s="0" t="n">
        <v>838</v>
      </c>
      <c r="L63" s="4" t="n">
        <v>2737</v>
      </c>
      <c r="M63" s="4" t="n">
        <v>13816</v>
      </c>
      <c r="N63" s="5" t="n">
        <f aca="false">SUM(B63:M63)</f>
        <v>49935</v>
      </c>
    </row>
    <row r="64" customFormat="false" ht="12.75" hidden="false" customHeight="false" outlineLevel="0" collapsed="false">
      <c r="A64" s="3" t="n">
        <v>46</v>
      </c>
      <c r="B64" s="4" t="n">
        <v>1603</v>
      </c>
      <c r="C64" s="4" t="n">
        <v>12403</v>
      </c>
      <c r="D64" s="4" t="n">
        <v>2056</v>
      </c>
      <c r="E64" s="4" t="n">
        <v>1987</v>
      </c>
      <c r="F64" s="4" t="n">
        <v>2187</v>
      </c>
      <c r="G64" s="0" t="n">
        <v>22</v>
      </c>
      <c r="H64" s="4" t="n">
        <v>2725</v>
      </c>
      <c r="I64" s="4" t="n">
        <v>6542</v>
      </c>
      <c r="J64" s="4" t="n">
        <v>1438</v>
      </c>
      <c r="K64" s="0" t="n">
        <v>794</v>
      </c>
      <c r="L64" s="4" t="n">
        <v>2606</v>
      </c>
      <c r="M64" s="4" t="n">
        <v>13161</v>
      </c>
      <c r="N64" s="5" t="n">
        <f aca="false">SUM(B64:M64)</f>
        <v>47524</v>
      </c>
    </row>
    <row r="65" customFormat="false" ht="12.75" hidden="false" customHeight="false" outlineLevel="0" collapsed="false">
      <c r="A65" s="3" t="n">
        <v>47</v>
      </c>
      <c r="B65" s="4" t="n">
        <v>1525</v>
      </c>
      <c r="C65" s="4" t="n">
        <v>11772</v>
      </c>
      <c r="D65" s="4" t="n">
        <v>1950</v>
      </c>
      <c r="E65" s="4" t="n">
        <v>1887</v>
      </c>
      <c r="F65" s="4" t="n">
        <v>2073</v>
      </c>
      <c r="G65" s="0" t="n">
        <v>21</v>
      </c>
      <c r="H65" s="4" t="n">
        <v>2579</v>
      </c>
      <c r="I65" s="4" t="n">
        <v>6216</v>
      </c>
      <c r="J65" s="4" t="n">
        <v>1360</v>
      </c>
      <c r="K65" s="0" t="n">
        <v>750</v>
      </c>
      <c r="L65" s="4" t="n">
        <v>2474</v>
      </c>
      <c r="M65" s="4" t="n">
        <v>12506</v>
      </c>
      <c r="N65" s="5" t="n">
        <f aca="false">SUM(B65:M65)</f>
        <v>45113</v>
      </c>
    </row>
    <row r="66" customFormat="false" ht="12.75" hidden="false" customHeight="false" outlineLevel="0" collapsed="false">
      <c r="A66" s="3" t="n">
        <v>48</v>
      </c>
      <c r="B66" s="4" t="n">
        <v>1446</v>
      </c>
      <c r="C66" s="4" t="n">
        <v>11142</v>
      </c>
      <c r="D66" s="4" t="n">
        <v>1845</v>
      </c>
      <c r="E66" s="4" t="n">
        <v>1786</v>
      </c>
      <c r="F66" s="4" t="n">
        <v>1958</v>
      </c>
      <c r="G66" s="0" t="n">
        <v>20</v>
      </c>
      <c r="H66" s="4" t="n">
        <v>2435</v>
      </c>
      <c r="I66" s="4" t="n">
        <v>5891</v>
      </c>
      <c r="J66" s="4" t="n">
        <v>1282</v>
      </c>
      <c r="K66" s="0" t="n">
        <v>706</v>
      </c>
      <c r="L66" s="4" t="n">
        <v>2342</v>
      </c>
      <c r="M66" s="4" t="n">
        <v>11851</v>
      </c>
      <c r="N66" s="5" t="n">
        <f aca="false">SUM(B66:M66)</f>
        <v>42704</v>
      </c>
    </row>
    <row r="67" customFormat="false" ht="12.75" hidden="false" customHeight="false" outlineLevel="0" collapsed="false">
      <c r="A67" s="3" t="n">
        <v>49</v>
      </c>
      <c r="B67" s="4" t="n">
        <v>1368</v>
      </c>
      <c r="C67" s="4" t="n">
        <v>10511</v>
      </c>
      <c r="D67" s="4" t="n">
        <v>1739</v>
      </c>
      <c r="E67" s="4" t="n">
        <v>1687</v>
      </c>
      <c r="F67" s="4" t="n">
        <v>1842</v>
      </c>
      <c r="G67" s="0" t="n">
        <v>19</v>
      </c>
      <c r="H67" s="4" t="n">
        <v>2291</v>
      </c>
      <c r="I67" s="4" t="n">
        <v>5566</v>
      </c>
      <c r="J67" s="4" t="n">
        <v>1205</v>
      </c>
      <c r="K67" s="0" t="n">
        <v>662</v>
      </c>
      <c r="L67" s="4" t="n">
        <v>2210</v>
      </c>
      <c r="M67" s="4" t="n">
        <v>11197</v>
      </c>
      <c r="N67" s="5" t="n">
        <f aca="false">SUM(B67:M67)</f>
        <v>40297</v>
      </c>
    </row>
    <row r="68" customFormat="false" ht="12.75" hidden="false" customHeight="false" outlineLevel="0" collapsed="false">
      <c r="A68" s="3" t="n">
        <v>50</v>
      </c>
      <c r="B68" s="4" t="n">
        <v>1289</v>
      </c>
      <c r="C68" s="4" t="n">
        <v>9881</v>
      </c>
      <c r="D68" s="4" t="n">
        <v>1633</v>
      </c>
      <c r="E68" s="4" t="n">
        <v>1587</v>
      </c>
      <c r="F68" s="4" t="n">
        <v>1728</v>
      </c>
      <c r="G68" s="0" t="n">
        <v>18</v>
      </c>
      <c r="H68" s="4" t="n">
        <v>2147</v>
      </c>
      <c r="I68" s="4" t="n">
        <v>5240</v>
      </c>
      <c r="J68" s="4" t="n">
        <v>1126</v>
      </c>
      <c r="K68" s="0" t="n">
        <v>619</v>
      </c>
      <c r="L68" s="4" t="n">
        <v>2078</v>
      </c>
      <c r="M68" s="4" t="n">
        <v>10542</v>
      </c>
      <c r="N68" s="5" t="n">
        <f aca="false">SUM(B68:M68)</f>
        <v>37888</v>
      </c>
    </row>
    <row r="69" customFormat="false" ht="12.75" hidden="false" customHeight="false" outlineLevel="0" collapsed="false">
      <c r="A69" s="3" t="n">
        <v>51</v>
      </c>
      <c r="B69" s="4" t="n">
        <v>1211</v>
      </c>
      <c r="C69" s="4" t="n">
        <v>9250</v>
      </c>
      <c r="D69" s="4" t="n">
        <v>1527</v>
      </c>
      <c r="E69" s="4" t="n">
        <v>1486</v>
      </c>
      <c r="F69" s="4" t="n">
        <v>1613</v>
      </c>
      <c r="G69" s="0" t="n">
        <v>17</v>
      </c>
      <c r="H69" s="4" t="n">
        <v>2002</v>
      </c>
      <c r="I69" s="4" t="n">
        <v>4915</v>
      </c>
      <c r="J69" s="4" t="n">
        <v>1049</v>
      </c>
      <c r="K69" s="0" t="n">
        <v>575</v>
      </c>
      <c r="L69" s="4" t="n">
        <v>1948</v>
      </c>
      <c r="M69" s="4" t="n">
        <v>9887</v>
      </c>
      <c r="N69" s="5" t="n">
        <f aca="false">SUM(B69:M69)</f>
        <v>35480</v>
      </c>
    </row>
    <row r="70" customFormat="false" ht="12.75" hidden="false" customHeight="false" outlineLevel="0" collapsed="false">
      <c r="A70" s="3" t="n">
        <v>52</v>
      </c>
      <c r="B70" s="4" t="n">
        <v>1133</v>
      </c>
      <c r="C70" s="4" t="n">
        <v>8620</v>
      </c>
      <c r="D70" s="4" t="n">
        <v>1421</v>
      </c>
      <c r="E70" s="4" t="n">
        <v>1387</v>
      </c>
      <c r="F70" s="4" t="n">
        <v>1499</v>
      </c>
      <c r="G70" s="0" t="n">
        <v>16</v>
      </c>
      <c r="H70" s="4" t="n">
        <v>1858</v>
      </c>
      <c r="I70" s="4" t="n">
        <v>4590</v>
      </c>
      <c r="J70" s="0" t="n">
        <v>971</v>
      </c>
      <c r="K70" s="0" t="n">
        <v>531</v>
      </c>
      <c r="L70" s="4" t="n">
        <v>1816</v>
      </c>
      <c r="M70" s="4" t="n">
        <v>9232</v>
      </c>
      <c r="N70" s="5" t="n">
        <f aca="false">SUM(B70:M70)</f>
        <v>33074</v>
      </c>
    </row>
    <row r="71" customFormat="false" ht="12.75" hidden="false" customHeight="false" outlineLevel="0" collapsed="false">
      <c r="A71" s="3" t="n">
        <v>53</v>
      </c>
      <c r="B71" s="4" t="n">
        <v>1055</v>
      </c>
      <c r="C71" s="4" t="n">
        <v>7988</v>
      </c>
      <c r="D71" s="4" t="n">
        <v>1315</v>
      </c>
      <c r="E71" s="4" t="n">
        <v>1286</v>
      </c>
      <c r="F71" s="4" t="n">
        <v>1384</v>
      </c>
      <c r="G71" s="0" t="n">
        <v>15</v>
      </c>
      <c r="H71" s="4" t="n">
        <v>1714</v>
      </c>
      <c r="I71" s="4" t="n">
        <v>4265</v>
      </c>
      <c r="J71" s="0" t="n">
        <v>894</v>
      </c>
      <c r="K71" s="0" t="n">
        <v>486</v>
      </c>
      <c r="L71" s="4" t="n">
        <v>1684</v>
      </c>
      <c r="M71" s="4" t="n">
        <v>8577</v>
      </c>
      <c r="N71" s="5" t="n">
        <f aca="false">SUM(B71:M71)</f>
        <v>30663</v>
      </c>
    </row>
    <row r="72" customFormat="false" ht="12.75" hidden="false" customHeight="false" outlineLevel="0" collapsed="false">
      <c r="A72" s="3" t="n">
        <v>54</v>
      </c>
      <c r="B72" s="0" t="n">
        <v>977</v>
      </c>
      <c r="C72" s="4" t="n">
        <v>7357</v>
      </c>
      <c r="D72" s="4" t="n">
        <v>1209</v>
      </c>
      <c r="E72" s="4" t="n">
        <v>1186</v>
      </c>
      <c r="F72" s="4" t="n">
        <v>1268</v>
      </c>
      <c r="G72" s="0" t="n">
        <v>14</v>
      </c>
      <c r="H72" s="4" t="n">
        <v>1568</v>
      </c>
      <c r="I72" s="4" t="n">
        <v>3939</v>
      </c>
      <c r="J72" s="0" t="n">
        <v>815</v>
      </c>
      <c r="K72" s="0" t="n">
        <v>442</v>
      </c>
      <c r="L72" s="4" t="n">
        <v>1552</v>
      </c>
      <c r="M72" s="4" t="n">
        <v>7922</v>
      </c>
      <c r="N72" s="5" t="n">
        <f aca="false">SUM(B72:M72)</f>
        <v>28249</v>
      </c>
    </row>
    <row r="73" customFormat="false" ht="12.75" hidden="false" customHeight="false" outlineLevel="0" collapsed="false">
      <c r="A73" s="3" t="n">
        <v>55</v>
      </c>
      <c r="B73" s="0" t="n">
        <v>898</v>
      </c>
      <c r="C73" s="4" t="n">
        <v>6727</v>
      </c>
      <c r="D73" s="4" t="n">
        <v>1103</v>
      </c>
      <c r="E73" s="4" t="n">
        <v>1086</v>
      </c>
      <c r="F73" s="4" t="n">
        <v>1154</v>
      </c>
      <c r="G73" s="0" t="n">
        <v>13</v>
      </c>
      <c r="H73" s="4" t="n">
        <v>1424</v>
      </c>
      <c r="I73" s="4" t="n">
        <v>3614</v>
      </c>
      <c r="J73" s="0" t="n">
        <v>738</v>
      </c>
      <c r="K73" s="0" t="n">
        <v>398</v>
      </c>
      <c r="L73" s="4" t="n">
        <v>1420</v>
      </c>
      <c r="M73" s="4" t="n">
        <v>7267</v>
      </c>
      <c r="N73" s="5" t="n">
        <f aca="false">SUM(B73:M73)</f>
        <v>25842</v>
      </c>
    </row>
    <row r="74" customFormat="false" ht="12.75" hidden="false" customHeight="false" outlineLevel="0" collapsed="false">
      <c r="A74" s="3" t="n">
        <v>56</v>
      </c>
      <c r="B74" s="0" t="n">
        <v>820</v>
      </c>
      <c r="C74" s="4" t="n">
        <v>6096</v>
      </c>
      <c r="D74" s="0" t="n">
        <v>998</v>
      </c>
      <c r="E74" s="0" t="n">
        <v>986</v>
      </c>
      <c r="F74" s="4" t="n">
        <v>1039</v>
      </c>
      <c r="G74" s="0" t="n">
        <v>11</v>
      </c>
      <c r="H74" s="4" t="n">
        <v>1280</v>
      </c>
      <c r="I74" s="4" t="n">
        <v>3289</v>
      </c>
      <c r="J74" s="0" t="n">
        <v>660</v>
      </c>
      <c r="K74" s="0" t="n">
        <v>354</v>
      </c>
      <c r="L74" s="4" t="n">
        <v>1289</v>
      </c>
      <c r="M74" s="4" t="n">
        <v>6612</v>
      </c>
      <c r="N74" s="5" t="n">
        <f aca="false">SUM(B74:M74)</f>
        <v>23434</v>
      </c>
    </row>
    <row r="75" customFormat="false" ht="12.75" hidden="false" customHeight="false" outlineLevel="0" collapsed="false">
      <c r="A75" s="3" t="n">
        <v>57</v>
      </c>
      <c r="B75" s="0" t="n">
        <v>741</v>
      </c>
      <c r="C75" s="4" t="n">
        <v>5466</v>
      </c>
      <c r="D75" s="0" t="n">
        <v>893</v>
      </c>
      <c r="E75" s="0" t="n">
        <v>885</v>
      </c>
      <c r="F75" s="0" t="n">
        <v>925</v>
      </c>
      <c r="G75" s="0" t="n">
        <v>10</v>
      </c>
      <c r="H75" s="4" t="n">
        <v>1136</v>
      </c>
      <c r="I75" s="4" t="n">
        <v>2963</v>
      </c>
      <c r="J75" s="0" t="n">
        <v>583</v>
      </c>
      <c r="K75" s="0" t="n">
        <v>310</v>
      </c>
      <c r="L75" s="4" t="n">
        <v>1157</v>
      </c>
      <c r="M75" s="4" t="n">
        <v>5957</v>
      </c>
      <c r="N75" s="5" t="n">
        <f aca="false">SUM(B75:M75)</f>
        <v>21026</v>
      </c>
    </row>
    <row r="76" customFormat="false" ht="12.75" hidden="false" customHeight="false" outlineLevel="0" collapsed="false">
      <c r="A76" s="3" t="n">
        <v>58</v>
      </c>
      <c r="B76" s="0" t="n">
        <v>663</v>
      </c>
      <c r="C76" s="4" t="n">
        <v>4835</v>
      </c>
      <c r="D76" s="0" t="n">
        <v>787</v>
      </c>
      <c r="E76" s="0" t="n">
        <v>786</v>
      </c>
      <c r="F76" s="0" t="n">
        <v>810</v>
      </c>
      <c r="G76" s="0" t="n">
        <v>9</v>
      </c>
      <c r="H76" s="0" t="n">
        <v>991</v>
      </c>
      <c r="I76" s="4" t="n">
        <v>2638</v>
      </c>
      <c r="J76" s="0" t="n">
        <v>504</v>
      </c>
      <c r="K76" s="0" t="n">
        <v>266</v>
      </c>
      <c r="L76" s="4" t="n">
        <v>1025</v>
      </c>
      <c r="M76" s="4" t="n">
        <v>5302</v>
      </c>
      <c r="N76" s="5" t="n">
        <f aca="false">SUM(B76:M76)</f>
        <v>18616</v>
      </c>
    </row>
    <row r="77" customFormat="false" ht="12.75" hidden="false" customHeight="false" outlineLevel="0" collapsed="false">
      <c r="A77" s="3" t="n">
        <v>59</v>
      </c>
      <c r="B77" s="0" t="n">
        <v>584</v>
      </c>
      <c r="C77" s="4" t="n">
        <v>4205</v>
      </c>
      <c r="D77" s="0" t="n">
        <v>681</v>
      </c>
      <c r="E77" s="0" t="n">
        <v>685</v>
      </c>
      <c r="F77" s="0" t="n">
        <v>694</v>
      </c>
      <c r="G77" s="0" t="n">
        <v>7</v>
      </c>
      <c r="H77" s="0" t="n">
        <v>847</v>
      </c>
      <c r="I77" s="4" t="n">
        <v>2313</v>
      </c>
      <c r="J77" s="0" t="n">
        <v>427</v>
      </c>
      <c r="K77" s="0" t="n">
        <v>223</v>
      </c>
      <c r="L77" s="0" t="n">
        <v>894</v>
      </c>
      <c r="M77" s="4" t="n">
        <v>4647</v>
      </c>
      <c r="N77" s="5" t="n">
        <f aca="false">SUM(B77:M77)</f>
        <v>16207</v>
      </c>
    </row>
    <row r="78" customFormat="false" ht="12.75" hidden="false" customHeight="false" outlineLevel="0" collapsed="false">
      <c r="A78" s="3" t="n">
        <v>60</v>
      </c>
      <c r="B78" s="0" t="n">
        <v>507</v>
      </c>
      <c r="C78" s="4" t="n">
        <v>3574</v>
      </c>
      <c r="D78" s="0" t="n">
        <v>575</v>
      </c>
      <c r="E78" s="0" t="n">
        <v>585</v>
      </c>
      <c r="F78" s="0" t="n">
        <v>580</v>
      </c>
      <c r="G78" s="0" t="n">
        <v>6</v>
      </c>
      <c r="H78" s="0" t="n">
        <v>702</v>
      </c>
      <c r="I78" s="4" t="n">
        <v>1987</v>
      </c>
      <c r="J78" s="0" t="n">
        <v>349</v>
      </c>
      <c r="K78" s="0" t="n">
        <v>179</v>
      </c>
      <c r="L78" s="0" t="n">
        <v>763</v>
      </c>
      <c r="M78" s="4" t="n">
        <v>3992</v>
      </c>
      <c r="N78" s="5" t="n">
        <f aca="false">SUM(B78:M78)</f>
        <v>13799</v>
      </c>
    </row>
    <row r="79" customFormat="false" ht="12.75" hidden="false" customHeight="false" outlineLevel="0" collapsed="false">
      <c r="A79" s="3" t="n">
        <v>61</v>
      </c>
      <c r="B79" s="0" t="n">
        <v>428</v>
      </c>
      <c r="C79" s="4" t="n">
        <v>2943</v>
      </c>
      <c r="D79" s="0" t="n">
        <v>469</v>
      </c>
      <c r="E79" s="0" t="n">
        <v>485</v>
      </c>
      <c r="F79" s="0" t="n">
        <v>465</v>
      </c>
      <c r="G79" s="0" t="n">
        <v>5</v>
      </c>
      <c r="H79" s="0" t="n">
        <v>557</v>
      </c>
      <c r="I79" s="4" t="n">
        <v>1661</v>
      </c>
      <c r="J79" s="0" t="n">
        <v>271</v>
      </c>
      <c r="K79" s="0" t="n">
        <v>135</v>
      </c>
      <c r="L79" s="0" t="n">
        <v>631</v>
      </c>
      <c r="M79" s="4" t="n">
        <v>3338</v>
      </c>
      <c r="N79" s="5" t="n">
        <f aca="false">SUM(B79:M79)</f>
        <v>11388</v>
      </c>
    </row>
    <row r="80" customFormat="false" ht="12.75" hidden="false" customHeight="false" outlineLevel="0" collapsed="false">
      <c r="A80" s="3" t="n">
        <v>62</v>
      </c>
      <c r="B80" s="0" t="n">
        <v>350</v>
      </c>
      <c r="C80" s="4" t="n">
        <v>2313</v>
      </c>
      <c r="D80" s="0" t="n">
        <v>363</v>
      </c>
      <c r="E80" s="0" t="n">
        <v>385</v>
      </c>
      <c r="F80" s="0" t="n">
        <v>351</v>
      </c>
      <c r="G80" s="0" t="n">
        <v>4</v>
      </c>
      <c r="H80" s="0" t="n">
        <v>413</v>
      </c>
      <c r="I80" s="4" t="n">
        <v>1336</v>
      </c>
      <c r="J80" s="0" t="n">
        <v>193</v>
      </c>
      <c r="K80" s="0" t="n">
        <v>90</v>
      </c>
      <c r="L80" s="0" t="n">
        <v>499</v>
      </c>
      <c r="M80" s="4" t="n">
        <v>2683</v>
      </c>
      <c r="N80" s="5" t="n">
        <f aca="false">SUM(B80:M80)</f>
        <v>8980</v>
      </c>
    </row>
    <row r="81" customFormat="false" ht="12.75" hidden="false" customHeight="false" outlineLevel="0" collapsed="false">
      <c r="A81" s="6"/>
    </row>
    <row r="82" customFormat="false" ht="12.75" hidden="false" customHeight="false" outlineLevel="0" collapsed="false">
      <c r="B82" s="4"/>
    </row>
    <row r="83" customFormat="false" ht="12.75" hidden="false" customHeight="false" outlineLevel="0" collapsed="false">
      <c r="B83" s="4"/>
    </row>
    <row r="84" customFormat="false" ht="12.75" hidden="false" customHeight="false" outlineLevel="0" collapsed="false">
      <c r="B84" s="4"/>
    </row>
    <row r="85" customFormat="false" ht="12.75" hidden="false" customHeight="false" outlineLevel="0" collapsed="false">
      <c r="B85" s="4"/>
    </row>
    <row r="86" customFormat="false" ht="12.75" hidden="false" customHeight="false" outlineLevel="0" collapsed="false">
      <c r="B86" s="4"/>
    </row>
    <row r="87" customFormat="false" ht="12.75" hidden="false" customHeight="false" outlineLevel="0" collapsed="false">
      <c r="B87" s="4"/>
    </row>
    <row r="99" customFormat="false" ht="12.75" hidden="false" customHeight="false" outlineLevel="0" collapsed="false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6"/>
  <sheetViews>
    <sheetView showFormulas="false" showGridLines="true" showRowColHeaders="true" showZeros="true" rightToLeft="false" tabSelected="true" showOutlineSymbols="true" defaultGridColor="true" view="normal" topLeftCell="A4" colorId="64" zoomScale="75" zoomScaleNormal="75" zoomScalePageLayoutView="100" workbookViewId="0">
      <pane xSplit="5" ySplit="0" topLeftCell="F1" activePane="topRight" state="frozen"/>
      <selection pane="topLeft" activeCell="A4" activeCellId="0" sqref="A4"/>
      <selection pane="topRight" activeCell="A40" activeCellId="0" sqref="A40:IV41"/>
    </sheetView>
  </sheetViews>
  <sheetFormatPr defaultColWidth="7.84765625" defaultRowHeight="12.75" customHeight="true" zeroHeight="false" outlineLevelRow="0" outlineLevelCol="0"/>
  <cols>
    <col collapsed="false" customWidth="true" hidden="false" outlineLevel="0" max="1" min="1" style="7" width="1.7"/>
    <col collapsed="false" customWidth="true" hidden="false" outlineLevel="0" max="2" min="2" style="7" width="11.56"/>
    <col collapsed="false" customWidth="true" hidden="false" outlineLevel="0" max="3" min="3" style="7" width="9.14"/>
    <col collapsed="false" customWidth="true" hidden="false" outlineLevel="0" max="4" min="4" style="7" width="8.14"/>
    <col collapsed="false" customWidth="true" hidden="false" outlineLevel="0" max="5" min="5" style="7" width="1.28"/>
    <col collapsed="false" customWidth="true" hidden="false" outlineLevel="0" max="6" min="6" style="8" width="6.28"/>
    <col collapsed="false" customWidth="true" hidden="false" outlineLevel="0" max="7" min="7" style="8" width="0.99"/>
    <col collapsed="false" customWidth="true" hidden="false" outlineLevel="0" max="8" min="8" style="9" width="5.85"/>
    <col collapsed="false" customWidth="true" hidden="false" outlineLevel="0" max="9" min="9" style="9" width="0.85"/>
    <col collapsed="false" customWidth="true" hidden="false" outlineLevel="0" max="10" min="10" style="8" width="15.7"/>
    <col collapsed="false" customWidth="true" hidden="false" outlineLevel="0" max="11" min="11" style="7" width="1.41"/>
    <col collapsed="false" customWidth="true" hidden="false" outlineLevel="0" max="12" min="12" style="10" width="15.85"/>
    <col collapsed="false" customWidth="true" hidden="false" outlineLevel="0" max="13" min="13" style="7" width="1.41"/>
    <col collapsed="false" customWidth="true" hidden="false" outlineLevel="0" max="14" min="14" style="7" width="15.7"/>
    <col collapsed="false" customWidth="true" hidden="false" outlineLevel="0" max="15" min="15" style="11" width="13.85"/>
    <col collapsed="false" customWidth="true" hidden="false" outlineLevel="0" max="16" min="16" style="7" width="13.7"/>
    <col collapsed="false" customWidth="true" hidden="false" outlineLevel="0" max="17" min="17" style="7" width="12.7"/>
    <col collapsed="false" customWidth="true" hidden="false" outlineLevel="0" max="18" min="18" style="7" width="9.99"/>
    <col collapsed="false" customWidth="true" hidden="false" outlineLevel="0" max="19" min="19" style="7" width="14.56"/>
    <col collapsed="false" customWidth="true" hidden="false" outlineLevel="0" max="20" min="20" style="7" width="11.13"/>
    <col collapsed="false" customWidth="false" hidden="false" outlineLevel="0" max="21" min="21" style="7" width="7.85"/>
    <col collapsed="false" customWidth="true" hidden="false" outlineLevel="0" max="22" min="22" style="7" width="11.28"/>
    <col collapsed="false" customWidth="false" hidden="false" outlineLevel="0" max="257" min="23" style="7" width="7.85"/>
  </cols>
  <sheetData>
    <row r="1" customFormat="false" ht="30" hidden="false" customHeight="true" outlineLevel="0" collapsed="false">
      <c r="A1" s="12"/>
      <c r="B1" s="12" t="s">
        <v>15</v>
      </c>
      <c r="C1" s="12"/>
      <c r="D1" s="12"/>
      <c r="E1" s="12"/>
      <c r="F1" s="13"/>
      <c r="G1" s="13"/>
      <c r="H1" s="14"/>
      <c r="I1" s="14"/>
      <c r="J1" s="13"/>
      <c r="K1" s="12"/>
      <c r="L1" s="15"/>
      <c r="M1" s="12"/>
      <c r="N1" s="16"/>
      <c r="O1" s="17" t="n">
        <f aca="true">NOW()</f>
        <v>45926.9141846788</v>
      </c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  <c r="IW1" s="12"/>
    </row>
    <row r="2" customFormat="false" ht="30" hidden="false" customHeight="true" outlineLevel="0" collapsed="false">
      <c r="A2" s="12"/>
      <c r="B2" s="12" t="s">
        <v>16</v>
      </c>
      <c r="C2" s="12"/>
      <c r="D2" s="12"/>
      <c r="E2" s="12"/>
      <c r="F2" s="13"/>
      <c r="G2" s="13"/>
      <c r="H2" s="14"/>
      <c r="I2" s="14"/>
      <c r="J2" s="16" t="n">
        <v>36892</v>
      </c>
      <c r="K2" s="12"/>
      <c r="L2" s="15"/>
      <c r="M2" s="12"/>
      <c r="N2" s="12"/>
      <c r="O2" s="18" t="n">
        <f aca="true">NOW()</f>
        <v>45926.9141846791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  <c r="CG2" s="12"/>
      <c r="CH2" s="12"/>
      <c r="CI2" s="12"/>
      <c r="CJ2" s="12"/>
      <c r="CK2" s="12"/>
      <c r="CL2" s="12"/>
      <c r="CM2" s="12"/>
      <c r="CN2" s="12"/>
      <c r="CO2" s="12"/>
      <c r="CP2" s="12"/>
      <c r="CQ2" s="12"/>
      <c r="CR2" s="12"/>
      <c r="CS2" s="12"/>
      <c r="CT2" s="12"/>
      <c r="CU2" s="12"/>
      <c r="CV2" s="12"/>
      <c r="CW2" s="12"/>
      <c r="CX2" s="12"/>
      <c r="CY2" s="12"/>
      <c r="CZ2" s="12"/>
      <c r="DA2" s="12"/>
      <c r="DB2" s="12"/>
      <c r="DC2" s="12"/>
      <c r="DD2" s="12"/>
      <c r="DE2" s="12"/>
      <c r="DF2" s="12"/>
      <c r="DG2" s="12"/>
      <c r="DH2" s="12"/>
      <c r="DI2" s="12"/>
      <c r="DJ2" s="12"/>
      <c r="DK2" s="12"/>
      <c r="DL2" s="12"/>
      <c r="DM2" s="12"/>
      <c r="DN2" s="12"/>
      <c r="DO2" s="12"/>
      <c r="DP2" s="12"/>
      <c r="DQ2" s="12"/>
      <c r="DR2" s="12"/>
      <c r="DS2" s="12"/>
      <c r="DT2" s="12"/>
      <c r="DU2" s="12"/>
      <c r="DV2" s="12"/>
      <c r="DW2" s="12"/>
      <c r="DX2" s="12"/>
      <c r="DY2" s="12"/>
      <c r="DZ2" s="12"/>
      <c r="EA2" s="12"/>
      <c r="EB2" s="12"/>
      <c r="EC2" s="12"/>
      <c r="ED2" s="12"/>
      <c r="EE2" s="12"/>
      <c r="EF2" s="12"/>
      <c r="EG2" s="12"/>
      <c r="EH2" s="12"/>
      <c r="EI2" s="12"/>
      <c r="EJ2" s="12"/>
      <c r="EK2" s="12"/>
      <c r="EL2" s="12"/>
      <c r="EM2" s="12"/>
      <c r="EN2" s="12"/>
      <c r="EO2" s="12"/>
      <c r="EP2" s="12"/>
      <c r="EQ2" s="12"/>
      <c r="ER2" s="12"/>
      <c r="ES2" s="12"/>
      <c r="ET2" s="12"/>
      <c r="EU2" s="12"/>
      <c r="EV2" s="12"/>
      <c r="EW2" s="12"/>
      <c r="EX2" s="12"/>
      <c r="EY2" s="12"/>
      <c r="EZ2" s="12"/>
      <c r="FA2" s="12"/>
      <c r="FB2" s="12"/>
      <c r="FC2" s="12"/>
      <c r="FD2" s="12"/>
      <c r="FE2" s="12"/>
      <c r="FF2" s="12"/>
      <c r="FG2" s="12"/>
      <c r="FH2" s="12"/>
      <c r="FI2" s="12"/>
      <c r="FJ2" s="12"/>
      <c r="FK2" s="12"/>
      <c r="FL2" s="12"/>
      <c r="FM2" s="12"/>
      <c r="FN2" s="12"/>
      <c r="FO2" s="12"/>
      <c r="FP2" s="12"/>
      <c r="FQ2" s="12"/>
      <c r="FR2" s="12"/>
      <c r="FS2" s="12"/>
      <c r="FT2" s="12"/>
      <c r="FU2" s="12"/>
      <c r="FV2" s="12"/>
      <c r="FW2" s="12"/>
      <c r="FX2" s="12"/>
      <c r="FY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2"/>
      <c r="GP2" s="12"/>
      <c r="GQ2" s="12"/>
      <c r="GR2" s="12"/>
      <c r="GS2" s="12"/>
      <c r="GT2" s="12"/>
      <c r="GU2" s="12"/>
      <c r="GV2" s="12"/>
      <c r="GW2" s="12"/>
      <c r="GX2" s="12"/>
      <c r="GY2" s="12"/>
      <c r="GZ2" s="12"/>
      <c r="HA2" s="12"/>
      <c r="HB2" s="12"/>
      <c r="HC2" s="12"/>
      <c r="HD2" s="12"/>
      <c r="HE2" s="12"/>
      <c r="HF2" s="12"/>
      <c r="HG2" s="12"/>
      <c r="HH2" s="12"/>
      <c r="HI2" s="12"/>
      <c r="HJ2" s="12"/>
      <c r="HK2" s="12"/>
      <c r="HL2" s="12"/>
      <c r="HM2" s="12"/>
      <c r="HN2" s="12"/>
      <c r="HO2" s="12"/>
      <c r="HP2" s="12"/>
      <c r="HQ2" s="12"/>
      <c r="HR2" s="12"/>
      <c r="HS2" s="12"/>
      <c r="HT2" s="12"/>
      <c r="HU2" s="12"/>
      <c r="HV2" s="12"/>
      <c r="HW2" s="12"/>
      <c r="HX2" s="12"/>
      <c r="HY2" s="12"/>
      <c r="HZ2" s="12"/>
      <c r="IA2" s="12"/>
      <c r="IB2" s="12"/>
      <c r="IC2" s="12"/>
      <c r="ID2" s="12"/>
      <c r="IE2" s="12"/>
      <c r="IF2" s="12"/>
      <c r="IG2" s="12"/>
      <c r="IH2" s="12"/>
      <c r="II2" s="12"/>
      <c r="IJ2" s="12"/>
      <c r="IK2" s="12"/>
      <c r="IL2" s="12"/>
      <c r="IM2" s="12"/>
      <c r="IN2" s="12"/>
      <c r="IO2" s="12"/>
      <c r="IP2" s="12"/>
      <c r="IQ2" s="12"/>
      <c r="IR2" s="12"/>
      <c r="IS2" s="12"/>
      <c r="IT2" s="12"/>
      <c r="IU2" s="12"/>
      <c r="IV2" s="12"/>
      <c r="IW2" s="12"/>
    </row>
    <row r="3" customFormat="false" ht="15" hidden="false" customHeight="true" outlineLevel="0" collapsed="false">
      <c r="A3" s="19"/>
      <c r="B3" s="20"/>
      <c r="C3" s="21" t="s">
        <v>17</v>
      </c>
      <c r="D3" s="22" t="s">
        <v>18</v>
      </c>
      <c r="E3" s="22"/>
      <c r="F3" s="23" t="s">
        <v>19</v>
      </c>
      <c r="G3" s="23"/>
      <c r="H3" s="24" t="s">
        <v>20</v>
      </c>
      <c r="I3" s="24"/>
      <c r="J3" s="23" t="s">
        <v>21</v>
      </c>
      <c r="K3" s="22"/>
      <c r="L3" s="21" t="s">
        <v>22</v>
      </c>
      <c r="M3" s="22"/>
      <c r="N3" s="22" t="s">
        <v>23</v>
      </c>
      <c r="O3" s="25" t="s">
        <v>24</v>
      </c>
      <c r="P3" s="26" t="s">
        <v>25</v>
      </c>
      <c r="Q3" s="27" t="s">
        <v>26</v>
      </c>
      <c r="R3" s="27" t="s">
        <v>27</v>
      </c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  <c r="DH3" s="19"/>
      <c r="DI3" s="19"/>
      <c r="DJ3" s="19"/>
      <c r="DK3" s="19"/>
      <c r="DL3" s="19"/>
      <c r="DM3" s="19"/>
      <c r="DN3" s="19"/>
      <c r="DO3" s="19"/>
      <c r="DP3" s="19"/>
      <c r="DQ3" s="19"/>
      <c r="DR3" s="19"/>
      <c r="DS3" s="19"/>
      <c r="DT3" s="19"/>
      <c r="DU3" s="19"/>
      <c r="DV3" s="19"/>
      <c r="DW3" s="19"/>
      <c r="DX3" s="19"/>
      <c r="DY3" s="19"/>
      <c r="DZ3" s="19"/>
      <c r="EA3" s="19"/>
      <c r="EB3" s="19"/>
      <c r="EC3" s="19"/>
      <c r="ED3" s="19"/>
      <c r="EE3" s="19"/>
      <c r="EF3" s="19"/>
      <c r="EG3" s="19"/>
      <c r="EH3" s="19"/>
      <c r="EI3" s="19"/>
      <c r="EJ3" s="19"/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  <c r="FE3" s="19"/>
      <c r="FF3" s="19"/>
      <c r="FG3" s="19"/>
      <c r="FH3" s="19"/>
      <c r="FI3" s="19"/>
      <c r="FJ3" s="19"/>
      <c r="FK3" s="19"/>
      <c r="FL3" s="19"/>
      <c r="FM3" s="19"/>
      <c r="FN3" s="19"/>
      <c r="FO3" s="19"/>
      <c r="FP3" s="19"/>
      <c r="FQ3" s="19"/>
      <c r="FR3" s="19"/>
      <c r="FS3" s="19"/>
      <c r="FT3" s="19"/>
      <c r="FU3" s="19"/>
      <c r="FV3" s="19"/>
      <c r="FW3" s="19"/>
      <c r="FX3" s="19"/>
      <c r="FY3" s="19"/>
      <c r="FZ3" s="19"/>
      <c r="GA3" s="19"/>
      <c r="GB3" s="19"/>
      <c r="GC3" s="19"/>
      <c r="GD3" s="19"/>
      <c r="GE3" s="19"/>
      <c r="GF3" s="19"/>
      <c r="GG3" s="19"/>
      <c r="GH3" s="19"/>
      <c r="GI3" s="19"/>
      <c r="GJ3" s="19"/>
      <c r="GK3" s="19"/>
      <c r="GL3" s="19"/>
      <c r="GM3" s="19"/>
      <c r="GN3" s="19"/>
      <c r="GO3" s="19"/>
      <c r="GP3" s="19"/>
      <c r="GQ3" s="19"/>
      <c r="GR3" s="19"/>
      <c r="GS3" s="19"/>
      <c r="GT3" s="19"/>
      <c r="GU3" s="19"/>
      <c r="GV3" s="19"/>
      <c r="GW3" s="19"/>
      <c r="GX3" s="19"/>
      <c r="GY3" s="19"/>
      <c r="GZ3" s="19"/>
      <c r="HA3" s="19"/>
      <c r="HB3" s="19"/>
      <c r="HC3" s="19"/>
      <c r="HD3" s="19"/>
      <c r="HE3" s="19"/>
      <c r="HF3" s="19"/>
      <c r="HG3" s="19"/>
      <c r="HH3" s="19"/>
      <c r="HI3" s="19"/>
      <c r="HJ3" s="19"/>
      <c r="HK3" s="19"/>
      <c r="HL3" s="19"/>
      <c r="HM3" s="19"/>
      <c r="HN3" s="19"/>
      <c r="HO3" s="19"/>
      <c r="HP3" s="19"/>
      <c r="HQ3" s="19"/>
      <c r="HR3" s="19"/>
      <c r="HS3" s="19"/>
      <c r="HT3" s="19"/>
      <c r="HU3" s="19"/>
      <c r="HV3" s="19"/>
      <c r="HW3" s="19"/>
      <c r="HX3" s="19"/>
      <c r="HY3" s="19"/>
      <c r="HZ3" s="19"/>
      <c r="IA3" s="19"/>
      <c r="IB3" s="19"/>
      <c r="IC3" s="19"/>
      <c r="ID3" s="19"/>
      <c r="IE3" s="19"/>
      <c r="IF3" s="19"/>
      <c r="IG3" s="19"/>
      <c r="IH3" s="19"/>
      <c r="II3" s="19"/>
      <c r="IJ3" s="19"/>
      <c r="IK3" s="19"/>
      <c r="IL3" s="19"/>
      <c r="IM3" s="19"/>
      <c r="IN3" s="19"/>
      <c r="IO3" s="19"/>
      <c r="IP3" s="19"/>
      <c r="IQ3" s="19"/>
      <c r="IR3" s="19"/>
      <c r="IS3" s="19"/>
      <c r="IT3" s="19"/>
      <c r="IU3" s="19"/>
      <c r="IV3" s="19"/>
      <c r="IW3" s="19"/>
    </row>
    <row r="4" customFormat="false" ht="15" hidden="false" customHeight="true" outlineLevel="0" collapsed="false">
      <c r="A4" s="19"/>
      <c r="B4" s="28"/>
      <c r="C4" s="29"/>
      <c r="D4" s="30"/>
      <c r="E4" s="30"/>
      <c r="F4" s="31"/>
      <c r="G4" s="31"/>
      <c r="H4" s="32"/>
      <c r="I4" s="32"/>
      <c r="J4" s="33"/>
      <c r="K4" s="30"/>
      <c r="L4" s="29" t="s">
        <v>28</v>
      </c>
      <c r="M4" s="30"/>
      <c r="N4" s="30"/>
      <c r="O4" s="34"/>
      <c r="P4" s="19"/>
      <c r="Q4" s="35"/>
      <c r="R4" s="35"/>
      <c r="S4" s="19"/>
      <c r="T4" s="26" t="s">
        <v>29</v>
      </c>
      <c r="U4" s="26"/>
      <c r="V4" s="26" t="s">
        <v>30</v>
      </c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</row>
    <row r="5" customFormat="false" ht="15" hidden="false" customHeight="true" outlineLevel="0" collapsed="false">
      <c r="A5" s="36"/>
      <c r="B5" s="37" t="s">
        <v>31</v>
      </c>
      <c r="C5" s="38" t="s">
        <v>32</v>
      </c>
      <c r="D5" s="39" t="n">
        <v>3342</v>
      </c>
      <c r="E5" s="40"/>
      <c r="F5" s="41" t="n">
        <f aca="false">T14</f>
        <v>24</v>
      </c>
      <c r="G5" s="41"/>
      <c r="H5" s="42" t="str">
        <f aca="false">V14</f>
        <v>x</v>
      </c>
      <c r="I5" s="41"/>
      <c r="J5" s="43" t="n">
        <v>1698</v>
      </c>
      <c r="K5" s="43"/>
      <c r="L5" s="44" t="s">
        <v>33</v>
      </c>
      <c r="M5" s="42"/>
      <c r="N5" s="45" t="n">
        <v>67694</v>
      </c>
      <c r="O5" s="46" t="n">
        <v>0.5</v>
      </c>
      <c r="P5" s="47" t="str">
        <f aca="false">IF(Q5&lt;0,ABS(Q5),"")</f>
        <v/>
      </c>
      <c r="Q5" s="48" t="n">
        <f aca="false">IF(L$37&gt;0,L5-R5,J5-R5)</f>
        <v>849</v>
      </c>
      <c r="R5" s="48" t="n">
        <f aca="false">ROUND((1-O5)*J5,0)</f>
        <v>849</v>
      </c>
      <c r="S5" s="36"/>
      <c r="T5" s="49" t="n">
        <v>17</v>
      </c>
      <c r="U5" s="49" t="n">
        <v>1</v>
      </c>
      <c r="V5" s="49" t="s">
        <v>34</v>
      </c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  <c r="IS5" s="36"/>
      <c r="IT5" s="36"/>
      <c r="IU5" s="36"/>
      <c r="IV5" s="36"/>
      <c r="IW5" s="36"/>
    </row>
    <row r="6" customFormat="false" ht="15" hidden="false" customHeight="true" outlineLevel="0" collapsed="false">
      <c r="A6" s="50"/>
      <c r="B6" s="37"/>
      <c r="C6" s="38"/>
      <c r="D6" s="39"/>
      <c r="E6" s="40"/>
      <c r="F6" s="51"/>
      <c r="G6" s="51"/>
      <c r="H6" s="40"/>
      <c r="I6" s="51"/>
      <c r="J6" s="43"/>
      <c r="K6" s="52"/>
      <c r="L6" s="44"/>
      <c r="M6" s="40"/>
      <c r="N6" s="53"/>
      <c r="O6" s="46"/>
      <c r="P6" s="54"/>
      <c r="Q6" s="48"/>
      <c r="R6" s="48"/>
      <c r="S6" s="36"/>
      <c r="T6" s="55" t="n">
        <v>20</v>
      </c>
      <c r="U6" s="55" t="n">
        <v>2</v>
      </c>
      <c r="V6" s="55" t="s">
        <v>34</v>
      </c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</row>
    <row r="7" customFormat="false" ht="15" hidden="false" customHeight="true" outlineLevel="0" collapsed="false">
      <c r="A7" s="36"/>
      <c r="B7" s="37" t="s">
        <v>35</v>
      </c>
      <c r="C7" s="38" t="s">
        <v>36</v>
      </c>
      <c r="D7" s="39" t="n">
        <v>3343</v>
      </c>
      <c r="E7" s="40"/>
      <c r="F7" s="51" t="n">
        <f aca="false">T6</f>
        <v>20</v>
      </c>
      <c r="G7" s="51"/>
      <c r="H7" s="40" t="str">
        <f aca="false">V6</f>
        <v>x</v>
      </c>
      <c r="I7" s="51"/>
      <c r="J7" s="43" t="n">
        <v>8052</v>
      </c>
      <c r="K7" s="43"/>
      <c r="L7" s="44" t="s">
        <v>33</v>
      </c>
      <c r="M7" s="40"/>
      <c r="N7" s="45" t="n">
        <v>67694</v>
      </c>
      <c r="O7" s="46" t="n">
        <v>0.6</v>
      </c>
      <c r="P7" s="47" t="str">
        <f aca="false">IF(Q7&lt;0,ABS(Q7),"")</f>
        <v/>
      </c>
      <c r="Q7" s="48" t="n">
        <f aca="false">IF(L$37&gt;0,L7-R7,J7-R7)</f>
        <v>4831</v>
      </c>
      <c r="R7" s="48" t="n">
        <f aca="false">ROUND((1-O7)*J7,0)</f>
        <v>3221</v>
      </c>
      <c r="S7" s="36"/>
      <c r="T7" s="55" t="n">
        <v>18</v>
      </c>
      <c r="U7" s="55" t="n">
        <v>3</v>
      </c>
      <c r="V7" s="55" t="s">
        <v>34</v>
      </c>
      <c r="W7" s="36"/>
      <c r="X7" s="36"/>
      <c r="Y7" s="36" t="n">
        <v>15</v>
      </c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</row>
    <row r="8" customFormat="false" ht="15" hidden="false" customHeight="true" outlineLevel="0" collapsed="false">
      <c r="A8" s="36"/>
      <c r="B8" s="37"/>
      <c r="C8" s="38"/>
      <c r="D8" s="39"/>
      <c r="E8" s="40"/>
      <c r="F8" s="51"/>
      <c r="G8" s="51"/>
      <c r="H8" s="40"/>
      <c r="I8" s="51"/>
      <c r="J8" s="43" t="n">
        <v>7000</v>
      </c>
      <c r="K8" s="43"/>
      <c r="L8" s="44" t="s">
        <v>37</v>
      </c>
      <c r="M8" s="40"/>
      <c r="N8" s="45" t="n">
        <v>68918</v>
      </c>
      <c r="O8" s="46" t="n">
        <v>0</v>
      </c>
      <c r="P8" s="47" t="str">
        <f aca="false">IF(Q8&lt;0,ABS(Q8),"")</f>
        <v/>
      </c>
      <c r="Q8" s="48" t="n">
        <f aca="false">IF(L$37&gt;0,L8-R8,J8-R8)</f>
        <v>0</v>
      </c>
      <c r="R8" s="48" t="n">
        <f aca="false">ROUND((1-O8)*J8,0)</f>
        <v>7000</v>
      </c>
      <c r="S8" s="36"/>
      <c r="T8" s="55" t="n">
        <v>19</v>
      </c>
      <c r="U8" s="55" t="n">
        <v>4</v>
      </c>
      <c r="V8" s="55" t="s">
        <v>34</v>
      </c>
      <c r="W8" s="36"/>
      <c r="X8" s="36"/>
      <c r="Y8" s="36" t="n">
        <v>23</v>
      </c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</row>
    <row r="9" customFormat="false" ht="15" hidden="false" customHeight="true" outlineLevel="0" collapsed="false">
      <c r="A9" s="50"/>
      <c r="B9" s="37"/>
      <c r="C9" s="38"/>
      <c r="D9" s="39"/>
      <c r="E9" s="40"/>
      <c r="F9" s="51"/>
      <c r="G9" s="51"/>
      <c r="H9" s="40"/>
      <c r="I9" s="51"/>
      <c r="J9" s="43"/>
      <c r="K9" s="43"/>
      <c r="L9" s="44"/>
      <c r="M9" s="40"/>
      <c r="N9" s="53"/>
      <c r="O9" s="46"/>
      <c r="P9" s="54"/>
      <c r="Q9" s="48"/>
      <c r="R9" s="48"/>
      <c r="S9" s="36"/>
      <c r="T9" s="55" t="n">
        <v>22</v>
      </c>
      <c r="U9" s="55" t="n">
        <v>5</v>
      </c>
      <c r="V9" s="55" t="s">
        <v>34</v>
      </c>
      <c r="W9" s="36"/>
      <c r="X9" s="36"/>
      <c r="Y9" s="36" t="n">
        <v>15</v>
      </c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</row>
    <row r="10" customFormat="false" ht="15" hidden="false" customHeight="true" outlineLevel="0" collapsed="false">
      <c r="A10" s="36"/>
      <c r="B10" s="37" t="s">
        <v>38</v>
      </c>
      <c r="C10" s="38" t="s">
        <v>39</v>
      </c>
      <c r="D10" s="39" t="n">
        <v>3344</v>
      </c>
      <c r="E10" s="40"/>
      <c r="F10" s="51" t="n">
        <f aca="false">T11</f>
        <v>19</v>
      </c>
      <c r="G10" s="51"/>
      <c r="H10" s="40" t="str">
        <f aca="false">V11</f>
        <v>x</v>
      </c>
      <c r="I10" s="51"/>
      <c r="J10" s="43" t="n">
        <v>2059</v>
      </c>
      <c r="K10" s="43"/>
      <c r="L10" s="44" t="s">
        <v>33</v>
      </c>
      <c r="M10" s="40"/>
      <c r="N10" s="45" t="n">
        <v>67694</v>
      </c>
      <c r="O10" s="46" t="n">
        <v>0.9</v>
      </c>
      <c r="P10" s="47" t="str">
        <f aca="false">IF(Q10&lt;0,ABS(Q10),"")</f>
        <v/>
      </c>
      <c r="Q10" s="48" t="n">
        <f aca="false">IF(L$37&gt;0,L10-R10,J10-R10)</f>
        <v>1853</v>
      </c>
      <c r="R10" s="48" t="n">
        <f aca="false">ROUND((1-O10)*J10,0)</f>
        <v>206</v>
      </c>
      <c r="S10" s="36"/>
      <c r="T10" s="55" t="n">
        <v>19</v>
      </c>
      <c r="U10" s="55" t="n">
        <v>6</v>
      </c>
      <c r="V10" s="55" t="s">
        <v>34</v>
      </c>
      <c r="W10" s="36"/>
      <c r="X10" s="36"/>
      <c r="Y10" s="36" t="n">
        <v>22</v>
      </c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</row>
    <row r="11" customFormat="false" ht="15" hidden="false" customHeight="true" outlineLevel="0" collapsed="false">
      <c r="A11" s="36"/>
      <c r="B11" s="37"/>
      <c r="C11" s="38"/>
      <c r="D11" s="39"/>
      <c r="E11" s="40"/>
      <c r="F11" s="51"/>
      <c r="G11" s="51"/>
      <c r="H11" s="40"/>
      <c r="I11" s="51"/>
      <c r="J11" s="43" t="n">
        <v>2400</v>
      </c>
      <c r="K11" s="43"/>
      <c r="L11" s="44" t="s">
        <v>37</v>
      </c>
      <c r="M11" s="40"/>
      <c r="N11" s="45" t="n">
        <v>68915</v>
      </c>
      <c r="O11" s="46" t="n">
        <v>0</v>
      </c>
      <c r="P11" s="47" t="str">
        <f aca="false">IF(Q11&lt;0,ABS(Q11),"")</f>
        <v/>
      </c>
      <c r="Q11" s="48" t="n">
        <f aca="false">IF(L$37&gt;0,L11-R11,J11-R11)</f>
        <v>0</v>
      </c>
      <c r="R11" s="48" t="n">
        <f aca="false">ROUND((1-O11)*J11,0)</f>
        <v>2400</v>
      </c>
      <c r="S11" s="36"/>
      <c r="T11" s="55" t="n">
        <v>19</v>
      </c>
      <c r="U11" s="55" t="n">
        <v>7</v>
      </c>
      <c r="V11" s="55" t="s">
        <v>34</v>
      </c>
      <c r="W11" s="36"/>
      <c r="X11" s="36"/>
      <c r="Y11" s="36" t="n">
        <v>15</v>
      </c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  <c r="IN11" s="36"/>
      <c r="IO11" s="36"/>
      <c r="IP11" s="36"/>
      <c r="IQ11" s="36"/>
      <c r="IR11" s="36"/>
      <c r="IS11" s="36"/>
      <c r="IT11" s="36"/>
      <c r="IU11" s="36"/>
      <c r="IV11" s="36"/>
      <c r="IW11" s="36"/>
    </row>
    <row r="12" customFormat="false" ht="15" hidden="false" customHeight="true" outlineLevel="0" collapsed="false">
      <c r="A12" s="36"/>
      <c r="B12" s="37"/>
      <c r="C12" s="38"/>
      <c r="D12" s="39"/>
      <c r="E12" s="40"/>
      <c r="F12" s="51"/>
      <c r="G12" s="51"/>
      <c r="H12" s="40"/>
      <c r="I12" s="51"/>
      <c r="J12" s="43" t="n">
        <v>500</v>
      </c>
      <c r="K12" s="43"/>
      <c r="L12" s="44" t="s">
        <v>37</v>
      </c>
      <c r="M12" s="40"/>
      <c r="N12" s="45" t="n">
        <v>69148</v>
      </c>
      <c r="O12" s="46" t="n">
        <v>0</v>
      </c>
      <c r="P12" s="47" t="str">
        <f aca="false">IF(Q12&lt;0,ABS(Q12),"")</f>
        <v/>
      </c>
      <c r="Q12" s="48" t="n">
        <f aca="false">IF(L$37&gt;0,L12-R12,J12-R12)</f>
        <v>0</v>
      </c>
      <c r="R12" s="48" t="n">
        <f aca="false">ROUND((1-O12)*J12,0)</f>
        <v>500</v>
      </c>
      <c r="S12" s="36"/>
      <c r="T12" s="55" t="n">
        <v>22</v>
      </c>
      <c r="U12" s="55" t="n">
        <v>8</v>
      </c>
      <c r="V12" s="55" t="s">
        <v>34</v>
      </c>
      <c r="W12" s="36"/>
      <c r="X12" s="36"/>
      <c r="Y12" s="36" t="n">
        <v>14</v>
      </c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  <c r="GX12" s="36"/>
      <c r="GY12" s="36"/>
      <c r="GZ12" s="36"/>
      <c r="HA12" s="36"/>
      <c r="HB12" s="36"/>
      <c r="HC12" s="36"/>
      <c r="HD12" s="36"/>
      <c r="HE12" s="36"/>
      <c r="HF12" s="36"/>
      <c r="HG12" s="36"/>
      <c r="HH12" s="36"/>
      <c r="HI12" s="36"/>
      <c r="HJ12" s="36"/>
      <c r="HK12" s="36"/>
      <c r="HL12" s="36"/>
      <c r="HM12" s="36"/>
      <c r="HN12" s="36"/>
      <c r="HO12" s="36"/>
      <c r="HP12" s="36"/>
      <c r="HQ12" s="36"/>
      <c r="HR12" s="36"/>
      <c r="HS12" s="36"/>
      <c r="HT12" s="36"/>
      <c r="HU12" s="36"/>
      <c r="HV12" s="36"/>
      <c r="HW12" s="36"/>
      <c r="HX12" s="36"/>
      <c r="HY12" s="36"/>
      <c r="HZ12" s="36"/>
      <c r="IA12" s="36"/>
      <c r="IB12" s="36"/>
      <c r="IC12" s="36"/>
      <c r="ID12" s="36"/>
      <c r="IE12" s="36"/>
      <c r="IF12" s="36"/>
      <c r="IG12" s="36"/>
      <c r="IH12" s="36"/>
      <c r="II12" s="36"/>
      <c r="IJ12" s="36"/>
      <c r="IK12" s="36"/>
      <c r="IL12" s="36"/>
      <c r="IM12" s="36"/>
      <c r="IN12" s="36"/>
      <c r="IO12" s="36"/>
      <c r="IP12" s="36"/>
      <c r="IQ12" s="36"/>
      <c r="IR12" s="36"/>
      <c r="IS12" s="36"/>
      <c r="IT12" s="36"/>
      <c r="IU12" s="36"/>
      <c r="IV12" s="36"/>
      <c r="IW12" s="36"/>
    </row>
    <row r="13" customFormat="false" ht="15" hidden="false" customHeight="true" outlineLevel="0" collapsed="false">
      <c r="A13" s="36"/>
      <c r="B13" s="37"/>
      <c r="C13" s="38"/>
      <c r="D13" s="39"/>
      <c r="E13" s="40"/>
      <c r="F13" s="51"/>
      <c r="G13" s="51"/>
      <c r="H13" s="40"/>
      <c r="I13" s="51"/>
      <c r="J13" s="43" t="n">
        <v>1600</v>
      </c>
      <c r="K13" s="43"/>
      <c r="L13" s="44" t="s">
        <v>37</v>
      </c>
      <c r="M13" s="40"/>
      <c r="N13" s="45" t="n">
        <v>69693</v>
      </c>
      <c r="O13" s="46" t="n">
        <v>0</v>
      </c>
      <c r="P13" s="47" t="str">
        <f aca="false">IF(Q13&lt;0,ABS(Q13),"")</f>
        <v/>
      </c>
      <c r="Q13" s="48" t="n">
        <f aca="false">IF(L$37&gt;0,L13-R13,J13-R13)</f>
        <v>0</v>
      </c>
      <c r="R13" s="48" t="n">
        <f aca="false">ROUND((1-O13)*J13,0)</f>
        <v>1600</v>
      </c>
      <c r="S13" s="36"/>
      <c r="T13" s="55" t="n">
        <v>21</v>
      </c>
      <c r="U13" s="55" t="n">
        <v>9</v>
      </c>
      <c r="V13" s="55" t="s">
        <v>34</v>
      </c>
      <c r="W13" s="36"/>
      <c r="X13" s="36"/>
      <c r="Y13" s="36" t="n">
        <v>20</v>
      </c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  <c r="IN13" s="36"/>
      <c r="IO13" s="36"/>
      <c r="IP13" s="36"/>
      <c r="IQ13" s="36"/>
      <c r="IR13" s="36"/>
      <c r="IS13" s="36"/>
      <c r="IT13" s="36"/>
      <c r="IU13" s="36"/>
      <c r="IV13" s="36"/>
      <c r="IW13" s="36"/>
    </row>
    <row r="14" customFormat="false" ht="15" hidden="false" customHeight="true" outlineLevel="0" collapsed="false">
      <c r="A14" s="50"/>
      <c r="B14" s="37"/>
      <c r="C14" s="38"/>
      <c r="D14" s="39"/>
      <c r="E14" s="40"/>
      <c r="F14" s="51"/>
      <c r="G14" s="51"/>
      <c r="H14" s="40"/>
      <c r="I14" s="51"/>
      <c r="J14" s="43"/>
      <c r="K14" s="43"/>
      <c r="L14" s="44"/>
      <c r="M14" s="40"/>
      <c r="N14" s="53"/>
      <c r="O14" s="46"/>
      <c r="P14" s="54"/>
      <c r="Q14" s="48"/>
      <c r="R14" s="48"/>
      <c r="S14" s="36"/>
      <c r="T14" s="55" t="n">
        <v>24</v>
      </c>
      <c r="U14" s="55" t="n">
        <v>15</v>
      </c>
      <c r="V14" s="55" t="s">
        <v>34</v>
      </c>
      <c r="W14" s="36"/>
      <c r="X14" s="36"/>
      <c r="Y14" s="36" t="n">
        <v>16</v>
      </c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  <c r="IN14" s="36"/>
      <c r="IO14" s="36"/>
      <c r="IP14" s="36"/>
      <c r="IQ14" s="36"/>
      <c r="IR14" s="36"/>
      <c r="IS14" s="36"/>
      <c r="IT14" s="36"/>
      <c r="IU14" s="36"/>
      <c r="IV14" s="36"/>
      <c r="IW14" s="36"/>
    </row>
    <row r="15" customFormat="false" ht="15" hidden="false" customHeight="true" outlineLevel="0" collapsed="false">
      <c r="A15" s="36"/>
      <c r="B15" s="37" t="s">
        <v>40</v>
      </c>
      <c r="C15" s="38" t="s">
        <v>41</v>
      </c>
      <c r="D15" s="39" t="n">
        <v>3788</v>
      </c>
      <c r="E15" s="40"/>
      <c r="F15" s="51" t="n">
        <f aca="false">T5</f>
        <v>17</v>
      </c>
      <c r="G15" s="51"/>
      <c r="H15" s="40" t="str">
        <f aca="false">V5</f>
        <v>x</v>
      </c>
      <c r="I15" s="51"/>
      <c r="J15" s="43" t="n">
        <v>13140</v>
      </c>
      <c r="K15" s="43"/>
      <c r="L15" s="44" t="s">
        <v>33</v>
      </c>
      <c r="M15" s="40"/>
      <c r="N15" s="45" t="n">
        <v>67694</v>
      </c>
      <c r="O15" s="46" t="n">
        <v>0.75</v>
      </c>
      <c r="P15" s="47" t="str">
        <f aca="false">IF(Q15&lt;0,ABS(Q15),"")</f>
        <v/>
      </c>
      <c r="Q15" s="48" t="n">
        <f aca="false">IF(L$37&gt;0,L15-R15,J15-R15)</f>
        <v>9855</v>
      </c>
      <c r="R15" s="48" t="n">
        <f aca="false">ROUND((1-O15)*J15,0)</f>
        <v>3285</v>
      </c>
      <c r="S15" s="36"/>
      <c r="T15" s="55" t="n">
        <v>21</v>
      </c>
      <c r="U15" s="55" t="n">
        <v>35</v>
      </c>
      <c r="V15" s="55" t="s">
        <v>34</v>
      </c>
      <c r="W15" s="36"/>
      <c r="X15" s="36"/>
      <c r="Y15" s="36" t="n">
        <v>17</v>
      </c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  <c r="GX15" s="36"/>
      <c r="GY15" s="36"/>
      <c r="GZ15" s="36"/>
      <c r="HA15" s="36"/>
      <c r="HB15" s="36"/>
      <c r="HC15" s="36"/>
      <c r="HD15" s="36"/>
      <c r="HE15" s="36"/>
      <c r="HF15" s="36"/>
      <c r="HG15" s="36"/>
      <c r="HH15" s="36"/>
      <c r="HI15" s="36"/>
      <c r="HJ15" s="36"/>
      <c r="HK15" s="36"/>
      <c r="HL15" s="36"/>
      <c r="HM15" s="36"/>
      <c r="HN15" s="36"/>
      <c r="HO15" s="36"/>
      <c r="HP15" s="36"/>
      <c r="HQ15" s="36"/>
      <c r="HR15" s="36"/>
      <c r="HS15" s="36"/>
      <c r="HT15" s="36"/>
      <c r="HU15" s="36"/>
      <c r="HV15" s="36"/>
      <c r="HW15" s="36"/>
      <c r="HX15" s="36"/>
      <c r="HY15" s="36"/>
      <c r="HZ15" s="36"/>
      <c r="IA15" s="36"/>
      <c r="IB15" s="36"/>
      <c r="IC15" s="36"/>
      <c r="ID15" s="36"/>
      <c r="IE15" s="36"/>
      <c r="IF15" s="36"/>
      <c r="IG15" s="36"/>
      <c r="IH15" s="36"/>
      <c r="II15" s="36"/>
      <c r="IJ15" s="36"/>
      <c r="IK15" s="36"/>
      <c r="IL15" s="36"/>
      <c r="IM15" s="36"/>
      <c r="IN15" s="36"/>
      <c r="IO15" s="36"/>
      <c r="IP15" s="36"/>
      <c r="IQ15" s="36"/>
      <c r="IR15" s="36"/>
      <c r="IS15" s="36"/>
      <c r="IT15" s="36"/>
      <c r="IU15" s="36"/>
      <c r="IV15" s="36"/>
      <c r="IW15" s="36"/>
    </row>
    <row r="16" customFormat="false" ht="15" hidden="false" customHeight="true" outlineLevel="0" collapsed="false">
      <c r="A16" s="36"/>
      <c r="B16" s="37"/>
      <c r="C16" s="38"/>
      <c r="D16" s="39"/>
      <c r="E16" s="40"/>
      <c r="F16" s="51"/>
      <c r="G16" s="51"/>
      <c r="H16" s="40"/>
      <c r="I16" s="51"/>
      <c r="J16" s="43" t="n">
        <v>85</v>
      </c>
      <c r="K16" s="43"/>
      <c r="L16" s="44" t="s">
        <v>37</v>
      </c>
      <c r="M16" s="40"/>
      <c r="N16" s="45" t="n">
        <v>68917</v>
      </c>
      <c r="O16" s="46" t="n">
        <v>0</v>
      </c>
      <c r="P16" s="47" t="str">
        <f aca="false">IF(Q16&lt;0,ABS(Q16),"")</f>
        <v/>
      </c>
      <c r="Q16" s="48" t="n">
        <f aca="false">IF(L$37&gt;0,L16-R16,J16-R16)</f>
        <v>0</v>
      </c>
      <c r="R16" s="48" t="n">
        <f aca="false">ROUND((1-O16)*J16,0)</f>
        <v>85</v>
      </c>
      <c r="S16" s="36"/>
      <c r="T16" s="56" t="n">
        <v>19</v>
      </c>
      <c r="U16" s="56" t="n">
        <v>39</v>
      </c>
      <c r="V16" s="56" t="s">
        <v>34</v>
      </c>
      <c r="W16" s="36"/>
      <c r="X16" s="36"/>
      <c r="Y16" s="36" t="n">
        <v>17</v>
      </c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  <c r="IN16" s="36"/>
      <c r="IO16" s="36"/>
      <c r="IP16" s="36"/>
      <c r="IQ16" s="36"/>
      <c r="IR16" s="36"/>
      <c r="IS16" s="36"/>
      <c r="IT16" s="36"/>
      <c r="IU16" s="36"/>
      <c r="IV16" s="36"/>
      <c r="IW16" s="36"/>
    </row>
    <row r="17" customFormat="false" ht="15" hidden="false" customHeight="true" outlineLevel="0" collapsed="false">
      <c r="A17" s="36"/>
      <c r="B17" s="37"/>
      <c r="C17" s="38"/>
      <c r="D17" s="39"/>
      <c r="E17" s="40"/>
      <c r="F17" s="51"/>
      <c r="G17" s="51"/>
      <c r="H17" s="40"/>
      <c r="I17" s="51"/>
      <c r="J17" s="43" t="n">
        <v>1000</v>
      </c>
      <c r="K17" s="43"/>
      <c r="L17" s="44" t="s">
        <v>37</v>
      </c>
      <c r="M17" s="40"/>
      <c r="N17" s="45" t="n">
        <v>69149</v>
      </c>
      <c r="O17" s="46" t="n">
        <v>0</v>
      </c>
      <c r="P17" s="47" t="str">
        <f aca="false">IF(Q17&lt;0,ABS(Q17),"")</f>
        <v/>
      </c>
      <c r="Q17" s="48" t="n">
        <f aca="false">IF(L$37&gt;0,L17-R17,J17-R17)</f>
        <v>0</v>
      </c>
      <c r="R17" s="48" t="n">
        <f aca="false">ROUND((1-O17)*J17,0)</f>
        <v>1000</v>
      </c>
      <c r="S17" s="36"/>
      <c r="T17" s="36"/>
      <c r="U17" s="36"/>
      <c r="V17" s="36"/>
      <c r="W17" s="36"/>
      <c r="X17" s="36"/>
      <c r="Y17" s="36" t="n">
        <v>17</v>
      </c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</row>
    <row r="18" customFormat="false" ht="15" hidden="false" customHeight="true" outlineLevel="0" collapsed="false">
      <c r="A18" s="50"/>
      <c r="B18" s="37"/>
      <c r="C18" s="38"/>
      <c r="D18" s="57"/>
      <c r="E18" s="58"/>
      <c r="F18" s="51"/>
      <c r="G18" s="51"/>
      <c r="H18" s="40"/>
      <c r="I18" s="51"/>
      <c r="J18" s="43"/>
      <c r="K18" s="43"/>
      <c r="L18" s="44"/>
      <c r="M18" s="40"/>
      <c r="N18" s="53"/>
      <c r="O18" s="46"/>
      <c r="P18" s="36"/>
      <c r="Q18" s="48"/>
      <c r="R18" s="48"/>
      <c r="S18" s="36"/>
      <c r="T18" s="59" t="n">
        <f aca="false">AVERAGE(T5:T16)</f>
        <v>20.0833333333333</v>
      </c>
      <c r="U18" s="36"/>
      <c r="V18" s="59" t="e">
        <f aca="false">AVERAGE(V5:V16)</f>
        <v>#DIV/0!</v>
      </c>
      <c r="W18" s="36"/>
      <c r="X18" s="36"/>
      <c r="Y18" s="36" t="n">
        <v>22</v>
      </c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</row>
    <row r="19" customFormat="false" ht="15" hidden="false" customHeight="true" outlineLevel="0" collapsed="false">
      <c r="A19" s="36"/>
      <c r="B19" s="37" t="s">
        <v>42</v>
      </c>
      <c r="C19" s="38" t="s">
        <v>43</v>
      </c>
      <c r="D19" s="39" t="n">
        <v>3789</v>
      </c>
      <c r="E19" s="40"/>
      <c r="F19" s="51" t="n">
        <f aca="false">T7</f>
        <v>18</v>
      </c>
      <c r="G19" s="51"/>
      <c r="H19" s="40" t="str">
        <f aca="false">V7</f>
        <v>x</v>
      </c>
      <c r="I19" s="51"/>
      <c r="J19" s="43" t="n">
        <v>2644</v>
      </c>
      <c r="K19" s="43"/>
      <c r="L19" s="44" t="s">
        <v>33</v>
      </c>
      <c r="M19" s="40"/>
      <c r="N19" s="45" t="n">
        <v>67694</v>
      </c>
      <c r="O19" s="46" t="n">
        <v>0.6</v>
      </c>
      <c r="P19" s="47" t="str">
        <f aca="false">IF(Q19&lt;0,ABS(Q19),"")</f>
        <v/>
      </c>
      <c r="Q19" s="48" t="n">
        <f aca="false">IF(L$37&gt;0,L19-R19,J19-R19)</f>
        <v>1586</v>
      </c>
      <c r="R19" s="48" t="n">
        <f aca="false">ROUND((1-O19)*J19,0)</f>
        <v>1058</v>
      </c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</row>
    <row r="20" customFormat="false" ht="15" hidden="false" customHeight="true" outlineLevel="0" collapsed="false">
      <c r="A20" s="50"/>
      <c r="B20" s="37"/>
      <c r="C20" s="38"/>
      <c r="D20" s="39"/>
      <c r="E20" s="40"/>
      <c r="F20" s="36"/>
      <c r="G20" s="36"/>
      <c r="H20" s="36"/>
      <c r="I20" s="51"/>
      <c r="J20" s="43"/>
      <c r="K20" s="43"/>
      <c r="L20" s="44"/>
      <c r="M20" s="40"/>
      <c r="N20" s="53"/>
      <c r="O20" s="46"/>
      <c r="P20" s="36"/>
      <c r="Q20" s="48"/>
      <c r="R20" s="48"/>
      <c r="S20" s="36"/>
      <c r="T20" s="60" t="s">
        <v>44</v>
      </c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</row>
    <row r="21" customFormat="false" ht="15" hidden="false" customHeight="true" outlineLevel="0" collapsed="false">
      <c r="A21" s="50"/>
      <c r="B21" s="37" t="s">
        <v>45</v>
      </c>
      <c r="C21" s="38" t="s">
        <v>46</v>
      </c>
      <c r="D21" s="39" t="n">
        <v>3345</v>
      </c>
      <c r="E21" s="40"/>
      <c r="F21" s="51" t="n">
        <f aca="false">T8</f>
        <v>19</v>
      </c>
      <c r="G21" s="51"/>
      <c r="H21" s="40" t="str">
        <f aca="false">V8</f>
        <v>x</v>
      </c>
      <c r="I21" s="51"/>
      <c r="J21" s="43" t="n">
        <v>2200</v>
      </c>
      <c r="K21" s="43"/>
      <c r="L21" s="44" t="s">
        <v>33</v>
      </c>
      <c r="M21" s="51"/>
      <c r="N21" s="45" t="n">
        <v>67694</v>
      </c>
      <c r="O21" s="46" t="n">
        <v>0.5</v>
      </c>
      <c r="P21" s="47" t="str">
        <f aca="false">IF(Q21&lt;0,ABS(Q21),"")</f>
        <v/>
      </c>
      <c r="Q21" s="48" t="n">
        <f aca="false">IF(L$37&gt;0,L21-R21,J21-R21)</f>
        <v>1100</v>
      </c>
      <c r="R21" s="48" t="n">
        <f aca="false">ROUND((1-O21)*J21,0)</f>
        <v>1100</v>
      </c>
      <c r="S21" s="36"/>
      <c r="T21" s="61" t="s">
        <v>47</v>
      </c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</row>
    <row r="22" customFormat="false" ht="15" hidden="false" customHeight="true" outlineLevel="0" collapsed="false">
      <c r="A22" s="50"/>
      <c r="B22" s="37"/>
      <c r="C22" s="38"/>
      <c r="D22" s="39"/>
      <c r="E22" s="40"/>
      <c r="F22" s="51"/>
      <c r="G22" s="51"/>
      <c r="H22" s="40"/>
      <c r="I22" s="51"/>
      <c r="J22" s="43" t="n">
        <v>1915</v>
      </c>
      <c r="K22" s="43"/>
      <c r="L22" s="44" t="s">
        <v>37</v>
      </c>
      <c r="M22" s="51"/>
      <c r="N22" s="45" t="n">
        <v>68916</v>
      </c>
      <c r="O22" s="46" t="n">
        <v>0</v>
      </c>
      <c r="P22" s="47" t="str">
        <f aca="false">IF(Q22&lt;0,ABS(Q22),"")</f>
        <v/>
      </c>
      <c r="Q22" s="48" t="n">
        <f aca="false">IF(L$37&gt;0,L22-R22,J22-R22)</f>
        <v>0</v>
      </c>
      <c r="R22" s="48" t="n">
        <f aca="false">ROUND((1-O22)*J22,0)</f>
        <v>1915</v>
      </c>
      <c r="S22" s="36"/>
      <c r="T22" s="61" t="s">
        <v>48</v>
      </c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</row>
    <row r="23" customFormat="false" ht="15" hidden="false" customHeight="true" outlineLevel="0" collapsed="false">
      <c r="A23" s="50"/>
      <c r="B23" s="37"/>
      <c r="C23" s="38"/>
      <c r="D23" s="57"/>
      <c r="E23" s="58"/>
      <c r="F23" s="51"/>
      <c r="G23" s="51"/>
      <c r="H23" s="40"/>
      <c r="I23" s="51"/>
      <c r="J23" s="43"/>
      <c r="K23" s="43"/>
      <c r="L23" s="44"/>
      <c r="M23" s="40"/>
      <c r="N23" s="53"/>
      <c r="O23" s="46"/>
      <c r="P23" s="36"/>
      <c r="Q23" s="48"/>
      <c r="R23" s="48"/>
      <c r="S23" s="36"/>
      <c r="T23" s="62" t="n">
        <v>0.4</v>
      </c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</row>
    <row r="24" customFormat="false" ht="15" hidden="false" customHeight="true" outlineLevel="0" collapsed="false">
      <c r="A24" s="50"/>
      <c r="B24" s="37" t="s">
        <v>49</v>
      </c>
      <c r="C24" s="38" t="s">
        <v>50</v>
      </c>
      <c r="D24" s="39" t="n">
        <v>2777</v>
      </c>
      <c r="E24" s="40"/>
      <c r="F24" s="51" t="n">
        <f aca="false">T9</f>
        <v>22</v>
      </c>
      <c r="G24" s="51"/>
      <c r="H24" s="40" t="str">
        <f aca="false">V9</f>
        <v>x</v>
      </c>
      <c r="I24" s="51"/>
      <c r="J24" s="43" t="n">
        <v>15982</v>
      </c>
      <c r="K24" s="43"/>
      <c r="L24" s="44" t="s">
        <v>33</v>
      </c>
      <c r="M24" s="40"/>
      <c r="N24" s="45" t="n">
        <v>67694</v>
      </c>
      <c r="O24" s="46" t="n">
        <v>0.55</v>
      </c>
      <c r="P24" s="47" t="str">
        <f aca="false">IF(Q24&lt;0,ABS(Q24),"")</f>
        <v/>
      </c>
      <c r="Q24" s="48" t="n">
        <f aca="false">IF(L$37&gt;0,L24-R24,J24-R24)</f>
        <v>8790.1</v>
      </c>
      <c r="R24" s="48" t="n">
        <f aca="false">(1-O24)*J24</f>
        <v>7191.9</v>
      </c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</row>
    <row r="25" customFormat="false" ht="15" hidden="false" customHeight="true" outlineLevel="0" collapsed="false">
      <c r="A25" s="50"/>
      <c r="B25" s="37"/>
      <c r="C25" s="38"/>
      <c r="D25" s="39"/>
      <c r="E25" s="40"/>
      <c r="F25" s="51"/>
      <c r="G25" s="51"/>
      <c r="H25" s="40"/>
      <c r="I25" s="51"/>
      <c r="J25" s="43"/>
      <c r="K25" s="43"/>
      <c r="L25" s="44"/>
      <c r="M25" s="40"/>
      <c r="N25" s="53"/>
      <c r="O25" s="46"/>
      <c r="P25" s="36"/>
      <c r="Q25" s="48"/>
      <c r="R25" s="48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</row>
    <row r="26" customFormat="false" ht="15" hidden="false" customHeight="true" outlineLevel="0" collapsed="false">
      <c r="A26" s="36"/>
      <c r="B26" s="37" t="s">
        <v>51</v>
      </c>
      <c r="C26" s="38" t="s">
        <v>52</v>
      </c>
      <c r="D26" s="39" t="n">
        <v>3346</v>
      </c>
      <c r="E26" s="40"/>
      <c r="F26" s="51" t="n">
        <f aca="false">T10</f>
        <v>19</v>
      </c>
      <c r="G26" s="51"/>
      <c r="H26" s="40" t="str">
        <f aca="false">V10</f>
        <v>x</v>
      </c>
      <c r="I26" s="51"/>
      <c r="J26" s="43" t="n">
        <v>3354</v>
      </c>
      <c r="K26" s="43"/>
      <c r="L26" s="44" t="s">
        <v>33</v>
      </c>
      <c r="M26" s="40"/>
      <c r="N26" s="45" t="n">
        <v>67694</v>
      </c>
      <c r="O26" s="46" t="n">
        <v>0.5</v>
      </c>
      <c r="P26" s="47" t="str">
        <f aca="false">IF(Q26&lt;0,ABS(Q26),"")</f>
        <v/>
      </c>
      <c r="Q26" s="48" t="n">
        <f aca="false">IF(L$37&gt;0,L26-R26,J26-R26)</f>
        <v>1677</v>
      </c>
      <c r="R26" s="48" t="n">
        <f aca="false">ROUND((1-O26)*J26,0)</f>
        <v>1677</v>
      </c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</row>
    <row r="27" customFormat="false" ht="15" hidden="false" customHeight="false" outlineLevel="0" collapsed="false">
      <c r="A27" s="50"/>
      <c r="B27" s="37"/>
      <c r="C27" s="38"/>
      <c r="D27" s="39"/>
      <c r="E27" s="40"/>
      <c r="F27" s="51"/>
      <c r="G27" s="51"/>
      <c r="H27" s="40"/>
      <c r="I27" s="51"/>
      <c r="J27" s="43"/>
      <c r="K27" s="43"/>
      <c r="L27" s="44"/>
      <c r="M27" s="40"/>
      <c r="N27" s="53"/>
      <c r="O27" s="46"/>
      <c r="P27" s="36"/>
      <c r="Q27" s="48"/>
      <c r="R27" s="48"/>
      <c r="S27" s="36"/>
    </row>
    <row r="28" customFormat="false" ht="15" hidden="false" customHeight="false" outlineLevel="0" collapsed="false">
      <c r="A28" s="36"/>
      <c r="B28" s="37" t="s">
        <v>53</v>
      </c>
      <c r="C28" s="38" t="s">
        <v>54</v>
      </c>
      <c r="D28" s="39" t="n">
        <v>3790</v>
      </c>
      <c r="E28" s="40"/>
      <c r="F28" s="51" t="n">
        <f aca="false">T12</f>
        <v>22</v>
      </c>
      <c r="G28" s="51"/>
      <c r="H28" s="40" t="str">
        <f aca="false">V12</f>
        <v>x</v>
      </c>
      <c r="I28" s="51"/>
      <c r="J28" s="43" t="n">
        <v>5649</v>
      </c>
      <c r="K28" s="43"/>
      <c r="L28" s="44" t="s">
        <v>33</v>
      </c>
      <c r="M28" s="40"/>
      <c r="N28" s="45" t="n">
        <v>67694</v>
      </c>
      <c r="O28" s="46" t="n">
        <v>0.3</v>
      </c>
      <c r="P28" s="47" t="str">
        <f aca="false">IF(Q28&lt;0,ABS(Q28),"")</f>
        <v/>
      </c>
      <c r="Q28" s="48" t="n">
        <f aca="false">IF(L$37&gt;0,L28-R28,J28-R28)</f>
        <v>1695</v>
      </c>
      <c r="R28" s="48" t="n">
        <f aca="false">ROUND((1-O28)*J28,0)</f>
        <v>3954</v>
      </c>
      <c r="S28" s="36"/>
    </row>
    <row r="29" customFormat="false" ht="15" hidden="false" customHeight="false" outlineLevel="0" collapsed="false">
      <c r="A29" s="50"/>
      <c r="B29" s="37"/>
      <c r="C29" s="38"/>
      <c r="D29" s="39"/>
      <c r="E29" s="40"/>
      <c r="F29" s="51"/>
      <c r="G29" s="51"/>
      <c r="H29" s="40"/>
      <c r="I29" s="51"/>
      <c r="J29" s="43"/>
      <c r="K29" s="43"/>
      <c r="L29" s="44"/>
      <c r="M29" s="40"/>
      <c r="N29" s="53"/>
      <c r="O29" s="46"/>
      <c r="P29" s="36"/>
      <c r="Q29" s="48"/>
      <c r="R29" s="48"/>
    </row>
    <row r="30" customFormat="false" ht="15" hidden="false" customHeight="false" outlineLevel="0" collapsed="false">
      <c r="A30" s="36"/>
      <c r="B30" s="37" t="s">
        <v>55</v>
      </c>
      <c r="C30" s="38" t="s">
        <v>56</v>
      </c>
      <c r="D30" s="39" t="n">
        <v>3791</v>
      </c>
      <c r="E30" s="40"/>
      <c r="F30" s="51" t="n">
        <f aca="false">T13</f>
        <v>21</v>
      </c>
      <c r="G30" s="51"/>
      <c r="H30" s="40" t="str">
        <f aca="false">V13</f>
        <v>x</v>
      </c>
      <c r="I30" s="51"/>
      <c r="J30" s="43" t="n">
        <v>5706</v>
      </c>
      <c r="K30" s="43"/>
      <c r="L30" s="44" t="s">
        <v>33</v>
      </c>
      <c r="M30" s="40"/>
      <c r="N30" s="45" t="n">
        <v>67694</v>
      </c>
      <c r="O30" s="46" t="n">
        <v>0.35</v>
      </c>
      <c r="P30" s="47" t="str">
        <f aca="false">IF(Q30&lt;0,ABS(Q30),"")</f>
        <v/>
      </c>
      <c r="Q30" s="48" t="n">
        <f aca="false">IF(L$37&gt;0,L30-R30,J30-R30)</f>
        <v>1997</v>
      </c>
      <c r="R30" s="48" t="n">
        <f aca="false">ROUND((1-O30)*J30,0)</f>
        <v>3709</v>
      </c>
    </row>
    <row r="31" customFormat="false" ht="15" hidden="false" customHeight="false" outlineLevel="0" collapsed="false">
      <c r="A31" s="50"/>
      <c r="B31" s="37"/>
      <c r="C31" s="38"/>
      <c r="D31" s="39"/>
      <c r="E31" s="40"/>
      <c r="F31" s="51"/>
      <c r="G31" s="51"/>
      <c r="H31" s="40"/>
      <c r="I31" s="51"/>
      <c r="J31" s="43"/>
      <c r="K31" s="43"/>
      <c r="L31" s="44"/>
      <c r="M31" s="40"/>
      <c r="N31" s="53"/>
      <c r="O31" s="46"/>
      <c r="Q31" s="48"/>
      <c r="R31" s="63"/>
    </row>
    <row r="32" customFormat="false" ht="15" hidden="false" customHeight="false" outlineLevel="0" collapsed="false">
      <c r="A32" s="36"/>
      <c r="B32" s="37" t="s">
        <v>57</v>
      </c>
      <c r="C32" s="38" t="s">
        <v>58</v>
      </c>
      <c r="D32" s="39" t="n">
        <v>3348</v>
      </c>
      <c r="E32" s="40"/>
      <c r="F32" s="51" t="n">
        <f aca="false">T15</f>
        <v>21</v>
      </c>
      <c r="G32" s="51"/>
      <c r="H32" s="40" t="str">
        <f aca="false">V15</f>
        <v>x</v>
      </c>
      <c r="I32" s="51"/>
      <c r="J32" s="43" t="n">
        <v>2735</v>
      </c>
      <c r="K32" s="43"/>
      <c r="L32" s="44" t="s">
        <v>33</v>
      </c>
      <c r="M32" s="40"/>
      <c r="N32" s="45" t="n">
        <v>67694</v>
      </c>
      <c r="O32" s="46" t="n">
        <v>0.4</v>
      </c>
      <c r="P32" s="47" t="str">
        <f aca="false">IF(Q32&lt;0,ABS(Q32),"")</f>
        <v/>
      </c>
      <c r="Q32" s="48" t="n">
        <f aca="false">IF(L$37&gt;0,L32-R32,J32-R32)</f>
        <v>1094</v>
      </c>
      <c r="R32" s="48" t="n">
        <f aca="false">ROUND((1-O32)*J32,0)</f>
        <v>1641</v>
      </c>
    </row>
    <row r="33" customFormat="false" ht="15" hidden="false" customHeight="false" outlineLevel="0" collapsed="false">
      <c r="A33" s="36"/>
      <c r="B33" s="37"/>
      <c r="C33" s="38"/>
      <c r="D33" s="39"/>
      <c r="E33" s="40"/>
      <c r="F33" s="51"/>
      <c r="G33" s="51"/>
      <c r="H33" s="40"/>
      <c r="I33" s="51"/>
      <c r="J33" s="43" t="n">
        <v>1000</v>
      </c>
      <c r="K33" s="43"/>
      <c r="L33" s="44" t="s">
        <v>59</v>
      </c>
      <c r="M33" s="40"/>
      <c r="N33" s="45" t="n">
        <v>69823</v>
      </c>
      <c r="O33" s="46" t="n">
        <v>0</v>
      </c>
      <c r="P33" s="47" t="str">
        <f aca="false">IF(Q33&lt;0,ABS(Q33),"")</f>
        <v/>
      </c>
      <c r="Q33" s="48" t="n">
        <f aca="false">IF(L$37&gt;0,L33-R33,J33-R33)</f>
        <v>0</v>
      </c>
      <c r="R33" s="48" t="n">
        <f aca="false">ROUND((1-O33)*J33,0)</f>
        <v>1000</v>
      </c>
    </row>
    <row r="34" customFormat="false" ht="15" hidden="false" customHeight="false" outlineLevel="0" collapsed="false">
      <c r="A34" s="50"/>
      <c r="B34" s="37"/>
      <c r="C34" s="38"/>
      <c r="D34" s="39"/>
      <c r="E34" s="40"/>
      <c r="F34" s="51"/>
      <c r="G34" s="51"/>
      <c r="H34" s="40"/>
      <c r="I34" s="51"/>
      <c r="J34" s="43"/>
      <c r="K34" s="43"/>
      <c r="L34" s="44"/>
      <c r="M34" s="40"/>
      <c r="N34" s="53"/>
      <c r="O34" s="46"/>
      <c r="Q34" s="48"/>
      <c r="R34" s="63"/>
    </row>
    <row r="35" customFormat="false" ht="15" hidden="false" customHeight="false" outlineLevel="0" collapsed="false">
      <c r="A35" s="36"/>
      <c r="B35" s="37" t="s">
        <v>60</v>
      </c>
      <c r="C35" s="38" t="s">
        <v>61</v>
      </c>
      <c r="D35" s="39" t="n">
        <v>3792</v>
      </c>
      <c r="E35" s="40"/>
      <c r="F35" s="51" t="n">
        <f aca="false">T16</f>
        <v>19</v>
      </c>
      <c r="G35" s="51"/>
      <c r="H35" s="40" t="str">
        <f aca="false">V16</f>
        <v>x</v>
      </c>
      <c r="I35" s="51"/>
      <c r="J35" s="43" t="n">
        <v>56</v>
      </c>
      <c r="K35" s="43"/>
      <c r="L35" s="44" t="s">
        <v>33</v>
      </c>
      <c r="M35" s="40"/>
      <c r="N35" s="45" t="n">
        <v>67694</v>
      </c>
      <c r="O35" s="46" t="n">
        <v>1</v>
      </c>
      <c r="P35" s="47" t="str">
        <f aca="false">IF(Q35&lt;0,ABS(Q35),"")</f>
        <v/>
      </c>
      <c r="Q35" s="48" t="n">
        <f aca="false">IF(L$37&gt;0,L35-R35,J35-R35)</f>
        <v>56</v>
      </c>
      <c r="R35" s="48" t="n">
        <f aca="false">ROUND((1-O35)*J35,0)</f>
        <v>0</v>
      </c>
    </row>
    <row r="36" customFormat="false" ht="15" hidden="false" customHeight="false" outlineLevel="0" collapsed="false">
      <c r="A36" s="36"/>
      <c r="B36" s="37"/>
      <c r="C36" s="40"/>
      <c r="D36" s="40"/>
      <c r="E36" s="40"/>
      <c r="I36" s="64"/>
      <c r="J36" s="43"/>
      <c r="K36" s="52"/>
      <c r="L36" s="48"/>
      <c r="M36" s="40"/>
      <c r="N36" s="39"/>
      <c r="O36" s="65"/>
      <c r="S36" s="47"/>
    </row>
    <row r="37" customFormat="false" ht="15" hidden="false" customHeight="false" outlineLevel="0" collapsed="false">
      <c r="A37" s="36"/>
      <c r="B37" s="37"/>
      <c r="C37" s="40"/>
      <c r="D37" s="40"/>
      <c r="E37" s="40"/>
      <c r="F37" s="51"/>
      <c r="G37" s="51"/>
      <c r="H37" s="64"/>
      <c r="I37" s="64"/>
      <c r="J37" s="43" t="n">
        <f aca="false">SUM(J5:J35)</f>
        <v>78775</v>
      </c>
      <c r="K37" s="52"/>
      <c r="L37" s="48" t="n">
        <f aca="false">SUM(L5:L35)</f>
        <v>0</v>
      </c>
      <c r="M37" s="40"/>
      <c r="N37" s="47" t="n">
        <f aca="false">+J37-L37</f>
        <v>78775</v>
      </c>
      <c r="O37" s="66"/>
      <c r="P37" s="67" t="n">
        <f aca="false">SUM(P5:P35)</f>
        <v>0</v>
      </c>
      <c r="Q37" s="68" t="n">
        <f aca="false">SUM(Q5:Q35)/IF($L$37&gt;0,$L37,$J37)</f>
        <v>0.449166613773405</v>
      </c>
      <c r="R37" s="68" t="n">
        <f aca="false">SUM(R5:R35)/IF($L$37&gt;0,$L37,$J37)</f>
        <v>0.550833386226595</v>
      </c>
      <c r="S37" s="69" t="n">
        <f aca="false">Q39/(Q39+(R39-LOOKUP(J2,[1]!date,[1]!enaft)))</f>
        <v>0.52722463940875</v>
      </c>
    </row>
    <row r="38" customFormat="false" ht="15.75" hidden="false" customHeight="false" outlineLevel="0" collapsed="false">
      <c r="A38" s="36"/>
      <c r="B38" s="70"/>
      <c r="C38" s="71"/>
      <c r="D38" s="71"/>
      <c r="E38" s="71"/>
      <c r="F38" s="72"/>
      <c r="G38" s="72"/>
      <c r="H38" s="73"/>
      <c r="I38" s="73"/>
      <c r="J38" s="72"/>
      <c r="K38" s="71"/>
      <c r="L38" s="74"/>
      <c r="M38" s="71"/>
      <c r="N38" s="75" t="n">
        <f aca="false">1-(+L37/J37)</f>
        <v>1</v>
      </c>
      <c r="O38" s="76"/>
      <c r="S38" s="77" t="n">
        <f aca="false">SUM(Q39:R39)</f>
        <v>78775</v>
      </c>
    </row>
    <row r="39" customFormat="false" ht="15.75" hidden="false" customHeight="false" outlineLevel="0" collapsed="false">
      <c r="A39" s="36"/>
      <c r="B39" s="36"/>
      <c r="C39" s="36"/>
      <c r="D39" s="36"/>
      <c r="E39" s="36"/>
      <c r="F39" s="78"/>
      <c r="G39" s="78"/>
      <c r="H39" s="79"/>
      <c r="I39" s="79"/>
      <c r="J39" s="36"/>
      <c r="K39" s="36"/>
      <c r="L39" s="80"/>
      <c r="M39" s="36"/>
      <c r="N39" s="36"/>
      <c r="O39" s="81"/>
      <c r="P39" s="36"/>
      <c r="Q39" s="77" t="n">
        <f aca="false">SUM(Q5:Q35)</f>
        <v>35383.1</v>
      </c>
      <c r="R39" s="77" t="n">
        <f aca="false">SUM(R5:R35)</f>
        <v>43391.9</v>
      </c>
      <c r="S39" s="27"/>
    </row>
    <row r="40" customFormat="false" ht="15" hidden="true" customHeight="false" outlineLevel="0" collapsed="false">
      <c r="A40" s="36"/>
      <c r="B40" s="36"/>
      <c r="C40" s="36"/>
      <c r="D40" s="36"/>
      <c r="E40" s="36"/>
      <c r="F40" s="78"/>
      <c r="G40" s="78"/>
      <c r="H40" s="79"/>
      <c r="I40" s="79" t="s">
        <v>34</v>
      </c>
      <c r="J40" s="78" t="s">
        <v>62</v>
      </c>
      <c r="K40" s="36"/>
      <c r="L40" s="80" t="s">
        <v>63</v>
      </c>
      <c r="M40" s="36"/>
      <c r="N40" s="36"/>
      <c r="O40" s="81"/>
      <c r="P40" s="36"/>
      <c r="R40" s="82" t="n">
        <f aca="false">LOOKUP(J2,[1]!date,[1]!buysell)+[1]COH!$G$124</f>
        <v>46991</v>
      </c>
      <c r="S40" s="36" t="s">
        <v>64</v>
      </c>
    </row>
    <row r="41" customFormat="false" ht="15" hidden="true" customHeight="false" outlineLevel="0" collapsed="false">
      <c r="A41" s="36"/>
      <c r="B41" s="36"/>
      <c r="C41" s="36"/>
      <c r="D41" s="36"/>
      <c r="E41" s="36"/>
      <c r="F41" s="78"/>
      <c r="G41" s="78"/>
      <c r="H41" s="79"/>
      <c r="I41" s="79" t="s">
        <v>34</v>
      </c>
      <c r="J41" s="78" t="s">
        <v>65</v>
      </c>
      <c r="K41" s="36"/>
      <c r="L41" s="80" t="s">
        <v>66</v>
      </c>
      <c r="M41" s="36"/>
      <c r="N41" s="36"/>
      <c r="O41" s="81"/>
      <c r="P41" s="36"/>
      <c r="R41" s="83" t="n">
        <f aca="false">(R39-R40)/0.97816</f>
        <v>-3679.45939314631</v>
      </c>
      <c r="S41" s="36" t="s">
        <v>67</v>
      </c>
    </row>
    <row r="42" customFormat="false" ht="15" hidden="false" customHeight="false" outlineLevel="0" collapsed="false">
      <c r="A42" s="36"/>
      <c r="B42" s="36"/>
      <c r="C42" s="36"/>
      <c r="D42" s="36"/>
      <c r="E42" s="36"/>
      <c r="F42" s="78"/>
      <c r="G42" s="78"/>
      <c r="H42" s="79"/>
      <c r="I42" s="79"/>
      <c r="J42" s="78"/>
      <c r="K42" s="36"/>
      <c r="L42" s="80"/>
      <c r="M42" s="36"/>
      <c r="N42" s="36"/>
      <c r="O42" s="81"/>
      <c r="P42" s="36"/>
    </row>
    <row r="43" customFormat="false" ht="15" hidden="false" customHeight="false" outlineLevel="0" collapsed="false">
      <c r="A43" s="36"/>
      <c r="B43" s="36"/>
      <c r="C43" s="36"/>
      <c r="D43" s="36"/>
      <c r="E43" s="36"/>
      <c r="F43" s="78"/>
      <c r="G43" s="78"/>
      <c r="H43" s="79"/>
      <c r="I43" s="79"/>
      <c r="J43" s="78"/>
      <c r="K43" s="36"/>
      <c r="L43" s="80"/>
      <c r="M43" s="36"/>
      <c r="N43" s="36"/>
      <c r="O43" s="81"/>
      <c r="P43" s="36"/>
    </row>
    <row r="44" customFormat="false" ht="15" hidden="false" customHeight="false" outlineLevel="0" collapsed="false">
      <c r="A44" s="36"/>
      <c r="B44" s="36"/>
      <c r="C44" s="36"/>
      <c r="D44" s="36"/>
      <c r="E44" s="36"/>
      <c r="F44" s="78"/>
      <c r="G44" s="78"/>
      <c r="H44" s="79"/>
      <c r="I44" s="79"/>
      <c r="J44" s="78"/>
      <c r="K44" s="36"/>
      <c r="L44" s="80"/>
      <c r="M44" s="36"/>
      <c r="N44" s="36"/>
      <c r="O44" s="81"/>
      <c r="P44" s="36"/>
    </row>
    <row r="45" customFormat="false" ht="15" hidden="false" customHeight="false" outlineLevel="0" collapsed="false">
      <c r="A45" s="36"/>
      <c r="B45" s="36"/>
      <c r="C45" s="36"/>
      <c r="D45" s="36"/>
      <c r="E45" s="36"/>
      <c r="F45" s="78"/>
      <c r="G45" s="78"/>
      <c r="H45" s="79"/>
      <c r="I45" s="79"/>
      <c r="J45" s="78"/>
      <c r="K45" s="36"/>
      <c r="L45" s="80"/>
      <c r="M45" s="36"/>
      <c r="N45" s="36"/>
      <c r="O45" s="81"/>
      <c r="P45" s="36"/>
    </row>
    <row r="46" customFormat="false" ht="15" hidden="false" customHeight="false" outlineLevel="0" collapsed="false">
      <c r="A46" s="36"/>
      <c r="B46" s="36"/>
      <c r="C46" s="36"/>
      <c r="D46" s="36"/>
      <c r="E46" s="36"/>
      <c r="F46" s="78"/>
      <c r="G46" s="78"/>
      <c r="H46" s="79"/>
      <c r="I46" s="79"/>
      <c r="J46" s="36"/>
      <c r="K46" s="36"/>
      <c r="L46" s="80"/>
      <c r="M46" s="36"/>
      <c r="N46" s="36"/>
      <c r="O46" s="81"/>
      <c r="P46" s="36"/>
    </row>
  </sheetData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1999-10-04T12:50:07Z</dcterms:created>
  <dc:creator>Columbia Energy</dc:creator>
  <dc:description/>
  <dc:language>en-US</dc:language>
  <cp:lastModifiedBy>jporter2</cp:lastModifiedBy>
  <cp:lastPrinted>2000-11-30T11:17:48Z</cp:lastPrinted>
  <cp:revision>0</cp:revision>
  <dc:subject/>
  <dc:title>Actual Temperatures</dc:title>
</cp:coreProperties>
</file>