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<sst xmlns="http://schemas.openxmlformats.org/spreadsheetml/2006/main" count="40" uniqueCount="35">
  <si>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 March</t>
  </si>
  <si>
    <t xml:space="preserve">Clear Sky</t>
  </si>
  <si>
    <t xml:space="preserve">Trent Mesa</t>
  </si>
  <si>
    <t xml:space="preserve">Variance</t>
  </si>
  <si>
    <t xml:space="preserve">A</t>
  </si>
  <si>
    <t xml:space="preserve">Metered (invoiced) Energy (GWh)</t>
  </si>
  <si>
    <t xml:space="preserve">Value at the meter</t>
  </si>
  <si>
    <t xml:space="preserve">B</t>
  </si>
  <si>
    <t xml:space="preserve">Revised Curtailment (GWh)</t>
  </si>
  <si>
    <t xml:space="preserve">Calculated by Data Group</t>
  </si>
  <si>
    <t xml:space="preserve">C</t>
  </si>
  <si>
    <t xml:space="preserve">Total Energy Billed (GWh)</t>
  </si>
  <si>
    <t xml:space="preserve">Calculated</t>
  </si>
  <si>
    <t xml:space="preserve">Predicted Yearly Energy (GWh)</t>
  </si>
  <si>
    <t xml:space="preserve">GH Report</t>
  </si>
  <si>
    <t xml:space="preserve">Yearly / 12 (GWh)</t>
  </si>
  <si>
    <t xml:space="preserve">D</t>
  </si>
  <si>
    <t xml:space="preserve">Mar. Ave. Wind Speed (m/s)</t>
  </si>
  <si>
    <t xml:space="preserve">Per actual data</t>
  </si>
  <si>
    <t xml:space="preserve">E</t>
  </si>
  <si>
    <t xml:space="preserve">Theoretical "Ideal" production before losses (GWh)</t>
  </si>
  <si>
    <t xml:space="preserve">Calculated from nacelle mounted amemometer (subject to calibration error of up to 10%)</t>
  </si>
  <si>
    <t xml:space="preserve">G</t>
  </si>
  <si>
    <t xml:space="preserve">  Less actual Availability</t>
  </si>
  <si>
    <t xml:space="preserve">Based on actual reported numbers</t>
  </si>
  <si>
    <t xml:space="preserve">H</t>
  </si>
  <si>
    <t xml:space="preserve">Total Adjusted Ideal Production (GWh)</t>
  </si>
  <si>
    <t xml:space="preserve"> Less Curtailment (GWh)</t>
  </si>
  <si>
    <t xml:space="preserve">Total Adjusted Ideal Production, net of Curtailment (GWh)</t>
  </si>
  <si>
    <t xml:space="preserve">F</t>
  </si>
  <si>
    <t xml:space="preserve">  Less estimated line losses </t>
  </si>
  <si>
    <t xml:space="preserve">Per GH Reports</t>
  </si>
  <si>
    <t xml:space="preserve">Total</t>
  </si>
  <si>
    <t xml:space="preserve"> </t>
  </si>
  <si>
    <t xml:space="preserve">Vaiance ((H-C)/C)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</si>
</sst>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%"/>
    <numFmt numFmtId="167" formatCode="0.0%"/>
    <numFmt numFmtId="168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i val="true"/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49.85"/>
    <col collapsed="false" customWidth="true" hidden="false" outlineLevel="0" max="3" min="3" style="0" width="13.56"/>
    <col collapsed="false" customWidth="true" hidden="false" outlineLevel="0" max="4" min="4" style="0" width="2.99"/>
    <col collapsed="false" customWidth="true" hidden="false" outlineLevel="0" max="5" min="5" style="0" width="13.56"/>
    <col collapsed="false" customWidth="true" hidden="false" outlineLevel="0" max="6" min="6" style="0" width="2.99"/>
    <col collapsed="false" customWidth="true" hidden="false" outlineLevel="0" max="7" min="7" style="0" width="8.7"/>
    <col collapsed="false" customWidth="true" hidden="false" outlineLevel="0" max="8" min="8" style="1" width="41.14"/>
  </cols>
  <sheetData>
    <row r="2" customFormat="false" ht="15.75" hidden="false" customHeight="false" outlineLevel="0" collapsed="false">
      <c r="C2" s="2" t="s">
        <v>0</v>
      </c>
      <c r="D2" s="2"/>
      <c r="E2" s="2"/>
    </row>
    <row r="4" customFormat="false" ht="12.75" hidden="false" customHeight="false" outlineLevel="0" collapsed="false">
      <c r="C4" s="3" t="s">
        <v>1</v>
      </c>
      <c r="D4" s="3"/>
      <c r="E4" s="3" t="s">
        <v>2</v>
      </c>
      <c r="G4" s="4" t="s">
        <v>3</v>
      </c>
    </row>
    <row r="6" customFormat="false" ht="22.5" hidden="false" customHeight="true" outlineLevel="0" collapsed="false">
      <c r="A6" s="0" t="s">
        <v>4</v>
      </c>
      <c r="B6" s="0" t="s">
        <v>5</v>
      </c>
      <c r="C6" s="5" t="n">
        <v>28.897</v>
      </c>
      <c r="D6" s="6"/>
      <c r="E6" s="5" t="n">
        <v>41.7</v>
      </c>
      <c r="H6" s="1" t="s">
        <v>6</v>
      </c>
    </row>
    <row r="7" customFormat="false" ht="22.5" hidden="false" customHeight="true" outlineLevel="0" collapsed="false">
      <c r="A7" s="0" t="s">
        <v>7</v>
      </c>
      <c r="B7" s="0" t="s">
        <v>8</v>
      </c>
      <c r="C7" s="7" t="n">
        <v>10.164</v>
      </c>
      <c r="D7" s="6"/>
      <c r="E7" s="5" t="n">
        <v>0</v>
      </c>
      <c r="H7" s="1" t="s">
        <v>9</v>
      </c>
    </row>
    <row r="8" customFormat="false" ht="22.5" hidden="false" customHeight="true" outlineLevel="0" collapsed="false">
      <c r="A8" s="0" t="s">
        <v>10</v>
      </c>
      <c r="B8" s="0" t="s">
        <v>11</v>
      </c>
      <c r="C8" s="8" t="n">
        <f aca="false">SUM(C6:C7)</f>
        <v>39.061</v>
      </c>
      <c r="D8" s="8"/>
      <c r="E8" s="8" t="n">
        <f aca="false">SUM(E6:E7)</f>
        <v>41.7</v>
      </c>
      <c r="G8" s="9" t="n">
        <f aca="false">(E8/C8)-1</f>
        <v>0.0675609943421829</v>
      </c>
      <c r="H8" s="1" t="s">
        <v>12</v>
      </c>
    </row>
    <row r="9" customFormat="false" ht="22.5" hidden="false" customHeight="true" outlineLevel="0" collapsed="false">
      <c r="C9" s="6"/>
      <c r="D9" s="6"/>
      <c r="E9" s="6"/>
    </row>
    <row r="10" customFormat="false" ht="22.5" hidden="false" customHeight="true" outlineLevel="0" collapsed="false">
      <c r="B10" s="0" t="s">
        <v>13</v>
      </c>
      <c r="C10" s="5" t="n">
        <f aca="false">102.2+520</f>
        <v>622.2</v>
      </c>
      <c r="D10" s="6"/>
      <c r="E10" s="5" t="n">
        <v>587.2</v>
      </c>
      <c r="H10" s="1" t="s">
        <v>14</v>
      </c>
    </row>
    <row r="11" customFormat="false" ht="22.5" hidden="false" customHeight="true" outlineLevel="0" collapsed="false">
      <c r="B11" s="0" t="s">
        <v>15</v>
      </c>
      <c r="C11" s="6" t="n">
        <f aca="false">C10/12</f>
        <v>51.85</v>
      </c>
      <c r="D11" s="6"/>
      <c r="E11" s="6" t="n">
        <f aca="false">E10/12</f>
        <v>48.9333333333333</v>
      </c>
      <c r="H11" s="1" t="s">
        <v>12</v>
      </c>
    </row>
    <row r="12" customFormat="false" ht="22.5" hidden="false" customHeight="true" outlineLevel="0" collapsed="false">
      <c r="C12" s="6"/>
      <c r="D12" s="6"/>
      <c r="E12" s="6"/>
    </row>
    <row r="13" customFormat="false" ht="22.5" hidden="false" customHeight="true" outlineLevel="0" collapsed="false">
      <c r="A13" s="0" t="s">
        <v>16</v>
      </c>
      <c r="B13" s="0" t="s">
        <v>17</v>
      </c>
      <c r="C13" s="5" t="n">
        <v>7.69</v>
      </c>
      <c r="D13" s="6"/>
      <c r="E13" s="5" t="n">
        <v>8.8</v>
      </c>
      <c r="G13" s="9" t="n">
        <f aca="false">(E13/C13)-1</f>
        <v>0.144343302990897</v>
      </c>
      <c r="H13" s="1" t="s">
        <v>18</v>
      </c>
    </row>
    <row r="14" customFormat="false" ht="22.5" hidden="false" customHeight="true" outlineLevel="0" collapsed="false">
      <c r="A14" s="0" t="s">
        <v>19</v>
      </c>
      <c r="B14" s="0" t="s">
        <v>20</v>
      </c>
      <c r="C14" s="10" t="n">
        <v>45.5</v>
      </c>
      <c r="D14" s="11"/>
      <c r="E14" s="10" t="n">
        <v>54.27</v>
      </c>
      <c r="G14" s="9" t="n">
        <f aca="false">(E14/C14)-1</f>
        <v>0.192747252747253</v>
      </c>
      <c r="H14" s="1" t="s">
        <v>21</v>
      </c>
    </row>
    <row r="15" customFormat="false" ht="22.5" hidden="false" customHeight="true" outlineLevel="0" collapsed="false">
      <c r="A15" s="0" t="s">
        <v>22</v>
      </c>
      <c r="B15" s="0" t="s">
        <v>23</v>
      </c>
      <c r="C15" s="12" t="n">
        <v>0.938</v>
      </c>
      <c r="D15" s="13"/>
      <c r="E15" s="12" t="n">
        <v>0.76</v>
      </c>
      <c r="H15" s="1" t="s">
        <v>24</v>
      </c>
    </row>
    <row r="16" customFormat="false" ht="22.5" hidden="false" customHeight="true" outlineLevel="0" collapsed="false">
      <c r="A16" s="0" t="s">
        <v>25</v>
      </c>
      <c r="B16" s="0" t="s">
        <v>26</v>
      </c>
      <c r="C16" s="14" t="n">
        <f aca="false">C14*(C15)</f>
        <v>42.679</v>
      </c>
      <c r="D16" s="14"/>
      <c r="E16" s="14" t="n">
        <f aca="false">E14*(E15)</f>
        <v>41.2452</v>
      </c>
      <c r="G16" s="9" t="n">
        <f aca="false">(E16/C16)-1</f>
        <v>-0.0335949764521191</v>
      </c>
      <c r="H16" s="1" t="s">
        <v>12</v>
      </c>
    </row>
    <row r="17" customFormat="false" ht="22.5" hidden="false" customHeight="true" outlineLevel="0" collapsed="false">
      <c r="B17" s="0" t="s">
        <v>27</v>
      </c>
      <c r="C17" s="7" t="n">
        <v>10.164</v>
      </c>
      <c r="D17" s="6"/>
      <c r="E17" s="7" t="n">
        <v>0</v>
      </c>
      <c r="F17" s="6"/>
      <c r="G17" s="15"/>
      <c r="H17" s="1" t="s">
        <v>12</v>
      </c>
    </row>
    <row r="18" customFormat="false" ht="22.5" hidden="false" customHeight="true" outlineLevel="0" collapsed="false">
      <c r="B18" s="0" t="s">
        <v>28</v>
      </c>
      <c r="C18" s="8" t="n">
        <f aca="false">C16-C17</f>
        <v>32.515</v>
      </c>
      <c r="D18" s="8"/>
      <c r="E18" s="8" t="n">
        <f aca="false">E16-E17</f>
        <v>41.2452</v>
      </c>
      <c r="G18" s="9"/>
      <c r="H18" s="1" t="s">
        <v>12</v>
      </c>
    </row>
    <row r="19" customFormat="false" ht="22.5" hidden="false" customHeight="true" outlineLevel="0" collapsed="false">
      <c r="A19" s="0" t="s">
        <v>29</v>
      </c>
      <c r="B19" s="0" t="s">
        <v>30</v>
      </c>
      <c r="C19" s="12" t="n">
        <f aca="false">(1-(1.029*0.936*0.98*0.99*0.999*0.998*0.997))*-1*0-0.02</f>
        <v>-0.02</v>
      </c>
      <c r="D19" s="13"/>
      <c r="E19" s="12" t="n">
        <f aca="false">(1-(0.983*0.956*0.97*0.99*0.997*0.998))*-1*0-0.02</f>
        <v>-0.02</v>
      </c>
      <c r="H19" s="1" t="s">
        <v>31</v>
      </c>
    </row>
    <row r="20" customFormat="false" ht="22.5" hidden="false" customHeight="true" outlineLevel="0" collapsed="false">
      <c r="B20" s="0" t="s">
        <v>32</v>
      </c>
      <c r="C20" s="16" t="n">
        <f aca="false">C18*(1+C19)</f>
        <v>31.8647</v>
      </c>
      <c r="D20" s="13"/>
      <c r="E20" s="16" t="n">
        <f aca="false">E18*(1+E19)</f>
        <v>40.420296</v>
      </c>
    </row>
    <row r="21" customFormat="false" ht="12.75" hidden="false" customHeight="false" outlineLevel="0" collapsed="false">
      <c r="B21" s="0" t="s">
        <v>33</v>
      </c>
      <c r="C21" s="6"/>
      <c r="D21" s="6"/>
      <c r="E21" s="6"/>
    </row>
    <row r="22" customFormat="false" ht="12.75" hidden="false" customHeight="false" outlineLevel="0" collapsed="false">
      <c r="B22" s="0" t="s">
        <v>34</v>
      </c>
      <c r="C22" s="17" t="n">
        <f aca="false">(C16-C8)/C16</f>
        <v>0.0847723704866561</v>
      </c>
      <c r="D22" s="15"/>
      <c r="E22" s="17" t="n">
        <f aca="false">(E16-E8)/E16</f>
        <v>-0.0110267376567455</v>
      </c>
      <c r="H22" s="1" t="s">
        <v>12</v>
      </c>
    </row>
    <row r="23" customFormat="false" ht="12.75" hidden="false" customHeight="false" outlineLevel="0" collapsed="false">
      <c r="C23" s="6"/>
      <c r="D23" s="6"/>
      <c r="E23" s="6"/>
    </row>
    <row r="24" customFormat="false" ht="12.75" hidden="false" customHeight="false" outlineLevel="0" collapsed="false">
      <c r="C24" s="6"/>
      <c r="D24" s="6"/>
      <c r="E24" s="6"/>
    </row>
    <row r="25" customFormat="false" ht="12.75" hidden="false" customHeight="false" outlineLevel="0" collapsed="false">
      <c r="C25" s="6"/>
      <c r="D25" s="6"/>
      <c r="E25" s="6"/>
    </row>
    <row r="26" customFormat="false" ht="12.75" hidden="false" customHeight="false" outlineLevel="0" collapsed="false">
      <c r="C26" s="6"/>
      <c r="D26" s="6"/>
      <c r="E26" s="6"/>
    </row>
    <row r="27" customFormat="false" ht="12.75" hidden="false" customHeight="false" outlineLevel="0" collapsed="false">
      <c r="C27" s="6"/>
      <c r="D27" s="6"/>
      <c r="E27" s="6"/>
    </row>
    <row r="28" customFormat="false" ht="12.75" hidden="false" customHeight="false" outlineLevel="0" collapsed="false">
      <c r="C28" s="6"/>
      <c r="D28" s="6"/>
      <c r="E28" s="6"/>
    </row>
    <row r="29" customFormat="false" ht="12.75" hidden="false" customHeight="false" outlineLevel="0" collapsed="false">
      <c r="C29" s="6"/>
      <c r="D29" s="6"/>
      <c r="E29" s="6"/>
    </row>
    <row r="30" customFormat="false" ht="12.75" hidden="false" customHeight="false" outlineLevel="0" collapsed="false">
      <c r="C30" s="6"/>
      <c r="D30" s="6"/>
      <c r="E30" s="6"/>
    </row>
    <row r="31" customFormat="false" ht="12.75" hidden="false" customHeight="false" outlineLevel="0" collapsed="false">
      <c r="C31" s="6"/>
      <c r="D31" s="6"/>
      <c r="E31" s="6"/>
    </row>
    <row r="32" customFormat="false" ht="12.75" hidden="false" customHeight="false" outlineLevel="0" collapsed="false">
      <c r="C32" s="6"/>
      <c r="D32" s="6"/>
      <c r="E32" s="6"/>
    </row>
    <row r="33" customFormat="false" ht="12.75" hidden="false" customHeight="false" outlineLevel="0" collapsed="false">
      <c r="C33" s="6"/>
      <c r="D33" s="6"/>
      <c r="E33" s="6"/>
    </row>
  </sheetData>
  <mergeCells count="1">
    <mergeCell ref="C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2002-04-18T02:39:48Z</dcterms:created>
  <dc:creator>Jay Godfrey</dc:creator>
  <dc:description/>
  <dc:language>en-US</dc:language>
  <cp:lastModifiedBy>Jay Godfrey</cp:lastModifiedBy>
  <dcterms:modified xsi:type="dcterms:W3CDTF">2002-04-18T08:22:10Z</dcterms:modified>
  <cp:revision>0</cp:revision>
  <dc:subject/>
  <dc:title/>
</cp:coreProperties>
</file>