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1" sheetId="2" state="visible" r:id="rId4"/>
    <sheet name="Sheet3" sheetId="3" state="visible" r:id="rId5"/>
  </sheets>
  <definedNames>
    <definedName function="false" hidden="false" localSheetId="1" name="_xlnm.Print_Area" vbProcedure="false">Sheet1!$A$1:$K$23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<sst xmlns="http://schemas.openxmlformats.org/spreadsheetml/2006/main" count="22" uniqueCount="22">
  <si>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 xml:space="preserve">Hub</t>
  </si>
  <si>
    <t xml:space="preserve">TETCO M-3</t>
  </si>
  <si>
    <t xml:space="preserve">TRSCO ZN6 NY</t>
  </si>
  <si>
    <t xml:space="preserve">Formula Price v/s HH</t>
  </si>
  <si>
    <t xml:space="preserve">Transportation Prem</t>
  </si>
  <si>
    <t xml:space="preserve">dly avg</t>
  </si>
  <si>
    <t xml:space="preserve">Apr Price</t>
  </si>
  <si>
    <t xml:space="preserve">Offer</t>
  </si>
  <si>
    <t xml:space="preserve">Curves as of Jan 23, 01</t>
  </si>
  <si>
    <t xml:space="preserve">Nymex</t>
  </si>
  <si>
    <t xml:space="preserve">HH-basis</t>
  </si>
  <si>
    <t xml:space="preserve">HH-Index</t>
  </si>
  <si>
    <t xml:space="preserve">TetM3-Basis</t>
  </si>
  <si>
    <t xml:space="preserve">TetM3-Index</t>
  </si>
  <si>
    <t xml:space="preserve">TGPLZn6-Basis</t>
  </si>
  <si>
    <t xml:space="preserve">TGPLZn6-Index</t>
  </si>
  <si>
    <t xml:space="preserve">Average</t>
  </si>
  <si>
    <t xml:space="preserve">Sale Price</t>
  </si>
  <si>
    <t xml:space="preserve">Purchase Price</t>
  </si>
  <si>
    <t xml:space="preserve">Notes:</t>
  </si>
  <si>
    <t xml:space="preserve">Based on 50% at Tet M3 and 50% at TGPL Z6</t>
  </si>
  <si>
    <t xml:space="preserve">Option Premiums include diff of 2nd half of Jan to 2nd half of Apr plus premium for daily v/s FOM index for Feb and March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</si>
</sst>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[$-409]mmm\-yy"/>
    <numFmt numFmtId="169" formatCode="_(\$* #,##0.000_);_(\$* \(#,##0.0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Footlight MT Light"/>
      <family val="1"/>
    </font>
    <font>
      <b val="true"/>
      <sz val="10"/>
      <name val="Footlight MT Light"/>
      <family val="1"/>
    </font>
    <font>
      <b val="true"/>
      <sz val="11"/>
      <name val="Arial"/>
      <family val="2"/>
    </font>
    <font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7:N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7" customFormat="false" ht="12.75" hidden="false" customHeight="false" outlineLevel="0" collapsed="false">
      <c r="I7" s="1" t="s">
        <v>0</v>
      </c>
      <c r="J7" s="2" t="s">
        <v>1</v>
      </c>
      <c r="K7" s="1" t="s">
        <v>2</v>
      </c>
    </row>
    <row r="8" customFormat="false" ht="12.75" hidden="false" customHeight="false" outlineLevel="0" collapsed="false">
      <c r="B8" s="1" t="s">
        <v>3</v>
      </c>
      <c r="E8" s="3" t="n">
        <f aca="false">1.25+0.3+0.2</f>
        <v>1.75</v>
      </c>
      <c r="H8" s="4" t="n">
        <v>1</v>
      </c>
      <c r="I8" s="1" t="n">
        <v>10.53</v>
      </c>
      <c r="J8" s="1" t="n">
        <v>4.78</v>
      </c>
      <c r="K8" s="1" t="n">
        <v>28.49</v>
      </c>
    </row>
    <row r="9" customFormat="false" ht="12.75" hidden="false" customHeight="false" outlineLevel="0" collapsed="false">
      <c r="B9" s="1" t="s">
        <v>4</v>
      </c>
      <c r="E9" s="3" t="n">
        <v>0.1</v>
      </c>
      <c r="H9" s="5" t="n">
        <f aca="false">+H8+1</f>
        <v>2</v>
      </c>
      <c r="I9" s="1" t="n">
        <v>10.53</v>
      </c>
      <c r="J9" s="1" t="n">
        <v>4.78</v>
      </c>
      <c r="K9" s="1" t="n">
        <v>28.49</v>
      </c>
    </row>
    <row r="10" customFormat="false" ht="12.75" hidden="false" customHeight="false" outlineLevel="0" collapsed="false">
      <c r="E10" s="6" t="n">
        <f aca="false">SUM(E8:E9)</f>
        <v>1.85</v>
      </c>
      <c r="H10" s="5" t="n">
        <f aca="false">+H9+1</f>
        <v>3</v>
      </c>
      <c r="I10" s="1" t="n">
        <v>9.76</v>
      </c>
      <c r="J10" s="1" t="n">
        <v>2.73</v>
      </c>
      <c r="K10" s="1" t="n">
        <v>9.2</v>
      </c>
    </row>
    <row r="11" customFormat="false" ht="12.75" hidden="false" customHeight="false" outlineLevel="0" collapsed="false">
      <c r="H11" s="5" t="n">
        <f aca="false">+H10+1</f>
        <v>4</v>
      </c>
      <c r="I11" s="1" t="n">
        <v>9.665</v>
      </c>
      <c r="J11" s="1" t="n">
        <v>1.735</v>
      </c>
      <c r="K11" s="1" t="n">
        <v>2.885</v>
      </c>
    </row>
    <row r="12" customFormat="false" ht="12.75" hidden="false" customHeight="false" outlineLevel="0" collapsed="false">
      <c r="H12" s="5" t="n">
        <f aca="false">+H11+1</f>
        <v>5</v>
      </c>
      <c r="I12" s="1" t="n">
        <v>9.405</v>
      </c>
      <c r="J12" s="1" t="n">
        <v>1.1</v>
      </c>
      <c r="K12" s="1" t="n">
        <v>1.95</v>
      </c>
    </row>
    <row r="13" customFormat="false" ht="12.75" hidden="false" customHeight="false" outlineLevel="0" collapsed="false">
      <c r="H13" s="5" t="n">
        <f aca="false">+H12+1</f>
        <v>6</v>
      </c>
      <c r="I13" s="1" t="n">
        <v>9.825</v>
      </c>
      <c r="J13" s="1" t="n">
        <v>0.99</v>
      </c>
      <c r="K13" s="1" t="n">
        <v>1.16</v>
      </c>
    </row>
    <row r="14" customFormat="false" ht="12.75" hidden="false" customHeight="false" outlineLevel="0" collapsed="false">
      <c r="H14" s="5" t="n">
        <f aca="false">+H13+1</f>
        <v>7</v>
      </c>
      <c r="I14" s="1" t="n">
        <v>9.825</v>
      </c>
      <c r="J14" s="1" t="n">
        <v>0.99</v>
      </c>
      <c r="K14" s="1" t="n">
        <v>1.16</v>
      </c>
    </row>
    <row r="15" customFormat="false" ht="12.75" hidden="false" customHeight="false" outlineLevel="0" collapsed="false">
      <c r="H15" s="5" t="n">
        <f aca="false">+H14+1</f>
        <v>8</v>
      </c>
      <c r="I15" s="1" t="n">
        <v>9.825</v>
      </c>
      <c r="J15" s="1" t="n">
        <v>0.99</v>
      </c>
      <c r="K15" s="1" t="n">
        <v>1.16</v>
      </c>
    </row>
    <row r="16" customFormat="false" ht="12.75" hidden="false" customHeight="false" outlineLevel="0" collapsed="false">
      <c r="H16" s="5" t="n">
        <f aca="false">+H15+1</f>
        <v>9</v>
      </c>
      <c r="I16" s="1" t="n">
        <v>10.34</v>
      </c>
      <c r="J16" s="1" t="n">
        <v>1.195</v>
      </c>
      <c r="K16" s="1" t="n">
        <v>1.835</v>
      </c>
    </row>
    <row r="17" customFormat="false" ht="12.75" hidden="false" customHeight="false" outlineLevel="0" collapsed="false">
      <c r="H17" s="5" t="n">
        <f aca="false">+H16+1</f>
        <v>10</v>
      </c>
      <c r="I17" s="1" t="n">
        <v>9.945</v>
      </c>
      <c r="J17" s="1" t="n">
        <v>0.885</v>
      </c>
      <c r="K17" s="1" t="n">
        <v>1.625</v>
      </c>
    </row>
    <row r="18" customFormat="false" ht="12.75" hidden="false" customHeight="false" outlineLevel="0" collapsed="false">
      <c r="H18" s="5" t="n">
        <f aca="false">+H17+1</f>
        <v>11</v>
      </c>
      <c r="I18" s="1" t="n">
        <v>9.9</v>
      </c>
      <c r="J18" s="1" t="n">
        <v>0.855</v>
      </c>
      <c r="K18" s="1" t="n">
        <v>1.02</v>
      </c>
      <c r="M18" s="1" t="s">
        <v>5</v>
      </c>
      <c r="N18" s="1" t="n">
        <f aca="false">AVERAGE(J22:K30)+AVERAGE(I22:I30)</f>
        <v>8.635</v>
      </c>
    </row>
    <row r="19" customFormat="false" ht="12.75" hidden="false" customHeight="false" outlineLevel="0" collapsed="false">
      <c r="H19" s="5" t="n">
        <f aca="false">+H18+1</f>
        <v>12</v>
      </c>
      <c r="I19" s="1" t="n">
        <v>8.975</v>
      </c>
      <c r="J19" s="1" t="n">
        <v>1.07</v>
      </c>
      <c r="K19" s="1" t="n">
        <v>1.08</v>
      </c>
      <c r="M19" s="1" t="s">
        <v>6</v>
      </c>
      <c r="N19" s="1" t="n">
        <f aca="false">Sheet1!D16</f>
        <v>6.2875</v>
      </c>
    </row>
    <row r="20" customFormat="false" ht="12.75" hidden="false" customHeight="false" outlineLevel="0" collapsed="false">
      <c r="H20" s="5" t="n">
        <f aca="false">+H19+1</f>
        <v>13</v>
      </c>
      <c r="I20" s="1" t="n">
        <v>8.76</v>
      </c>
      <c r="J20" s="1" t="n">
        <v>0.82</v>
      </c>
      <c r="K20" s="1" t="n">
        <v>0.890000000000001</v>
      </c>
      <c r="N20" s="7" t="n">
        <f aca="false">N18-N19</f>
        <v>2.3475</v>
      </c>
    </row>
    <row r="21" customFormat="false" ht="12.75" hidden="false" customHeight="false" outlineLevel="0" collapsed="false">
      <c r="H21" s="5" t="n">
        <f aca="false">+H20+1</f>
        <v>14</v>
      </c>
      <c r="I21" s="1" t="n">
        <v>8.76</v>
      </c>
      <c r="J21" s="1" t="n">
        <v>0.82</v>
      </c>
      <c r="K21" s="1" t="n">
        <v>0.890000000000001</v>
      </c>
    </row>
    <row r="22" customFormat="false" ht="12.75" hidden="false" customHeight="false" outlineLevel="0" collapsed="false">
      <c r="H22" s="5" t="n">
        <f aca="false">+H21+1</f>
        <v>15</v>
      </c>
      <c r="I22" s="1" t="n">
        <v>8.76</v>
      </c>
      <c r="J22" s="1" t="n">
        <v>0.82</v>
      </c>
      <c r="K22" s="1" t="n">
        <v>0.890000000000001</v>
      </c>
      <c r="N22" s="1" t="n">
        <f aca="false">0.21*N20/3</f>
        <v>0.164325</v>
      </c>
    </row>
    <row r="23" customFormat="false" ht="12.75" hidden="false" customHeight="false" outlineLevel="0" collapsed="false">
      <c r="H23" s="5" t="n">
        <f aca="false">+H22+1</f>
        <v>16</v>
      </c>
      <c r="I23" s="1" t="n">
        <v>8.76</v>
      </c>
      <c r="J23" s="1" t="n">
        <v>0.82</v>
      </c>
      <c r="K23" s="1" t="n">
        <v>0.890000000000001</v>
      </c>
      <c r="M23" s="1" t="s">
        <v>7</v>
      </c>
      <c r="N23" s="1" t="n">
        <v>0.2</v>
      </c>
    </row>
    <row r="24" customFormat="false" ht="12.75" hidden="false" customHeight="false" outlineLevel="0" collapsed="false">
      <c r="H24" s="5" t="n">
        <f aca="false">+H23+1</f>
        <v>17</v>
      </c>
      <c r="I24" s="1" t="n">
        <v>8.19</v>
      </c>
      <c r="J24" s="1" t="n">
        <v>0.655000000000001</v>
      </c>
      <c r="K24" s="1" t="n">
        <v>0.805</v>
      </c>
    </row>
    <row r="25" customFormat="false" ht="12.75" hidden="false" customHeight="false" outlineLevel="0" collapsed="false">
      <c r="H25" s="5" t="n">
        <f aca="false">+H24+1</f>
        <v>18</v>
      </c>
      <c r="I25" s="1" t="n">
        <v>7.86</v>
      </c>
      <c r="J25" s="1" t="n">
        <v>0.600000000000001</v>
      </c>
      <c r="K25" s="1" t="n">
        <v>0.61</v>
      </c>
    </row>
    <row r="26" customFormat="false" ht="12.75" hidden="false" customHeight="false" outlineLevel="0" collapsed="false">
      <c r="H26" s="5" t="n">
        <f aca="false">+H25+1</f>
        <v>19</v>
      </c>
      <c r="I26" s="1" t="n">
        <v>7.065</v>
      </c>
      <c r="J26" s="1" t="n">
        <v>0.64</v>
      </c>
      <c r="K26" s="1" t="n">
        <v>0.659999999999999</v>
      </c>
    </row>
    <row r="27" customFormat="false" ht="12.75" hidden="false" customHeight="false" outlineLevel="0" collapsed="false">
      <c r="H27" s="5" t="n">
        <f aca="false">+H26+1</f>
        <v>20</v>
      </c>
      <c r="I27" s="1" t="n">
        <v>7.575</v>
      </c>
      <c r="J27" s="1" t="n">
        <v>0.704999999999999</v>
      </c>
      <c r="K27" s="1" t="n">
        <v>0.755</v>
      </c>
    </row>
    <row r="28" customFormat="false" ht="12.75" hidden="false" customHeight="false" outlineLevel="0" collapsed="false">
      <c r="H28" s="5" t="n">
        <f aca="false">+H27+1</f>
        <v>21</v>
      </c>
      <c r="I28" s="1" t="n">
        <v>7.575</v>
      </c>
      <c r="J28" s="1" t="n">
        <v>0.704999999999999</v>
      </c>
      <c r="K28" s="1" t="n">
        <v>0.755</v>
      </c>
    </row>
    <row r="29" customFormat="false" ht="12.75" hidden="false" customHeight="false" outlineLevel="0" collapsed="false">
      <c r="H29" s="5" t="n">
        <f aca="false">+H28+1</f>
        <v>22</v>
      </c>
      <c r="I29" s="1" t="n">
        <v>7.575</v>
      </c>
      <c r="J29" s="1" t="n">
        <v>0.704999999999999</v>
      </c>
      <c r="K29" s="1" t="n">
        <v>0.755</v>
      </c>
    </row>
    <row r="30" customFormat="false" ht="12.75" hidden="false" customHeight="false" outlineLevel="0" collapsed="false">
      <c r="H30" s="5" t="n">
        <f aca="false">+H29+1</f>
        <v>23</v>
      </c>
      <c r="I30" s="1" t="n">
        <v>7.675</v>
      </c>
      <c r="J30" s="1" t="n">
        <v>0.735</v>
      </c>
      <c r="K30" s="1" t="n">
        <v>0.855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7" activeCellId="0" sqref="H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9" min="3" style="1" width="13.56"/>
    <col collapsed="false" customWidth="true" hidden="false" outlineLevel="0" max="10" min="10" style="1" width="1.13"/>
  </cols>
  <sheetData>
    <row r="3" customFormat="false" ht="15" hidden="false" customHeight="false" outlineLevel="0" collapsed="false">
      <c r="B3" s="8" t="s">
        <v>8</v>
      </c>
    </row>
    <row r="5" customFormat="false" ht="25.5" hidden="false" customHeight="false" outlineLevel="0" collapsed="false">
      <c r="A5" s="9"/>
      <c r="B5" s="9"/>
      <c r="C5" s="9" t="s">
        <v>9</v>
      </c>
      <c r="D5" s="9" t="s">
        <v>10</v>
      </c>
      <c r="E5" s="9" t="s">
        <v>11</v>
      </c>
      <c r="F5" s="9" t="s">
        <v>12</v>
      </c>
      <c r="G5" s="9" t="s">
        <v>13</v>
      </c>
      <c r="H5" s="9" t="s">
        <v>14</v>
      </c>
      <c r="I5" s="9" t="s">
        <v>15</v>
      </c>
      <c r="J5" s="9"/>
    </row>
    <row r="6" customFormat="false" ht="12.75" hidden="false" customHeight="false" outlineLevel="0" collapsed="false">
      <c r="B6" s="10" t="n">
        <v>36923</v>
      </c>
      <c r="C6" s="11" t="n">
        <v>6.946</v>
      </c>
      <c r="D6" s="11" t="n">
        <v>0.0025</v>
      </c>
      <c r="E6" s="11" t="n">
        <v>0.0025</v>
      </c>
      <c r="F6" s="11" t="n">
        <v>1.2</v>
      </c>
      <c r="G6" s="11" t="n">
        <v>0.15</v>
      </c>
      <c r="H6" s="11" t="n">
        <v>1.95</v>
      </c>
      <c r="I6" s="11" t="n">
        <v>1</v>
      </c>
      <c r="J6" s="11"/>
      <c r="K6" s="12"/>
    </row>
    <row r="7" customFormat="false" ht="12.75" hidden="false" customHeight="false" outlineLevel="0" collapsed="false">
      <c r="B7" s="10" t="n">
        <v>36951</v>
      </c>
      <c r="C7" s="11" t="n">
        <v>6.649</v>
      </c>
      <c r="D7" s="11" t="n">
        <v>0.0025</v>
      </c>
      <c r="E7" s="11" t="n">
        <v>0.0025</v>
      </c>
      <c r="F7" s="11" t="n">
        <v>0.85</v>
      </c>
      <c r="G7" s="11" t="n">
        <v>0.11</v>
      </c>
      <c r="H7" s="11" t="n">
        <v>1</v>
      </c>
      <c r="I7" s="11" t="n">
        <v>0.35</v>
      </c>
      <c r="J7" s="11"/>
      <c r="K7" s="12"/>
    </row>
    <row r="8" customFormat="false" ht="12.75" hidden="false" customHeight="false" outlineLevel="0" collapsed="false">
      <c r="B8" s="10" t="n">
        <v>36982</v>
      </c>
      <c r="C8" s="11" t="n">
        <v>5.74</v>
      </c>
      <c r="D8" s="11" t="n">
        <v>0.0025</v>
      </c>
      <c r="E8" s="11" t="n">
        <v>0.0025</v>
      </c>
      <c r="F8" s="11" t="n">
        <v>0.46</v>
      </c>
      <c r="G8" s="11" t="n">
        <v>0.015</v>
      </c>
      <c r="H8" s="11" t="n">
        <v>0.6</v>
      </c>
      <c r="I8" s="11" t="n">
        <v>0.02</v>
      </c>
      <c r="J8" s="11"/>
      <c r="K8" s="12"/>
    </row>
    <row r="9" customFormat="false" ht="12.75" hidden="false" customHeight="false" outlineLevel="0" collapsed="false">
      <c r="B9" s="10"/>
      <c r="C9" s="11"/>
      <c r="D9" s="11"/>
      <c r="E9" s="11"/>
      <c r="F9" s="11"/>
      <c r="G9" s="11"/>
      <c r="H9" s="11"/>
      <c r="I9" s="11"/>
      <c r="J9" s="11"/>
      <c r="K9" s="11"/>
    </row>
    <row r="10" customFormat="false" ht="13.5" hidden="false" customHeight="false" outlineLevel="0" collapsed="false">
      <c r="C10" s="11"/>
      <c r="D10" s="11"/>
      <c r="E10" s="11"/>
      <c r="F10" s="11"/>
      <c r="G10" s="11"/>
      <c r="H10" s="11"/>
      <c r="I10" s="11"/>
      <c r="J10" s="11"/>
      <c r="K10" s="11"/>
    </row>
    <row r="11" customFormat="false" ht="13.5" hidden="false" customHeight="false" outlineLevel="0" collapsed="false">
      <c r="C11" s="11"/>
      <c r="D11" s="11"/>
      <c r="G11" s="13" t="s">
        <v>16</v>
      </c>
      <c r="H11" s="14" t="e">
        <f aca="false">AVERAGE(F14:F16)</f>
        <v>#DIV/0!</v>
      </c>
      <c r="I11" s="11"/>
      <c r="J11" s="11"/>
      <c r="K11" s="11"/>
    </row>
    <row r="13" customFormat="false" ht="12.75" hidden="false" customHeight="false" outlineLevel="0" collapsed="false">
      <c r="C13" s="1" t="s">
        <v>17</v>
      </c>
      <c r="D13" s="1" t="s">
        <v>18</v>
      </c>
    </row>
    <row r="14" customFormat="false" ht="12.75" hidden="false" customHeight="false" outlineLevel="0" collapsed="false">
      <c r="B14" s="10" t="n">
        <v>36923</v>
      </c>
      <c r="C14" s="11" t="n">
        <f aca="false">SUM(C6:E6)</f>
        <v>6.951</v>
      </c>
      <c r="D14" s="11" t="n">
        <f aca="false">SUM(F6:G6)*0.5+SUM(H6:I6)*0.5+C6+K6</f>
        <v>9.096</v>
      </c>
      <c r="F14" s="15"/>
    </row>
    <row r="15" customFormat="false" ht="12.75" hidden="false" customHeight="false" outlineLevel="0" collapsed="false">
      <c r="B15" s="10" t="n">
        <v>36951</v>
      </c>
      <c r="C15" s="11" t="n">
        <f aca="false">SUM(C7:E7)</f>
        <v>6.654</v>
      </c>
      <c r="D15" s="11" t="n">
        <f aca="false">SUM(F7:G7)*0.5+SUM(H7:I7)*0.5+C7+K7</f>
        <v>7.804</v>
      </c>
      <c r="F15" s="15"/>
    </row>
    <row r="16" customFormat="false" ht="12.75" hidden="false" customHeight="false" outlineLevel="0" collapsed="false">
      <c r="B16" s="10" t="n">
        <v>36982</v>
      </c>
      <c r="C16" s="11" t="n">
        <f aca="false">SUM(C8:E8)</f>
        <v>5.745</v>
      </c>
      <c r="D16" s="11" t="n">
        <f aca="false">SUM(F8:G8)*0.5+SUM(H8:I8)*0.5+C8+K8</f>
        <v>6.2875</v>
      </c>
      <c r="F16" s="15"/>
    </row>
    <row r="17" customFormat="false" ht="13.5" hidden="false" customHeight="false" outlineLevel="0" collapsed="false">
      <c r="B17" s="10"/>
      <c r="C17" s="16" t="n">
        <f aca="false">AVERAGE(C14:C16)</f>
        <v>6.45</v>
      </c>
      <c r="D17" s="16" t="n">
        <f aca="false">AVERAGE(D14:D16)</f>
        <v>7.72916666666667</v>
      </c>
      <c r="F17" s="15" t="n">
        <f aca="false">D17-C17</f>
        <v>1.27916666666667</v>
      </c>
    </row>
    <row r="18" customFormat="false" ht="13.5" hidden="false" customHeight="false" outlineLevel="0" collapsed="false"/>
    <row r="19" customFormat="false" ht="12.75" hidden="false" customHeight="false" outlineLevel="0" collapsed="false">
      <c r="B19" s="1" t="s">
        <v>19</v>
      </c>
      <c r="C19" s="1" t="s">
        <v>20</v>
      </c>
    </row>
    <row r="20" customFormat="false" ht="12.75" hidden="false" customHeight="false" outlineLevel="0" collapsed="false">
      <c r="C20" s="1" t="s"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2001-01-24T13:21:34Z</dcterms:created>
  <dc:creator>Sanjeev K Khanna</dc:creator>
  <dc:description/>
  <dc:language>en-US</dc:language>
  <cp:lastModifiedBy>Sanjeev K Khanna</cp:lastModifiedBy>
  <cp:lastPrinted>2001-01-24T13:38:59Z</cp:lastPrinted>
  <cp:revision>0</cp:revision>
  <dc:subject/>
  <dc:title/>
</cp:coreProperties>
</file>