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Balance" sheetId="1" state="visible" r:id="rId3"/>
    <sheet name="Inv Bal 2001" sheetId="2" state="visible" r:id="rId4"/>
    <sheet name="InvP&amp;L" sheetId="3" state="visible" r:id="rId5"/>
  </sheets>
  <definedNames>
    <definedName function="false" hidden="false" localSheetId="1" name="_xlnm.Print_Area" vbProcedure="false">'Inv Bal 2001'!$AS$1:$BA$16</definedName>
    <definedName function="false" hidden="false" localSheetId="1" name="_xlnm.Print_Titles" vbProcedure="false">'Inv Bal 2001'!$A:$B</definedName>
    <definedName function="false" hidden="false" name="REPORT_P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<sst xmlns="http://schemas.openxmlformats.org/spreadsheetml/2006/main" count="176" uniqueCount="54">
  <si>
    <t xml:space="preserve">Cost of Inventory Summary </t>
  </si>
  <si>
    <t xml:space="preserve">to be recorded by Gas Accounting</t>
  </si>
  <si>
    <t xml:space="preserve">Prod. Mo.</t>
  </si>
  <si>
    <t xml:space="preserve">Balance</t>
  </si>
  <si>
    <t xml:space="preserve">Change COI</t>
  </si>
  <si>
    <t xml:space="preserve">INVENTORY BALANCE</t>
  </si>
  <si>
    <t xml:space="preserve">April 2001 BALANCE</t>
  </si>
  <si>
    <t xml:space="preserve">May-01 ACTIVITY</t>
  </si>
  <si>
    <t xml:space="preserve">May-01 BALANCE</t>
  </si>
  <si>
    <t xml:space="preserve">June-01 ACTIVITY</t>
  </si>
  <si>
    <t xml:space="preserve">June-01 BALANCE</t>
  </si>
  <si>
    <t xml:space="preserve">July-01 ACTIVITY</t>
  </si>
  <si>
    <t xml:space="preserve">July-01 BALANCE</t>
  </si>
  <si>
    <t xml:space="preserve">August-01 ACTIVITY</t>
  </si>
  <si>
    <t xml:space="preserve">August-01 BALANCE</t>
  </si>
  <si>
    <t xml:space="preserve">September-01 ACTIVITY</t>
  </si>
  <si>
    <t xml:space="preserve">September-01 BALANCE</t>
  </si>
  <si>
    <t xml:space="preserve">October-01 ACTIVITY</t>
  </si>
  <si>
    <t xml:space="preserve">October-01 BALANCE</t>
  </si>
  <si>
    <t xml:space="preserve">November-01 ACTIVITY</t>
  </si>
  <si>
    <t xml:space="preserve">November-01 BALANCE</t>
  </si>
  <si>
    <t xml:space="preserve">December-01 ACTIVITY</t>
  </si>
  <si>
    <t xml:space="preserve">December-01 BALANCE</t>
  </si>
  <si>
    <t xml:space="preserve">January-02 ACTIVITY</t>
  </si>
  <si>
    <t xml:space="preserve">January-02 BALANCE</t>
  </si>
  <si>
    <t xml:space="preserve">February-02 ACTIVITY</t>
  </si>
  <si>
    <t xml:space="preserve">February-02 BALANCE</t>
  </si>
  <si>
    <t xml:space="preserve">March-02 ACTIVITY</t>
  </si>
  <si>
    <t xml:space="preserve">March-02 BALANCE</t>
  </si>
  <si>
    <t xml:space="preserve">DECEMBER-01 ACTIVITY</t>
  </si>
  <si>
    <t xml:space="preserve">DECEMBER-01 BALANCE</t>
  </si>
  <si>
    <t xml:space="preserve">VOLUME</t>
  </si>
  <si>
    <t xml:space="preserve">AMOUNT</t>
  </si>
  <si>
    <t xml:space="preserve">$/MMBTU</t>
  </si>
  <si>
    <t xml:space="preserve"> </t>
  </si>
  <si>
    <t xml:space="preserve">VNG</t>
  </si>
  <si>
    <t xml:space="preserve">OPENING INV.</t>
  </si>
  <si>
    <t xml:space="preserve">INJECTIONS</t>
  </si>
  <si>
    <t xml:space="preserve">WACOG</t>
  </si>
  <si>
    <t xml:space="preserve">WITHDRAWAL</t>
  </si>
  <si>
    <t xml:space="preserve">Total Tie</t>
  </si>
  <si>
    <t xml:space="preserve">East Desk</t>
  </si>
  <si>
    <t xml:space="preserve">Inventory Profit and Loss</t>
  </si>
  <si>
    <t xml:space="preserve">Production Month</t>
  </si>
  <si>
    <t xml:space="preserve">Michcon</t>
  </si>
  <si>
    <t xml:space="preserve">Bammel HPLC</t>
  </si>
  <si>
    <t xml:space="preserve">Bistineau</t>
  </si>
  <si>
    <t xml:space="preserve">Spindletop</t>
  </si>
  <si>
    <t xml:space="preserve">Napoleonville</t>
  </si>
  <si>
    <t xml:space="preserve">W/D Volume</t>
  </si>
  <si>
    <t xml:space="preserve">Desk Price</t>
  </si>
  <si>
    <t xml:space="preserve">Inventory Price</t>
  </si>
  <si>
    <t xml:space="preserve">P/L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</si>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</sst>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  <numFmt numFmtId="168" formatCode="#,##0"/>
    <numFmt numFmtId="169" formatCode="\$#,##0_);&quot;($&quot;#,##0\)"/>
    <numFmt numFmtId="170" formatCode="_(* #,##0.00_);_(* \(#,##0.00\);_(* \-??_);_(@_)"/>
    <numFmt numFmtId="171" formatCode="0.000"/>
    <numFmt numFmtId="172" formatCode="_(* #,##0_);_(* \(#,##0\);_(* \-??_);_(@_)"/>
    <numFmt numFmtId="173" formatCode="_(\$* #,##0.0000_);_(\$* \(#,##0.0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sz val="8"/>
      <color rgb="FF3333CC"/>
      <name val="Arial"/>
      <family val="2"/>
    </font>
    <font>
      <sz val="18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6CAF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56"/>
    <col collapsed="false" customWidth="true" hidden="false" outlineLevel="0" max="3" min="3" style="0" width="18.41"/>
    <col collapsed="false" customWidth="true" hidden="false" outlineLevel="0" max="4" min="4" style="0" width="10.41"/>
    <col collapsed="false" customWidth="true" hidden="false" outlineLevel="0" max="6" min="6" style="0" width="10.28"/>
    <col collapsed="false" customWidth="true" hidden="false" outlineLevel="0" max="8" min="8" style="0" width="19.85"/>
    <col collapsed="false" customWidth="true" hidden="false" outlineLevel="0" max="9" min="9" style="0" width="18.85"/>
  </cols>
  <sheetData>
    <row r="1" customFormat="false" ht="20.2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D3" s="2"/>
      <c r="E3" s="2"/>
      <c r="F3" s="2"/>
      <c r="G3" s="2"/>
      <c r="H3" s="2"/>
      <c r="I3" s="2"/>
      <c r="J3" s="2"/>
      <c r="K3" s="2"/>
    </row>
    <row r="4" customFormat="false" ht="38.25" hidden="false" customHeight="true" outlineLevel="0" collapsed="false">
      <c r="A4" s="3" t="s">
        <v>2</v>
      </c>
      <c r="B4" s="3" t="s">
        <v>3</v>
      </c>
      <c r="C4" s="3" t="s">
        <v>4</v>
      </c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A5" s="4"/>
      <c r="B5" s="4"/>
      <c r="C5" s="4"/>
      <c r="D5" s="2"/>
      <c r="E5" s="2"/>
      <c r="F5" s="2"/>
      <c r="G5" s="2"/>
      <c r="H5" s="2"/>
      <c r="I5" s="2"/>
      <c r="J5" s="2"/>
      <c r="K5" s="2"/>
    </row>
    <row r="6" customFormat="false" ht="12.75" hidden="false" customHeight="false" outlineLevel="0" collapsed="false">
      <c r="A6" s="5" t="n">
        <v>36982</v>
      </c>
      <c r="B6" s="6" t="n">
        <f aca="false">+'Inv Bal 2001'!D13</f>
        <v>0</v>
      </c>
      <c r="C6" s="6" t="n">
        <v>0</v>
      </c>
      <c r="D6" s="2"/>
      <c r="E6" s="2"/>
      <c r="F6" s="2"/>
      <c r="G6" s="2"/>
      <c r="H6" s="2"/>
      <c r="I6" s="2"/>
      <c r="J6" s="2"/>
      <c r="K6" s="2"/>
    </row>
    <row r="7" customFormat="false" ht="12.75" hidden="false" customHeight="false" outlineLevel="0" collapsed="false">
      <c r="A7" s="5" t="n">
        <v>37012</v>
      </c>
      <c r="B7" s="6" t="n">
        <f aca="false">+'Inv Bal 2001'!J13</f>
        <v>3791382.22</v>
      </c>
      <c r="C7" s="6" t="n">
        <f aca="false">B7-B6</f>
        <v>3791382.22</v>
      </c>
      <c r="D7" s="2"/>
      <c r="E7" s="2"/>
      <c r="F7" s="2"/>
      <c r="G7" s="2"/>
      <c r="H7" s="2"/>
      <c r="I7" s="2"/>
      <c r="J7" s="2"/>
      <c r="K7" s="2"/>
    </row>
    <row r="8" customFormat="false" ht="12.75" hidden="false" customHeight="false" outlineLevel="0" collapsed="false">
      <c r="A8" s="5" t="n">
        <v>37043</v>
      </c>
      <c r="B8" s="6" t="n">
        <f aca="false">+'Inv Bal 2001'!P13</f>
        <v>6769179.46</v>
      </c>
      <c r="C8" s="6" t="n">
        <f aca="false">B8-B7</f>
        <v>2977797.24</v>
      </c>
      <c r="D8" s="2"/>
      <c r="E8" s="2"/>
      <c r="F8" s="2"/>
      <c r="G8" s="2"/>
      <c r="H8" s="2"/>
      <c r="I8" s="2"/>
      <c r="J8" s="2"/>
      <c r="K8" s="2"/>
    </row>
    <row r="9" customFormat="false" ht="12.75" hidden="false" customHeight="false" outlineLevel="0" collapsed="false">
      <c r="A9" s="5" t="n">
        <v>37073</v>
      </c>
      <c r="B9" s="6" t="n">
        <f aca="false">+'Inv Bal 2001'!V13</f>
        <v>9291708.82</v>
      </c>
      <c r="C9" s="6" t="n">
        <f aca="false">B9-B8</f>
        <v>2522529.36</v>
      </c>
      <c r="D9" s="2"/>
      <c r="E9" s="2"/>
      <c r="F9" s="2"/>
      <c r="G9" s="2"/>
      <c r="H9" s="2"/>
      <c r="I9" s="2"/>
      <c r="J9" s="2"/>
      <c r="K9" s="2"/>
    </row>
    <row r="10" customFormat="false" ht="12.75" hidden="false" customHeight="false" outlineLevel="0" collapsed="false">
      <c r="A10" s="5" t="n">
        <v>37104</v>
      </c>
      <c r="B10" s="6" t="n">
        <f aca="false">+'Inv Bal 2001'!AB13</f>
        <v>11704489.27</v>
      </c>
      <c r="C10" s="6" t="n">
        <f aca="false">B10-B9</f>
        <v>2412780.45</v>
      </c>
      <c r="D10" s="2"/>
      <c r="E10" s="2"/>
      <c r="F10" s="2"/>
      <c r="G10" s="2"/>
      <c r="H10" s="2"/>
      <c r="I10" s="2"/>
      <c r="J10" s="2"/>
      <c r="K10" s="2"/>
    </row>
    <row r="11" customFormat="false" ht="12.75" hidden="false" customHeight="false" outlineLevel="0" collapsed="false">
      <c r="A11" s="5" t="n">
        <v>37135</v>
      </c>
      <c r="B11" s="6" t="n">
        <f aca="false">+'Inv Bal 2001'!AH13</f>
        <v>13527433.96</v>
      </c>
      <c r="C11" s="6" t="n">
        <f aca="false">B11-B10</f>
        <v>1822944.69</v>
      </c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 t="n">
        <v>37165</v>
      </c>
      <c r="B12" s="6" t="n">
        <f aca="false">+'Inv Bal 2001'!AN13</f>
        <v>14932599.21</v>
      </c>
      <c r="C12" s="6" t="n">
        <f aca="false">B12-B11</f>
        <v>1405165.25</v>
      </c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false" outlineLevel="0" collapsed="false">
      <c r="A13" s="5" t="n">
        <v>37196</v>
      </c>
      <c r="B13" s="6" t="n">
        <f aca="false">+'Inv Bal 2001'!AT13</f>
        <v>14932599.21</v>
      </c>
      <c r="C13" s="6" t="n">
        <f aca="false">B13-B12</f>
        <v>0</v>
      </c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A14" s="5" t="n">
        <v>37226</v>
      </c>
      <c r="B14" s="6" t="n">
        <f aca="false">+'Inv Bal 2001'!AZ13</f>
        <v>14932599.21</v>
      </c>
      <c r="C14" s="6" t="n">
        <f aca="false">B14-B13</f>
        <v>0</v>
      </c>
      <c r="D14" s="2"/>
      <c r="E14" s="2"/>
      <c r="F14" s="2"/>
      <c r="G14" s="2"/>
      <c r="H14" s="2"/>
      <c r="I14" s="2"/>
      <c r="J14" s="2"/>
      <c r="K14" s="2"/>
    </row>
    <row r="15" customFormat="false" ht="12.75" hidden="false" customHeight="false" outlineLevel="0" collapsed="false">
      <c r="A15" s="5" t="n">
        <v>37257</v>
      </c>
      <c r="B15" s="6" t="n">
        <f aca="false">+'Inv Bal 2001'!BF13</f>
        <v>14932599.21</v>
      </c>
      <c r="C15" s="6" t="n">
        <f aca="false">B15-B14</f>
        <v>0</v>
      </c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5" t="n">
        <v>37288</v>
      </c>
      <c r="B16" s="6" t="n">
        <f aca="false">+'Inv Bal 2001'!BL13</f>
        <v>14932599.21</v>
      </c>
      <c r="C16" s="6" t="n">
        <f aca="false">B16-B15</f>
        <v>0</v>
      </c>
      <c r="D16" s="7"/>
      <c r="E16" s="2"/>
      <c r="F16" s="2"/>
      <c r="G16" s="2"/>
      <c r="H16" s="2"/>
      <c r="I16" s="2"/>
      <c r="J16" s="2"/>
      <c r="K16" s="2"/>
    </row>
    <row r="17" customFormat="false" ht="12.75" hidden="false" customHeight="false" outlineLevel="0" collapsed="false">
      <c r="A17" s="5" t="n">
        <v>37316</v>
      </c>
      <c r="B17" s="6" t="n">
        <f aca="false">+'Inv Bal 2001'!BR13</f>
        <v>14932599.21</v>
      </c>
      <c r="C17" s="6" t="n">
        <f aca="false">B17-B16</f>
        <v>0</v>
      </c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5" t="n">
        <v>37347</v>
      </c>
      <c r="B18" s="6" t="n">
        <f aca="false">+'Inv Bal 2001'!BX13</f>
        <v>14932599.21</v>
      </c>
      <c r="C18" s="6" t="n">
        <f aca="false">B18-B17</f>
        <v>0</v>
      </c>
      <c r="D18" s="2"/>
      <c r="E18" s="2"/>
      <c r="F18" s="2"/>
      <c r="G18" s="2"/>
      <c r="H18" s="2"/>
      <c r="I18" s="2"/>
      <c r="J18" s="2"/>
      <c r="K18" s="2"/>
    </row>
    <row r="19" customFormat="false" ht="12.75" hidden="false" customHeight="false" outlineLevel="0" collapsed="false">
      <c r="A19" s="8"/>
      <c r="B19" s="6"/>
      <c r="C19" s="6"/>
      <c r="D19" s="9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/>
      <c r="B20" s="6"/>
      <c r="C20" s="6"/>
      <c r="D20" s="9"/>
      <c r="E20" s="9"/>
      <c r="F20" s="9"/>
      <c r="G20" s="9"/>
      <c r="H20" s="9"/>
      <c r="I20" s="9"/>
    </row>
    <row r="21" customFormat="false" ht="12.75" hidden="false" customHeight="false" outlineLevel="0" collapsed="false">
      <c r="A21" s="8"/>
      <c r="B21" s="6"/>
      <c r="C21" s="6"/>
      <c r="D21" s="9"/>
      <c r="E21" s="9"/>
      <c r="F21" s="9"/>
      <c r="G21" s="9"/>
      <c r="H21" s="9"/>
      <c r="I21" s="9"/>
    </row>
    <row r="22" customFormat="false" ht="12.75" hidden="false" customHeight="false" outlineLevel="0" collapsed="false">
      <c r="A22" s="8"/>
      <c r="B22" s="6"/>
      <c r="C22" s="6"/>
      <c r="D22" s="9"/>
      <c r="E22" s="9"/>
      <c r="F22" s="9"/>
      <c r="G22" s="9"/>
      <c r="H22" s="9"/>
      <c r="I2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Y1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3" topLeftCell="W4" activePane="bottomRight" state="frozen"/>
      <selection pane="topLeft" activeCell="A1" activeCellId="0" sqref="A1"/>
      <selection pane="topRight" activeCell="W1" activeCellId="0" sqref="W1"/>
      <selection pane="bottomLeft" activeCell="A4" activeCellId="0" sqref="A4"/>
      <selection pane="bottomRight" activeCell="Z8" activeCellId="0" sqref="Z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7"/>
    <col collapsed="false" customWidth="true" hidden="false" outlineLevel="0" max="2" min="2" style="2" width="12.42"/>
    <col collapsed="false" customWidth="true" hidden="false" outlineLevel="0" max="3" min="3" style="2" width="11.85"/>
    <col collapsed="false" customWidth="true" hidden="false" outlineLevel="0" max="4" min="4" style="2" width="12.56"/>
    <col collapsed="false" customWidth="true" hidden="false" outlineLevel="0" max="6" min="5" style="2" width="12.7"/>
    <col collapsed="false" customWidth="true" hidden="false" outlineLevel="0" max="7" min="7" style="2" width="14.56"/>
    <col collapsed="false" customWidth="true" hidden="false" outlineLevel="0" max="9" min="8" style="2" width="12.7"/>
    <col collapsed="false" customWidth="true" hidden="false" outlineLevel="0" max="10" min="10" style="2" width="14.56"/>
    <col collapsed="false" customWidth="true" hidden="false" outlineLevel="0" max="12" min="11" style="2" width="12.7"/>
    <col collapsed="false" customWidth="true" hidden="false" outlineLevel="0" max="13" min="13" style="2" width="14.56"/>
    <col collapsed="false" customWidth="true" hidden="false" outlineLevel="0" max="15" min="14" style="2" width="12.7"/>
    <col collapsed="false" customWidth="true" hidden="false" outlineLevel="0" max="16" min="16" style="2" width="14.56"/>
    <col collapsed="false" customWidth="true" hidden="false" outlineLevel="0" max="18" min="17" style="2" width="12.7"/>
    <col collapsed="false" customWidth="true" hidden="false" outlineLevel="0" max="19" min="19" style="2" width="14.56"/>
    <col collapsed="false" customWidth="true" hidden="false" outlineLevel="0" max="21" min="20" style="2" width="12.7"/>
    <col collapsed="false" customWidth="true" hidden="false" outlineLevel="0" max="22" min="22" style="2" width="14.56"/>
    <col collapsed="false" customWidth="true" hidden="false" outlineLevel="0" max="23" min="23" style="2" width="12.7"/>
    <col collapsed="false" customWidth="true" hidden="false" outlineLevel="0" max="25" min="24" style="2" width="12.85"/>
    <col collapsed="false" customWidth="true" hidden="false" outlineLevel="0" max="28" min="26" style="2" width="12.56"/>
    <col collapsed="false" customWidth="true" hidden="false" outlineLevel="0" max="30" min="29" style="2" width="12.7"/>
    <col collapsed="false" customWidth="true" hidden="false" outlineLevel="0" max="31" min="31" style="2" width="14.56"/>
    <col collapsed="false" customWidth="true" hidden="false" outlineLevel="0" max="33" min="32" style="2" width="12.7"/>
    <col collapsed="false" customWidth="true" hidden="false" outlineLevel="0" max="34" min="34" style="2" width="14.56"/>
    <col collapsed="false" customWidth="true" hidden="false" outlineLevel="0" max="36" min="35" style="2" width="12.7"/>
    <col collapsed="false" customWidth="true" hidden="false" outlineLevel="0" max="37" min="37" style="2" width="14.56"/>
    <col collapsed="false" customWidth="true" hidden="false" outlineLevel="0" max="39" min="38" style="2" width="12.7"/>
    <col collapsed="false" customWidth="true" hidden="false" outlineLevel="0" max="40" min="40" style="2" width="14.56"/>
    <col collapsed="false" customWidth="true" hidden="false" outlineLevel="0" max="41" min="41" style="2" width="12.7"/>
    <col collapsed="false" customWidth="true" hidden="false" outlineLevel="0" max="42" min="42" style="2" width="12.99"/>
    <col collapsed="false" customWidth="true" hidden="false" outlineLevel="0" max="48" min="43" style="2" width="12.7"/>
    <col collapsed="false" customWidth="true" hidden="false" outlineLevel="0" max="49" min="49" style="2" width="14.56"/>
    <col collapsed="false" customWidth="true" hidden="false" outlineLevel="0" max="51" min="50" style="2" width="12.7"/>
    <col collapsed="false" customWidth="true" hidden="false" outlineLevel="0" max="52" min="52" style="2" width="14.56"/>
    <col collapsed="false" customWidth="true" hidden="false" outlineLevel="0" max="54" min="53" style="2" width="12.7"/>
    <col collapsed="false" customWidth="true" hidden="false" outlineLevel="0" max="55" min="55" style="2" width="14.56"/>
    <col collapsed="false" customWidth="true" hidden="false" outlineLevel="0" max="57" min="56" style="2" width="12.7"/>
    <col collapsed="false" customWidth="true" hidden="false" outlineLevel="0" max="58" min="58" style="2" width="14.56"/>
    <col collapsed="false" customWidth="true" hidden="false" outlineLevel="0" max="60" min="59" style="2" width="12.7"/>
    <col collapsed="false" customWidth="true" hidden="false" outlineLevel="0" max="61" min="61" style="2" width="14.56"/>
    <col collapsed="false" customWidth="true" hidden="false" outlineLevel="0" max="63" min="62" style="2" width="12.7"/>
    <col collapsed="false" customWidth="true" hidden="false" outlineLevel="0" max="64" min="64" style="2" width="14.56"/>
    <col collapsed="false" customWidth="true" hidden="false" outlineLevel="0" max="66" min="65" style="2" width="12.7"/>
    <col collapsed="false" customWidth="true" hidden="false" outlineLevel="0" max="67" min="67" style="2" width="14.56"/>
    <col collapsed="false" customWidth="true" hidden="false" outlineLevel="0" max="69" min="68" style="2" width="12.7"/>
    <col collapsed="false" customWidth="true" hidden="false" outlineLevel="0" max="70" min="70" style="2" width="14.56"/>
    <col collapsed="false" customWidth="true" hidden="false" outlineLevel="0" max="71" min="71" style="2" width="12.7"/>
    <col collapsed="false" customWidth="true" hidden="true" outlineLevel="0" max="72" min="72" style="2" width="12.7"/>
    <col collapsed="false" customWidth="true" hidden="true" outlineLevel="0" max="73" min="73" style="2" width="14.56"/>
    <col collapsed="false" customWidth="true" hidden="true" outlineLevel="0" max="75" min="74" style="2" width="12.7"/>
    <col collapsed="false" customWidth="true" hidden="true" outlineLevel="0" max="76" min="76" style="2" width="14.56"/>
    <col collapsed="false" customWidth="true" hidden="true" outlineLevel="0" max="77" min="77" style="2" width="12.7"/>
    <col collapsed="false" customWidth="false" hidden="false" outlineLevel="0" max="257" min="78" style="9" width="9.14"/>
  </cols>
  <sheetData>
    <row r="2" customFormat="false" ht="12.75" hidden="false" customHeight="false" outlineLevel="0" collapsed="false">
      <c r="A2" s="10" t="s">
        <v>5</v>
      </c>
      <c r="B2" s="10"/>
      <c r="C2" s="11" t="s">
        <v>6</v>
      </c>
      <c r="D2" s="11"/>
      <c r="E2" s="11"/>
      <c r="F2" s="11" t="s">
        <v>7</v>
      </c>
      <c r="G2" s="11"/>
      <c r="H2" s="11"/>
      <c r="I2" s="11" t="s">
        <v>8</v>
      </c>
      <c r="J2" s="11"/>
      <c r="K2" s="11"/>
      <c r="L2" s="11" t="s">
        <v>9</v>
      </c>
      <c r="M2" s="11"/>
      <c r="N2" s="11"/>
      <c r="O2" s="11" t="s">
        <v>10</v>
      </c>
      <c r="P2" s="11"/>
      <c r="Q2" s="11"/>
      <c r="R2" s="11" t="s">
        <v>11</v>
      </c>
      <c r="S2" s="11"/>
      <c r="T2" s="11"/>
      <c r="U2" s="11" t="s">
        <v>12</v>
      </c>
      <c r="V2" s="11"/>
      <c r="W2" s="11"/>
      <c r="X2" s="11" t="s">
        <v>13</v>
      </c>
      <c r="Y2" s="11"/>
      <c r="Z2" s="11"/>
      <c r="AA2" s="11" t="s">
        <v>14</v>
      </c>
      <c r="AB2" s="11"/>
      <c r="AC2" s="11"/>
      <c r="AD2" s="11" t="s">
        <v>15</v>
      </c>
      <c r="AE2" s="11"/>
      <c r="AF2" s="11"/>
      <c r="AG2" s="11" t="s">
        <v>16</v>
      </c>
      <c r="AH2" s="11"/>
      <c r="AI2" s="11"/>
      <c r="AJ2" s="11" t="s">
        <v>17</v>
      </c>
      <c r="AK2" s="11"/>
      <c r="AL2" s="11"/>
      <c r="AM2" s="11" t="s">
        <v>18</v>
      </c>
      <c r="AN2" s="11"/>
      <c r="AO2" s="11"/>
      <c r="AP2" s="11" t="s">
        <v>19</v>
      </c>
      <c r="AQ2" s="11"/>
      <c r="AR2" s="11"/>
      <c r="AS2" s="11" t="s">
        <v>20</v>
      </c>
      <c r="AT2" s="11"/>
      <c r="AU2" s="11"/>
      <c r="AV2" s="11" t="s">
        <v>21</v>
      </c>
      <c r="AW2" s="11"/>
      <c r="AX2" s="11"/>
      <c r="AY2" s="11" t="s">
        <v>22</v>
      </c>
      <c r="AZ2" s="11"/>
      <c r="BA2" s="11"/>
      <c r="BB2" s="11" t="s">
        <v>23</v>
      </c>
      <c r="BC2" s="11"/>
      <c r="BD2" s="11"/>
      <c r="BE2" s="11" t="s">
        <v>24</v>
      </c>
      <c r="BF2" s="11"/>
      <c r="BG2" s="11"/>
      <c r="BH2" s="11" t="s">
        <v>25</v>
      </c>
      <c r="BI2" s="11"/>
      <c r="BJ2" s="11"/>
      <c r="BK2" s="11" t="s">
        <v>26</v>
      </c>
      <c r="BL2" s="11"/>
      <c r="BM2" s="11"/>
      <c r="BN2" s="11" t="s">
        <v>27</v>
      </c>
      <c r="BO2" s="11"/>
      <c r="BP2" s="11"/>
      <c r="BQ2" s="11" t="s">
        <v>28</v>
      </c>
      <c r="BR2" s="11"/>
      <c r="BS2" s="11"/>
      <c r="BT2" s="11" t="s">
        <v>29</v>
      </c>
      <c r="BU2" s="11"/>
      <c r="BV2" s="11"/>
      <c r="BW2" s="11" t="s">
        <v>30</v>
      </c>
      <c r="BX2" s="11"/>
      <c r="BY2" s="11"/>
    </row>
    <row r="3" customFormat="false" ht="12.75" hidden="false" customHeight="false" outlineLevel="0" collapsed="false">
      <c r="B3" s="12"/>
      <c r="C3" s="13" t="s">
        <v>31</v>
      </c>
      <c r="D3" s="14" t="s">
        <v>32</v>
      </c>
      <c r="E3" s="15" t="s">
        <v>33</v>
      </c>
      <c r="F3" s="13" t="s">
        <v>31</v>
      </c>
      <c r="G3" s="14" t="s">
        <v>32</v>
      </c>
      <c r="H3" s="15" t="s">
        <v>33</v>
      </c>
      <c r="I3" s="13" t="s">
        <v>31</v>
      </c>
      <c r="J3" s="14" t="s">
        <v>32</v>
      </c>
      <c r="K3" s="15" t="s">
        <v>33</v>
      </c>
      <c r="L3" s="13" t="s">
        <v>31</v>
      </c>
      <c r="M3" s="14" t="s">
        <v>32</v>
      </c>
      <c r="N3" s="15" t="s">
        <v>33</v>
      </c>
      <c r="O3" s="13" t="s">
        <v>31</v>
      </c>
      <c r="P3" s="14" t="s">
        <v>32</v>
      </c>
      <c r="Q3" s="15" t="s">
        <v>33</v>
      </c>
      <c r="R3" s="13" t="s">
        <v>31</v>
      </c>
      <c r="S3" s="14" t="s">
        <v>32</v>
      </c>
      <c r="T3" s="15" t="s">
        <v>33</v>
      </c>
      <c r="U3" s="13" t="s">
        <v>31</v>
      </c>
      <c r="V3" s="14" t="s">
        <v>32</v>
      </c>
      <c r="W3" s="15" t="s">
        <v>33</v>
      </c>
      <c r="X3" s="13" t="s">
        <v>31</v>
      </c>
      <c r="Y3" s="14" t="s">
        <v>32</v>
      </c>
      <c r="Z3" s="15" t="s">
        <v>33</v>
      </c>
      <c r="AA3" s="13" t="s">
        <v>31</v>
      </c>
      <c r="AB3" s="14" t="s">
        <v>32</v>
      </c>
      <c r="AC3" s="15" t="s">
        <v>33</v>
      </c>
      <c r="AD3" s="13" t="s">
        <v>31</v>
      </c>
      <c r="AE3" s="14" t="s">
        <v>32</v>
      </c>
      <c r="AF3" s="15" t="s">
        <v>33</v>
      </c>
      <c r="AG3" s="13" t="s">
        <v>31</v>
      </c>
      <c r="AH3" s="14" t="s">
        <v>32</v>
      </c>
      <c r="AI3" s="15" t="s">
        <v>33</v>
      </c>
      <c r="AJ3" s="13" t="s">
        <v>31</v>
      </c>
      <c r="AK3" s="14" t="s">
        <v>32</v>
      </c>
      <c r="AL3" s="15" t="s">
        <v>33</v>
      </c>
      <c r="AM3" s="13" t="s">
        <v>31</v>
      </c>
      <c r="AN3" s="14" t="s">
        <v>32</v>
      </c>
      <c r="AO3" s="15" t="s">
        <v>33</v>
      </c>
      <c r="AP3" s="13" t="s">
        <v>31</v>
      </c>
      <c r="AQ3" s="14" t="s">
        <v>32</v>
      </c>
      <c r="AR3" s="15" t="s">
        <v>33</v>
      </c>
      <c r="AS3" s="13" t="s">
        <v>31</v>
      </c>
      <c r="AT3" s="14" t="s">
        <v>32</v>
      </c>
      <c r="AU3" s="15" t="s">
        <v>33</v>
      </c>
      <c r="AV3" s="13" t="s">
        <v>31</v>
      </c>
      <c r="AW3" s="14" t="s">
        <v>32</v>
      </c>
      <c r="AX3" s="15" t="s">
        <v>33</v>
      </c>
      <c r="AY3" s="13" t="s">
        <v>31</v>
      </c>
      <c r="AZ3" s="14" t="s">
        <v>32</v>
      </c>
      <c r="BA3" s="15" t="s">
        <v>33</v>
      </c>
      <c r="BB3" s="13" t="s">
        <v>31</v>
      </c>
      <c r="BC3" s="14" t="s">
        <v>32</v>
      </c>
      <c r="BD3" s="15" t="s">
        <v>33</v>
      </c>
      <c r="BE3" s="13" t="s">
        <v>31</v>
      </c>
      <c r="BF3" s="14" t="s">
        <v>32</v>
      </c>
      <c r="BG3" s="15" t="s">
        <v>33</v>
      </c>
      <c r="BH3" s="13" t="s">
        <v>31</v>
      </c>
      <c r="BI3" s="14" t="s">
        <v>32</v>
      </c>
      <c r="BJ3" s="15" t="s">
        <v>33</v>
      </c>
      <c r="BK3" s="13" t="s">
        <v>31</v>
      </c>
      <c r="BL3" s="14" t="s">
        <v>32</v>
      </c>
      <c r="BM3" s="15" t="s">
        <v>33</v>
      </c>
      <c r="BN3" s="13" t="s">
        <v>31</v>
      </c>
      <c r="BO3" s="14" t="s">
        <v>32</v>
      </c>
      <c r="BP3" s="15" t="s">
        <v>33</v>
      </c>
      <c r="BQ3" s="13" t="s">
        <v>31</v>
      </c>
      <c r="BR3" s="14" t="s">
        <v>32</v>
      </c>
      <c r="BS3" s="15" t="s">
        <v>33</v>
      </c>
      <c r="BT3" s="13" t="s">
        <v>31</v>
      </c>
      <c r="BU3" s="14" t="s">
        <v>32</v>
      </c>
      <c r="BV3" s="15" t="s">
        <v>33</v>
      </c>
      <c r="BW3" s="13" t="s">
        <v>31</v>
      </c>
      <c r="BX3" s="14" t="s">
        <v>32</v>
      </c>
      <c r="BY3" s="15" t="s">
        <v>33</v>
      </c>
    </row>
    <row r="4" customFormat="false" ht="12.75" hidden="false" customHeight="false" outlineLevel="0" collapsed="false">
      <c r="C4" s="16" t="s">
        <v>34</v>
      </c>
      <c r="D4" s="17"/>
      <c r="E4" s="18"/>
      <c r="F4" s="19"/>
      <c r="G4" s="17"/>
      <c r="I4" s="16" t="s">
        <v>34</v>
      </c>
      <c r="J4" s="17"/>
      <c r="K4" s="18"/>
      <c r="L4" s="19"/>
      <c r="M4" s="17"/>
      <c r="O4" s="16" t="s">
        <v>34</v>
      </c>
      <c r="P4" s="17"/>
      <c r="Q4" s="18"/>
      <c r="R4" s="19"/>
      <c r="S4" s="17"/>
      <c r="U4" s="16" t="s">
        <v>34</v>
      </c>
      <c r="V4" s="17"/>
      <c r="W4" s="18"/>
      <c r="X4" s="19"/>
      <c r="Y4" s="17"/>
      <c r="AA4" s="16" t="s">
        <v>34</v>
      </c>
      <c r="AB4" s="17"/>
      <c r="AC4" s="18"/>
      <c r="AD4" s="19"/>
      <c r="AE4" s="17"/>
      <c r="AG4" s="16" t="s">
        <v>34</v>
      </c>
      <c r="AH4" s="17"/>
      <c r="AI4" s="18"/>
      <c r="AJ4" s="19"/>
      <c r="AK4" s="17"/>
      <c r="AM4" s="16" t="s">
        <v>34</v>
      </c>
      <c r="AN4" s="17"/>
      <c r="AO4" s="18"/>
      <c r="AP4" s="19"/>
      <c r="AQ4" s="17"/>
      <c r="AS4" s="16" t="s">
        <v>34</v>
      </c>
      <c r="AT4" s="17"/>
      <c r="AU4" s="18"/>
      <c r="AV4" s="19"/>
      <c r="AW4" s="17"/>
      <c r="AY4" s="16" t="s">
        <v>34</v>
      </c>
      <c r="AZ4" s="17"/>
      <c r="BA4" s="18"/>
      <c r="BB4" s="19"/>
      <c r="BC4" s="17"/>
      <c r="BE4" s="16" t="s">
        <v>34</v>
      </c>
      <c r="BF4" s="17"/>
      <c r="BG4" s="18"/>
      <c r="BH4" s="19"/>
      <c r="BI4" s="17"/>
      <c r="BK4" s="16" t="s">
        <v>34</v>
      </c>
      <c r="BL4" s="17"/>
      <c r="BM4" s="18"/>
      <c r="BN4" s="19"/>
      <c r="BO4" s="17"/>
      <c r="BQ4" s="16" t="s">
        <v>34</v>
      </c>
      <c r="BR4" s="17"/>
      <c r="BS4" s="18"/>
      <c r="BT4" s="19"/>
      <c r="BU4" s="17"/>
      <c r="BW4" s="16" t="s">
        <v>34</v>
      </c>
      <c r="BX4" s="17"/>
      <c r="BY4" s="18"/>
    </row>
    <row r="5" customFormat="false" ht="12.75" hidden="false" customHeight="false" outlineLevel="0" collapsed="false">
      <c r="A5" s="10"/>
      <c r="C5" s="16"/>
      <c r="D5" s="17"/>
      <c r="E5" s="18"/>
      <c r="F5" s="19"/>
      <c r="G5" s="17"/>
      <c r="I5" s="16"/>
      <c r="J5" s="17"/>
      <c r="K5" s="18"/>
      <c r="L5" s="16"/>
      <c r="M5" s="17"/>
      <c r="O5" s="16"/>
      <c r="P5" s="17"/>
      <c r="Q5" s="18"/>
      <c r="R5" s="19"/>
      <c r="S5" s="17"/>
      <c r="U5" s="16"/>
      <c r="V5" s="17"/>
      <c r="W5" s="18"/>
      <c r="X5" s="19"/>
      <c r="Y5" s="17"/>
      <c r="AA5" s="16"/>
      <c r="AB5" s="17"/>
      <c r="AC5" s="18"/>
      <c r="AD5" s="19"/>
      <c r="AE5" s="17"/>
      <c r="AG5" s="16"/>
      <c r="AH5" s="17"/>
      <c r="AI5" s="18"/>
      <c r="AJ5" s="19"/>
      <c r="AK5" s="17"/>
      <c r="AM5" s="16"/>
      <c r="AN5" s="17"/>
      <c r="AO5" s="18"/>
      <c r="AP5" s="19"/>
      <c r="AQ5" s="17"/>
      <c r="AS5" s="16"/>
      <c r="AT5" s="17"/>
      <c r="AU5" s="18"/>
      <c r="AV5" s="19"/>
      <c r="AW5" s="17"/>
      <c r="AY5" s="16"/>
      <c r="AZ5" s="17"/>
      <c r="BA5" s="18"/>
      <c r="BB5" s="19"/>
      <c r="BC5" s="17"/>
      <c r="BE5" s="16"/>
      <c r="BF5" s="17"/>
      <c r="BG5" s="20"/>
      <c r="BH5" s="16"/>
      <c r="BI5" s="17"/>
      <c r="BK5" s="16"/>
      <c r="BL5" s="17"/>
      <c r="BM5" s="20"/>
      <c r="BN5" s="16"/>
      <c r="BO5" s="17"/>
      <c r="BQ5" s="16"/>
      <c r="BR5" s="17"/>
      <c r="BS5" s="20"/>
      <c r="BT5" s="16"/>
      <c r="BU5" s="17"/>
      <c r="BW5" s="16"/>
      <c r="BX5" s="17"/>
      <c r="BY5" s="18"/>
    </row>
    <row r="6" customFormat="false" ht="12.75" hidden="false" customHeight="false" outlineLevel="0" collapsed="false">
      <c r="A6" s="21" t="s">
        <v>35</v>
      </c>
      <c r="B6" s="22"/>
      <c r="C6" s="23"/>
      <c r="D6" s="24"/>
      <c r="E6" s="25"/>
      <c r="F6" s="22"/>
      <c r="G6" s="22"/>
      <c r="H6" s="22"/>
      <c r="I6" s="23"/>
      <c r="J6" s="24"/>
      <c r="K6" s="25"/>
      <c r="L6" s="22"/>
      <c r="M6" s="22"/>
      <c r="N6" s="22"/>
      <c r="O6" s="23"/>
      <c r="P6" s="24"/>
      <c r="Q6" s="25"/>
      <c r="R6" s="22"/>
      <c r="S6" s="22"/>
      <c r="T6" s="22"/>
      <c r="U6" s="23"/>
      <c r="V6" s="24"/>
      <c r="W6" s="25"/>
      <c r="X6" s="22"/>
      <c r="Y6" s="22"/>
      <c r="Z6" s="22"/>
      <c r="AA6" s="23"/>
      <c r="AB6" s="24"/>
      <c r="AC6" s="25"/>
      <c r="AD6" s="22"/>
      <c r="AE6" s="22"/>
      <c r="AF6" s="22"/>
      <c r="AG6" s="23"/>
      <c r="AH6" s="24"/>
      <c r="AI6" s="25"/>
      <c r="AJ6" s="22"/>
      <c r="AK6" s="22"/>
      <c r="AL6" s="22"/>
      <c r="AM6" s="23"/>
      <c r="AN6" s="24"/>
      <c r="AO6" s="25"/>
      <c r="AP6" s="22"/>
      <c r="AQ6" s="22"/>
      <c r="AR6" s="22"/>
      <c r="AS6" s="23"/>
      <c r="AT6" s="24"/>
      <c r="AU6" s="25"/>
      <c r="AV6" s="22"/>
      <c r="AW6" s="22"/>
      <c r="AX6" s="22"/>
      <c r="AY6" s="23"/>
      <c r="AZ6" s="24"/>
      <c r="BA6" s="24"/>
      <c r="BB6" s="23"/>
      <c r="BC6" s="22"/>
      <c r="BD6" s="22"/>
      <c r="BE6" s="23"/>
      <c r="BF6" s="24"/>
      <c r="BG6" s="24"/>
      <c r="BH6" s="23"/>
      <c r="BI6" s="22"/>
      <c r="BJ6" s="22"/>
      <c r="BK6" s="23"/>
      <c r="BL6" s="24"/>
      <c r="BM6" s="24"/>
      <c r="BN6" s="23"/>
      <c r="BO6" s="22"/>
      <c r="BP6" s="22"/>
      <c r="BQ6" s="23"/>
      <c r="BR6" s="24"/>
      <c r="BS6" s="24"/>
      <c r="BT6" s="23"/>
      <c r="BU6" s="22"/>
      <c r="BV6" s="22"/>
      <c r="BW6" s="23"/>
      <c r="BX6" s="24"/>
      <c r="BY6" s="25"/>
    </row>
    <row r="7" customFormat="false" ht="12.75" hidden="false" customHeight="false" outlineLevel="0" collapsed="false">
      <c r="A7" s="21"/>
      <c r="B7" s="22" t="s">
        <v>36</v>
      </c>
      <c r="C7" s="26"/>
      <c r="D7" s="27" t="n">
        <f aca="false">+E7*C7</f>
        <v>0</v>
      </c>
      <c r="E7" s="28" t="n">
        <v>0</v>
      </c>
      <c r="F7" s="29" t="n">
        <f aca="false">+C10+C9</f>
        <v>0</v>
      </c>
      <c r="G7" s="27" t="n">
        <f aca="false">+H7*F7</f>
        <v>0</v>
      </c>
      <c r="H7" s="30" t="n">
        <f aca="false">+E9</f>
        <v>0</v>
      </c>
      <c r="I7" s="26" t="n">
        <f aca="false">+F10+F9</f>
        <v>737623</v>
      </c>
      <c r="J7" s="31" t="n">
        <f aca="false">+K7*I7</f>
        <v>3791382.22</v>
      </c>
      <c r="K7" s="28" t="n">
        <f aca="false">+H9</f>
        <v>5.14</v>
      </c>
      <c r="L7" s="29" t="n">
        <f aca="false">+I10+I9</f>
        <v>737623</v>
      </c>
      <c r="M7" s="27" t="n">
        <f aca="false">+N7*L7</f>
        <v>3791382.22</v>
      </c>
      <c r="N7" s="30" t="n">
        <f aca="false">+K9</f>
        <v>5.14</v>
      </c>
      <c r="O7" s="26" t="n">
        <f aca="false">+L10+L9</f>
        <v>1489592</v>
      </c>
      <c r="P7" s="31" t="n">
        <f aca="false">+Q7*O7</f>
        <v>6769179.46</v>
      </c>
      <c r="Q7" s="28" t="n">
        <f aca="false">+N9</f>
        <v>4.54431781319986</v>
      </c>
      <c r="R7" s="29" t="n">
        <f aca="false">+O10+O9</f>
        <v>1489592</v>
      </c>
      <c r="S7" s="27" t="n">
        <f aca="false">+T7*R7</f>
        <v>6769179.46</v>
      </c>
      <c r="T7" s="30" t="n">
        <f aca="false">+Q9</f>
        <v>4.54431781319986</v>
      </c>
      <c r="U7" s="26" t="n">
        <f aca="false">+R10+R9</f>
        <v>2249390</v>
      </c>
      <c r="V7" s="31" t="n">
        <f aca="false">+W7*U7</f>
        <v>9291708.82</v>
      </c>
      <c r="W7" s="28" t="n">
        <f aca="false">+T9</f>
        <v>4.13076826161759</v>
      </c>
      <c r="X7" s="29" t="n">
        <f aca="false">+U10+U9</f>
        <v>2249390</v>
      </c>
      <c r="Y7" s="27" t="n">
        <f aca="false">+Z7*X7</f>
        <v>9291708.82</v>
      </c>
      <c r="Z7" s="30" t="n">
        <f aca="false">+W9</f>
        <v>4.13076826161759</v>
      </c>
      <c r="AA7" s="26" t="n">
        <f aca="false">+X10+X9</f>
        <v>3001035</v>
      </c>
      <c r="AB7" s="31" t="n">
        <f aca="false">+AC7*AA7</f>
        <v>11704489.27</v>
      </c>
      <c r="AC7" s="28" t="n">
        <f aca="false">+Z9</f>
        <v>3.90015087128274</v>
      </c>
      <c r="AD7" s="29" t="n">
        <f aca="false">+AA10+AA9</f>
        <v>3001035</v>
      </c>
      <c r="AE7" s="27" t="n">
        <f aca="false">+AF7*AD7</f>
        <v>11704489.27</v>
      </c>
      <c r="AF7" s="30" t="n">
        <f aca="false">+AC9</f>
        <v>3.90015087128274</v>
      </c>
      <c r="AG7" s="26" t="n">
        <f aca="false">+AD10+AD9</f>
        <v>3751218</v>
      </c>
      <c r="AH7" s="31" t="n">
        <f aca="false">+AI7*AG7</f>
        <v>13527433.96</v>
      </c>
      <c r="AI7" s="28" t="n">
        <f aca="false">+AF9</f>
        <v>3.6061444469503</v>
      </c>
      <c r="AJ7" s="29" t="n">
        <f aca="false">+AG10+AG9</f>
        <v>3751218</v>
      </c>
      <c r="AK7" s="27" t="n">
        <f aca="false">+AL7*AJ7</f>
        <v>13527433.96</v>
      </c>
      <c r="AL7" s="30" t="n">
        <f aca="false">+AI9</f>
        <v>3.6061444469503</v>
      </c>
      <c r="AM7" s="26" t="n">
        <f aca="false">+AJ10+AJ9</f>
        <v>4473668</v>
      </c>
      <c r="AN7" s="31" t="n">
        <f aca="false">+AO7*AM7</f>
        <v>14932599.21</v>
      </c>
      <c r="AO7" s="28" t="n">
        <f aca="false">+AL9</f>
        <v>3.3378872124619</v>
      </c>
      <c r="AP7" s="29" t="n">
        <f aca="false">+AM10+AM9</f>
        <v>4473668</v>
      </c>
      <c r="AQ7" s="27" t="n">
        <f aca="false">+AR7*AP7</f>
        <v>14932599.21</v>
      </c>
      <c r="AR7" s="30" t="n">
        <f aca="false">+AO9</f>
        <v>3.3378872124619</v>
      </c>
      <c r="AS7" s="26" t="n">
        <f aca="false">+AP10+AP9</f>
        <v>4473668</v>
      </c>
      <c r="AT7" s="31" t="n">
        <f aca="false">+AU7*AS7</f>
        <v>14932599.21</v>
      </c>
      <c r="AU7" s="28" t="n">
        <f aca="false">+AR9</f>
        <v>3.3378872124619</v>
      </c>
      <c r="AV7" s="29" t="n">
        <f aca="false">+AS10+AS9</f>
        <v>4473668</v>
      </c>
      <c r="AW7" s="27" t="n">
        <f aca="false">+AX7*AV7</f>
        <v>14932599.21</v>
      </c>
      <c r="AX7" s="30" t="n">
        <f aca="false">+AU9</f>
        <v>3.3378872124619</v>
      </c>
      <c r="AY7" s="26" t="n">
        <f aca="false">+AV10+AV9</f>
        <v>4473668</v>
      </c>
      <c r="AZ7" s="31" t="n">
        <f aca="false">+BA7*AY7</f>
        <v>14932599.21</v>
      </c>
      <c r="BA7" s="32" t="n">
        <f aca="false">+AX9</f>
        <v>3.3378872124619</v>
      </c>
      <c r="BB7" s="26" t="n">
        <f aca="false">+AY10+AY9</f>
        <v>4473668</v>
      </c>
      <c r="BC7" s="31" t="n">
        <f aca="false">+BD7*BB7</f>
        <v>14932599.21</v>
      </c>
      <c r="BD7" s="32" t="n">
        <f aca="false">+BA9</f>
        <v>3.3378872124619</v>
      </c>
      <c r="BE7" s="26" t="n">
        <f aca="false">+BB10+BB9</f>
        <v>4473668</v>
      </c>
      <c r="BF7" s="31" t="n">
        <f aca="false">+BG7*BE7</f>
        <v>14932599.21</v>
      </c>
      <c r="BG7" s="32" t="n">
        <f aca="false">+BD9</f>
        <v>3.3378872124619</v>
      </c>
      <c r="BH7" s="26" t="n">
        <f aca="false">+BE10+BE9</f>
        <v>4473668</v>
      </c>
      <c r="BI7" s="31" t="n">
        <f aca="false">+BJ7*BH7</f>
        <v>14932599.21</v>
      </c>
      <c r="BJ7" s="32" t="n">
        <f aca="false">+BG9</f>
        <v>3.3378872124619</v>
      </c>
      <c r="BK7" s="26" t="n">
        <f aca="false">+BH10+BH9</f>
        <v>4473668</v>
      </c>
      <c r="BL7" s="31" t="n">
        <f aca="false">+BM7*BK7</f>
        <v>14932599.21</v>
      </c>
      <c r="BM7" s="32" t="n">
        <f aca="false">+BJ9</f>
        <v>3.3378872124619</v>
      </c>
      <c r="BN7" s="26" t="n">
        <f aca="false">+BK10+BK9</f>
        <v>4473668</v>
      </c>
      <c r="BO7" s="31" t="n">
        <f aca="false">+BP7*BN7</f>
        <v>14932599.21</v>
      </c>
      <c r="BP7" s="32" t="n">
        <f aca="false">+BM9</f>
        <v>3.3378872124619</v>
      </c>
      <c r="BQ7" s="26" t="n">
        <f aca="false">+BN10+BN9</f>
        <v>4473668</v>
      </c>
      <c r="BR7" s="31" t="n">
        <f aca="false">+BS7*BQ7</f>
        <v>14932599.21</v>
      </c>
      <c r="BS7" s="32" t="n">
        <f aca="false">+BP9</f>
        <v>3.3378872124619</v>
      </c>
      <c r="BT7" s="26" t="n">
        <f aca="false">+BQ10+BQ9</f>
        <v>4473668</v>
      </c>
      <c r="BU7" s="31" t="n">
        <f aca="false">+BV7*BT7</f>
        <v>14932599.21</v>
      </c>
      <c r="BV7" s="32" t="n">
        <f aca="false">+BS9</f>
        <v>3.3378872124619</v>
      </c>
      <c r="BW7" s="26" t="n">
        <f aca="false">+BT10+BT9</f>
        <v>4473668</v>
      </c>
      <c r="BX7" s="31" t="n">
        <f aca="false">+BY7*BW7</f>
        <v>14932599.21</v>
      </c>
      <c r="BY7" s="28" t="n">
        <f aca="false">+BV9</f>
        <v>3.3378872124619</v>
      </c>
    </row>
    <row r="8" customFormat="false" ht="12.75" hidden="false" customHeight="false" outlineLevel="0" collapsed="false">
      <c r="A8" s="21"/>
      <c r="B8" s="22" t="s">
        <v>37</v>
      </c>
      <c r="C8" s="26" t="n">
        <v>0</v>
      </c>
      <c r="D8" s="31" t="n">
        <f aca="false">+E8*C8</f>
        <v>0</v>
      </c>
      <c r="E8" s="25" t="n">
        <v>5.14</v>
      </c>
      <c r="F8" s="29" t="n">
        <v>737623</v>
      </c>
      <c r="G8" s="31" t="n">
        <f aca="false">+H8*F8</f>
        <v>3791382.22</v>
      </c>
      <c r="H8" s="22" t="n">
        <v>5.14</v>
      </c>
      <c r="I8" s="26"/>
      <c r="J8" s="31" t="n">
        <f aca="false">+K8*I8</f>
        <v>0</v>
      </c>
      <c r="K8" s="25"/>
      <c r="L8" s="29" t="n">
        <v>751969</v>
      </c>
      <c r="M8" s="31" t="n">
        <f aca="false">+N8*L8</f>
        <v>2977797.24</v>
      </c>
      <c r="N8" s="22" t="n">
        <v>3.96</v>
      </c>
      <c r="O8" s="26"/>
      <c r="P8" s="31" t="n">
        <f aca="false">+Q8*O8</f>
        <v>0</v>
      </c>
      <c r="Q8" s="25"/>
      <c r="R8" s="29" t="n">
        <v>759798</v>
      </c>
      <c r="S8" s="31" t="n">
        <f aca="false">+T8*R8</f>
        <v>2522529.36</v>
      </c>
      <c r="T8" s="22" t="n">
        <v>3.32</v>
      </c>
      <c r="U8" s="26"/>
      <c r="V8" s="31" t="n">
        <f aca="false">+W8*U8</f>
        <v>0</v>
      </c>
      <c r="W8" s="25"/>
      <c r="X8" s="29" t="n">
        <v>751645</v>
      </c>
      <c r="Y8" s="31" t="n">
        <f aca="false">+Z8*X8</f>
        <v>2412780.45</v>
      </c>
      <c r="Z8" s="22" t="n">
        <v>3.21</v>
      </c>
      <c r="AA8" s="26"/>
      <c r="AB8" s="31" t="n">
        <f aca="false">+AC8*AA8</f>
        <v>0</v>
      </c>
      <c r="AC8" s="25"/>
      <c r="AD8" s="29" t="n">
        <v>750183</v>
      </c>
      <c r="AE8" s="31" t="n">
        <f aca="false">+AF8*AD8</f>
        <v>1822944.69</v>
      </c>
      <c r="AF8" s="22" t="n">
        <v>2.43</v>
      </c>
      <c r="AG8" s="26"/>
      <c r="AH8" s="31" t="n">
        <f aca="false">+AI8*AG8</f>
        <v>0</v>
      </c>
      <c r="AI8" s="25"/>
      <c r="AJ8" s="29" t="n">
        <v>722450</v>
      </c>
      <c r="AK8" s="31" t="n">
        <f aca="false">+AL8*AJ8</f>
        <v>1405165.25</v>
      </c>
      <c r="AL8" s="22" t="n">
        <v>1.945</v>
      </c>
      <c r="AM8" s="26"/>
      <c r="AN8" s="31" t="n">
        <f aca="false">+AO8*AM8</f>
        <v>0</v>
      </c>
      <c r="AO8" s="25"/>
      <c r="AP8" s="29" t="n">
        <v>0</v>
      </c>
      <c r="AQ8" s="31" t="n">
        <f aca="false">+AR8*AP8</f>
        <v>0</v>
      </c>
      <c r="AR8" s="22" t="n">
        <v>1.66214</v>
      </c>
      <c r="AS8" s="26"/>
      <c r="AT8" s="31" t="n">
        <f aca="false">+AU8*AS8</f>
        <v>0</v>
      </c>
      <c r="AU8" s="24"/>
      <c r="AV8" s="33"/>
      <c r="AW8" s="31" t="n">
        <f aca="false">+AX8*AV8</f>
        <v>0</v>
      </c>
      <c r="AX8" s="34" t="n">
        <v>2.5225</v>
      </c>
      <c r="AY8" s="35"/>
      <c r="AZ8" s="31" t="n">
        <f aca="false">+BA8*AY8</f>
        <v>0</v>
      </c>
      <c r="BA8" s="24"/>
      <c r="BB8" s="33"/>
      <c r="BC8" s="31" t="n">
        <f aca="false">+BD8*BB8</f>
        <v>0</v>
      </c>
      <c r="BD8" s="36" t="n">
        <v>2.9527</v>
      </c>
      <c r="BE8" s="26"/>
      <c r="BF8" s="31" t="n">
        <f aca="false">+BG8*BE8</f>
        <v>0</v>
      </c>
      <c r="BG8" s="24"/>
      <c r="BH8" s="33"/>
      <c r="BI8" s="31" t="n">
        <f aca="false">+BJ8*BH8</f>
        <v>0</v>
      </c>
      <c r="BJ8" s="36" t="n">
        <v>2.4733</v>
      </c>
      <c r="BK8" s="26"/>
      <c r="BL8" s="31" t="n">
        <f aca="false">+BM8*BK8</f>
        <v>0</v>
      </c>
      <c r="BM8" s="24"/>
      <c r="BN8" s="33"/>
      <c r="BO8" s="31" t="n">
        <f aca="false">+BP8*BN8</f>
        <v>0</v>
      </c>
      <c r="BP8" s="36" t="n">
        <v>1.9427</v>
      </c>
      <c r="BQ8" s="26"/>
      <c r="BR8" s="31" t="n">
        <f aca="false">+BS8*BQ8</f>
        <v>0</v>
      </c>
      <c r="BS8" s="24"/>
      <c r="BT8" s="33"/>
      <c r="BU8" s="31" t="n">
        <f aca="false">+BV8*BT8</f>
        <v>0</v>
      </c>
      <c r="BV8" s="36"/>
      <c r="BW8" s="26"/>
      <c r="BX8" s="31" t="n">
        <f aca="false">+BY8*BW8</f>
        <v>0</v>
      </c>
      <c r="BY8" s="25"/>
    </row>
    <row r="9" customFormat="false" ht="12.75" hidden="false" customHeight="false" outlineLevel="0" collapsed="false">
      <c r="A9" s="21"/>
      <c r="B9" s="22" t="s">
        <v>38</v>
      </c>
      <c r="C9" s="29" t="n">
        <f aca="false">+C8+C7</f>
        <v>0</v>
      </c>
      <c r="D9" s="27" t="n">
        <f aca="false">+D8+D7</f>
        <v>0</v>
      </c>
      <c r="E9" s="22" t="n">
        <v>0</v>
      </c>
      <c r="F9" s="29" t="n">
        <f aca="false">+F8+F7</f>
        <v>737623</v>
      </c>
      <c r="G9" s="27" t="n">
        <f aca="false">+G8+G7</f>
        <v>3791382.22</v>
      </c>
      <c r="H9" s="22" t="n">
        <f aca="false">+G9/F9</f>
        <v>5.14</v>
      </c>
      <c r="I9" s="26" t="n">
        <f aca="false">+I8+I7</f>
        <v>737623</v>
      </c>
      <c r="J9" s="31" t="n">
        <f aca="false">+J8+J7</f>
        <v>3791382.22</v>
      </c>
      <c r="K9" s="25" t="n">
        <f aca="false">+J9/I9</f>
        <v>5.14</v>
      </c>
      <c r="L9" s="29" t="n">
        <f aca="false">+L8+L7</f>
        <v>1489592</v>
      </c>
      <c r="M9" s="27" t="n">
        <f aca="false">+M8+M7</f>
        <v>6769179.46</v>
      </c>
      <c r="N9" s="22" t="n">
        <f aca="false">+M9/L9</f>
        <v>4.54431781319986</v>
      </c>
      <c r="O9" s="26" t="n">
        <f aca="false">+O8+O7</f>
        <v>1489592</v>
      </c>
      <c r="P9" s="31" t="n">
        <f aca="false">+P8+P7</f>
        <v>6769179.46</v>
      </c>
      <c r="Q9" s="25" t="n">
        <f aca="false">+P9/O9</f>
        <v>4.54431781319986</v>
      </c>
      <c r="R9" s="29" t="n">
        <f aca="false">+R8+R7</f>
        <v>2249390</v>
      </c>
      <c r="S9" s="27" t="n">
        <f aca="false">+S8+S7</f>
        <v>9291708.82</v>
      </c>
      <c r="T9" s="22" t="n">
        <f aca="false">+S9/R9</f>
        <v>4.13076826161759</v>
      </c>
      <c r="U9" s="26" t="n">
        <f aca="false">+U8+U7</f>
        <v>2249390</v>
      </c>
      <c r="V9" s="31" t="n">
        <f aca="false">+V8+V7</f>
        <v>9291708.82</v>
      </c>
      <c r="W9" s="25" t="n">
        <f aca="false">+V9/U9</f>
        <v>4.13076826161759</v>
      </c>
      <c r="X9" s="29" t="n">
        <f aca="false">+X8+X7</f>
        <v>3001035</v>
      </c>
      <c r="Y9" s="27" t="n">
        <f aca="false">+Y8+Y7</f>
        <v>11704489.27</v>
      </c>
      <c r="Z9" s="22" t="n">
        <f aca="false">+Y9/X9</f>
        <v>3.90015087128274</v>
      </c>
      <c r="AA9" s="26" t="n">
        <f aca="false">+AA8+AA7</f>
        <v>3001035</v>
      </c>
      <c r="AB9" s="31" t="n">
        <f aca="false">+AB8+AB7</f>
        <v>11704489.27</v>
      </c>
      <c r="AC9" s="25" t="n">
        <f aca="false">+AB9/AA9</f>
        <v>3.90015087128274</v>
      </c>
      <c r="AD9" s="29" t="n">
        <f aca="false">+AD8+AD7</f>
        <v>3751218</v>
      </c>
      <c r="AE9" s="27" t="n">
        <f aca="false">+AE8+AE7</f>
        <v>13527433.96</v>
      </c>
      <c r="AF9" s="22" t="n">
        <f aca="false">+AE9/AD9</f>
        <v>3.6061444469503</v>
      </c>
      <c r="AG9" s="26" t="n">
        <f aca="false">+AG8+AG7</f>
        <v>3751218</v>
      </c>
      <c r="AH9" s="31" t="n">
        <f aca="false">+AH8+AH7</f>
        <v>13527433.96</v>
      </c>
      <c r="AI9" s="25" t="n">
        <f aca="false">+AH9/AG9</f>
        <v>3.6061444469503</v>
      </c>
      <c r="AJ9" s="29" t="n">
        <f aca="false">+AJ8+AJ7</f>
        <v>4473668</v>
      </c>
      <c r="AK9" s="27" t="n">
        <f aca="false">+AK8+AK7</f>
        <v>14932599.21</v>
      </c>
      <c r="AL9" s="22" t="n">
        <f aca="false">+AK9/AJ9</f>
        <v>3.3378872124619</v>
      </c>
      <c r="AM9" s="26" t="n">
        <f aca="false">+AM8+AM7</f>
        <v>4473668</v>
      </c>
      <c r="AN9" s="31" t="n">
        <f aca="false">+AN8+AN7</f>
        <v>14932599.21</v>
      </c>
      <c r="AO9" s="25" t="n">
        <f aca="false">+AN9/AM9</f>
        <v>3.3378872124619</v>
      </c>
      <c r="AP9" s="29" t="n">
        <f aca="false">+AP8+AP7</f>
        <v>4473668</v>
      </c>
      <c r="AQ9" s="27" t="n">
        <f aca="false">+AQ8+AQ7</f>
        <v>14932599.21</v>
      </c>
      <c r="AR9" s="22" t="n">
        <f aca="false">+AQ9/AP9</f>
        <v>3.3378872124619</v>
      </c>
      <c r="AS9" s="26" t="n">
        <f aca="false">+AS8+AS7</f>
        <v>4473668</v>
      </c>
      <c r="AT9" s="31" t="n">
        <f aca="false">+AT8+AT7</f>
        <v>14932599.21</v>
      </c>
      <c r="AU9" s="24" t="n">
        <f aca="false">+AT9/AS9</f>
        <v>3.3378872124619</v>
      </c>
      <c r="AV9" s="26" t="n">
        <f aca="false">+AV8+AV7</f>
        <v>4473668</v>
      </c>
      <c r="AW9" s="31" t="n">
        <f aca="false">+AW8+AW7</f>
        <v>14932599.21</v>
      </c>
      <c r="AX9" s="25" t="n">
        <f aca="false">+AW9/AV9</f>
        <v>3.3378872124619</v>
      </c>
      <c r="AY9" s="35" t="n">
        <f aca="false">+AY8+AY7</f>
        <v>4473668</v>
      </c>
      <c r="AZ9" s="31" t="n">
        <f aca="false">+AZ8+AZ7</f>
        <v>14932599.21</v>
      </c>
      <c r="BA9" s="24" t="n">
        <f aca="false">+AZ9/AY9</f>
        <v>3.3378872124619</v>
      </c>
      <c r="BB9" s="26" t="n">
        <f aca="false">+BB8+BB7</f>
        <v>4473668</v>
      </c>
      <c r="BC9" s="31" t="n">
        <f aca="false">+BC8+BC7</f>
        <v>14932599.21</v>
      </c>
      <c r="BD9" s="24" t="n">
        <f aca="false">+BC9/BB9</f>
        <v>3.3378872124619</v>
      </c>
      <c r="BE9" s="26" t="n">
        <f aca="false">+BE8+BE7</f>
        <v>4473668</v>
      </c>
      <c r="BF9" s="31" t="n">
        <f aca="false">+BF8+BF7</f>
        <v>14932599.21</v>
      </c>
      <c r="BG9" s="24" t="n">
        <f aca="false">+BF9/BE9</f>
        <v>3.3378872124619</v>
      </c>
      <c r="BH9" s="26" t="n">
        <f aca="false">+BH8+BH7</f>
        <v>4473668</v>
      </c>
      <c r="BI9" s="31" t="n">
        <f aca="false">+BI8+BI7</f>
        <v>14932599.21</v>
      </c>
      <c r="BJ9" s="24" t="n">
        <f aca="false">+BI9/BH9</f>
        <v>3.3378872124619</v>
      </c>
      <c r="BK9" s="26" t="n">
        <f aca="false">+BK8+BK7</f>
        <v>4473668</v>
      </c>
      <c r="BL9" s="31" t="n">
        <f aca="false">+BL8+BL7</f>
        <v>14932599.21</v>
      </c>
      <c r="BM9" s="24" t="n">
        <f aca="false">+BL9/BK9</f>
        <v>3.3378872124619</v>
      </c>
      <c r="BN9" s="26" t="n">
        <f aca="false">+BN8+BN7</f>
        <v>4473668</v>
      </c>
      <c r="BO9" s="31" t="n">
        <f aca="false">+BO8+BO7</f>
        <v>14932599.21</v>
      </c>
      <c r="BP9" s="24" t="n">
        <f aca="false">+BO9/BN9</f>
        <v>3.3378872124619</v>
      </c>
      <c r="BQ9" s="26" t="n">
        <f aca="false">+BQ8+BQ7</f>
        <v>4473668</v>
      </c>
      <c r="BR9" s="31" t="n">
        <f aca="false">+BR8+BR7</f>
        <v>14932599.21</v>
      </c>
      <c r="BS9" s="24" t="n">
        <f aca="false">+BR9/BQ9</f>
        <v>3.3378872124619</v>
      </c>
      <c r="BT9" s="26" t="n">
        <f aca="false">+BT8+BT7</f>
        <v>4473668</v>
      </c>
      <c r="BU9" s="31" t="n">
        <f aca="false">+BU8+BU7</f>
        <v>14932599.21</v>
      </c>
      <c r="BV9" s="24" t="n">
        <f aca="false">+BU9/BT9</f>
        <v>3.3378872124619</v>
      </c>
      <c r="BW9" s="26" t="n">
        <f aca="false">+BW8+BW7</f>
        <v>4473668</v>
      </c>
      <c r="BX9" s="31" t="n">
        <f aca="false">+BX8+BX7</f>
        <v>14932599.21</v>
      </c>
      <c r="BY9" s="25" t="n">
        <f aca="false">+BX9/BW9</f>
        <v>3.3378872124619</v>
      </c>
    </row>
    <row r="10" customFormat="false" ht="12.75" hidden="false" customHeight="false" outlineLevel="0" collapsed="false">
      <c r="A10" s="21"/>
      <c r="B10" s="22" t="s">
        <v>39</v>
      </c>
      <c r="C10" s="26"/>
      <c r="D10" s="31" t="n">
        <v>0</v>
      </c>
      <c r="E10" s="25" t="n">
        <v>0</v>
      </c>
      <c r="F10" s="29"/>
      <c r="G10" s="27" t="n">
        <f aca="false">+H10*F10</f>
        <v>0</v>
      </c>
      <c r="H10" s="22" t="n">
        <f aca="false">+H9</f>
        <v>5.14</v>
      </c>
      <c r="I10" s="26"/>
      <c r="J10" s="31" t="n">
        <f aca="false">+K10*I10</f>
        <v>0</v>
      </c>
      <c r="K10" s="25" t="n">
        <f aca="false">+K9</f>
        <v>5.14</v>
      </c>
      <c r="L10" s="29"/>
      <c r="M10" s="27" t="n">
        <f aca="false">+N10*L10</f>
        <v>0</v>
      </c>
      <c r="N10" s="22" t="n">
        <f aca="false">+N9</f>
        <v>4.54431781319986</v>
      </c>
      <c r="O10" s="26"/>
      <c r="P10" s="31" t="n">
        <f aca="false">+Q10*O10</f>
        <v>0</v>
      </c>
      <c r="Q10" s="25" t="n">
        <f aca="false">+Q9</f>
        <v>4.54431781319986</v>
      </c>
      <c r="R10" s="29"/>
      <c r="S10" s="27" t="n">
        <f aca="false">+T10*R10</f>
        <v>0</v>
      </c>
      <c r="T10" s="22" t="n">
        <f aca="false">+T9</f>
        <v>4.13076826161759</v>
      </c>
      <c r="U10" s="26"/>
      <c r="V10" s="31" t="n">
        <f aca="false">+W10*U10</f>
        <v>0</v>
      </c>
      <c r="W10" s="25" t="n">
        <f aca="false">+W9</f>
        <v>4.13076826161759</v>
      </c>
      <c r="X10" s="29" t="n">
        <v>0</v>
      </c>
      <c r="Y10" s="27" t="n">
        <f aca="false">+Z10*X10</f>
        <v>0</v>
      </c>
      <c r="Z10" s="22" t="n">
        <f aca="false">+Z9</f>
        <v>3.90015087128274</v>
      </c>
      <c r="AA10" s="26"/>
      <c r="AB10" s="31" t="n">
        <f aca="false">+AC10*AA10</f>
        <v>0</v>
      </c>
      <c r="AC10" s="25" t="n">
        <f aca="false">+AC9</f>
        <v>3.90015087128274</v>
      </c>
      <c r="AD10" s="29" t="n">
        <v>0</v>
      </c>
      <c r="AE10" s="27" t="n">
        <f aca="false">+AF10*AD10</f>
        <v>0</v>
      </c>
      <c r="AF10" s="22" t="n">
        <f aca="false">+AF9</f>
        <v>3.6061444469503</v>
      </c>
      <c r="AG10" s="26"/>
      <c r="AH10" s="31" t="n">
        <f aca="false">+AI10*AG10</f>
        <v>0</v>
      </c>
      <c r="AI10" s="25" t="n">
        <f aca="false">+AI9</f>
        <v>3.6061444469503</v>
      </c>
      <c r="AJ10" s="29" t="n">
        <v>0</v>
      </c>
      <c r="AK10" s="27" t="n">
        <f aca="false">+AL10*AJ10</f>
        <v>0</v>
      </c>
      <c r="AL10" s="22" t="n">
        <f aca="false">+AL9</f>
        <v>3.3378872124619</v>
      </c>
      <c r="AM10" s="26"/>
      <c r="AN10" s="31" t="n">
        <f aca="false">+AO10*AM10</f>
        <v>0</v>
      </c>
      <c r="AO10" s="25" t="n">
        <f aca="false">+AO9</f>
        <v>3.3378872124619</v>
      </c>
      <c r="AP10" s="29"/>
      <c r="AQ10" s="27" t="n">
        <f aca="false">+AR10*AP10</f>
        <v>0</v>
      </c>
      <c r="AR10" s="22" t="n">
        <f aca="false">+AR9</f>
        <v>3.3378872124619</v>
      </c>
      <c r="AS10" s="26"/>
      <c r="AT10" s="31" t="n">
        <f aca="false">+AU10*AS10</f>
        <v>0</v>
      </c>
      <c r="AU10" s="24" t="n">
        <f aca="false">+AU9</f>
        <v>3.3378872124619</v>
      </c>
      <c r="AV10" s="33" t="n">
        <v>0</v>
      </c>
      <c r="AW10" s="31" t="n">
        <f aca="false">+AX10*AV10</f>
        <v>0</v>
      </c>
      <c r="AX10" s="25" t="n">
        <f aca="false">+AX9</f>
        <v>3.3378872124619</v>
      </c>
      <c r="AY10" s="35"/>
      <c r="AZ10" s="31" t="n">
        <f aca="false">+BA10*AY10</f>
        <v>0</v>
      </c>
      <c r="BA10" s="24" t="n">
        <f aca="false">+BA9</f>
        <v>3.3378872124619</v>
      </c>
      <c r="BB10" s="33"/>
      <c r="BC10" s="31" t="n">
        <f aca="false">+BD10*BB10</f>
        <v>0</v>
      </c>
      <c r="BD10" s="24" t="n">
        <f aca="false">+BD9</f>
        <v>3.3378872124619</v>
      </c>
      <c r="BE10" s="26"/>
      <c r="BF10" s="31" t="n">
        <f aca="false">+BG10*BE10</f>
        <v>0</v>
      </c>
      <c r="BG10" s="24" t="n">
        <f aca="false">+BG9</f>
        <v>3.3378872124619</v>
      </c>
      <c r="BH10" s="33"/>
      <c r="BI10" s="31" t="n">
        <f aca="false">+BJ10*BH10</f>
        <v>0</v>
      </c>
      <c r="BJ10" s="24" t="n">
        <f aca="false">+BJ9</f>
        <v>3.3378872124619</v>
      </c>
      <c r="BK10" s="26"/>
      <c r="BL10" s="31" t="n">
        <f aca="false">+BM10*BK10</f>
        <v>0</v>
      </c>
      <c r="BM10" s="24" t="n">
        <f aca="false">+BM9</f>
        <v>3.3378872124619</v>
      </c>
      <c r="BN10" s="33"/>
      <c r="BO10" s="31" t="n">
        <f aca="false">+BP10*BN10</f>
        <v>0</v>
      </c>
      <c r="BP10" s="24" t="n">
        <f aca="false">+BP9</f>
        <v>3.3378872124619</v>
      </c>
      <c r="BQ10" s="26"/>
      <c r="BR10" s="31" t="n">
        <f aca="false">+BS10*BQ10</f>
        <v>0</v>
      </c>
      <c r="BS10" s="24" t="n">
        <f aca="false">+BS9</f>
        <v>3.3378872124619</v>
      </c>
      <c r="BT10" s="33"/>
      <c r="BU10" s="31" t="n">
        <f aca="false">+BV10*BT10</f>
        <v>0</v>
      </c>
      <c r="BV10" s="24" t="n">
        <f aca="false">+BV9</f>
        <v>3.3378872124619</v>
      </c>
      <c r="BW10" s="26"/>
      <c r="BX10" s="31" t="n">
        <f aca="false">+BY10*BW10</f>
        <v>0</v>
      </c>
      <c r="BY10" s="25" t="n">
        <f aca="false">+BY9</f>
        <v>3.3378872124619</v>
      </c>
    </row>
    <row r="11" customFormat="false" ht="12.75" hidden="false" customHeight="false" outlineLevel="0" collapsed="false">
      <c r="A11" s="10"/>
      <c r="C11" s="16"/>
      <c r="D11" s="17"/>
      <c r="E11" s="18"/>
      <c r="F11" s="19"/>
      <c r="G11" s="17"/>
      <c r="I11" s="16"/>
      <c r="J11" s="17"/>
      <c r="K11" s="18"/>
      <c r="L11" s="19"/>
      <c r="M11" s="17"/>
      <c r="O11" s="16"/>
      <c r="P11" s="17"/>
      <c r="Q11" s="18"/>
      <c r="R11" s="19"/>
      <c r="S11" s="17"/>
      <c r="U11" s="16"/>
      <c r="V11" s="17"/>
      <c r="W11" s="18"/>
      <c r="X11" s="19"/>
      <c r="Y11" s="17"/>
      <c r="AA11" s="16"/>
      <c r="AB11" s="17"/>
      <c r="AC11" s="18"/>
      <c r="AD11" s="19"/>
      <c r="AE11" s="17"/>
      <c r="AG11" s="16"/>
      <c r="AH11" s="17"/>
      <c r="AI11" s="18"/>
      <c r="AJ11" s="19"/>
      <c r="AK11" s="17"/>
      <c r="AM11" s="16"/>
      <c r="AN11" s="17"/>
      <c r="AO11" s="18"/>
      <c r="AP11" s="19"/>
      <c r="AQ11" s="17"/>
      <c r="AS11" s="16"/>
      <c r="AT11" s="17"/>
      <c r="AU11" s="20"/>
      <c r="AV11" s="16"/>
      <c r="AW11" s="17"/>
      <c r="AX11" s="18"/>
      <c r="AY11" s="19"/>
      <c r="AZ11" s="17"/>
      <c r="BA11" s="20"/>
      <c r="BB11" s="16"/>
      <c r="BC11" s="17"/>
      <c r="BD11" s="20"/>
      <c r="BE11" s="16"/>
      <c r="BF11" s="17"/>
      <c r="BG11" s="20"/>
      <c r="BH11" s="16"/>
      <c r="BI11" s="17"/>
      <c r="BJ11" s="20"/>
      <c r="BK11" s="16"/>
      <c r="BL11" s="17"/>
      <c r="BM11" s="20"/>
      <c r="BN11" s="16"/>
      <c r="BO11" s="17"/>
      <c r="BP11" s="20"/>
      <c r="BQ11" s="16"/>
      <c r="BR11" s="17"/>
      <c r="BS11" s="20"/>
      <c r="BT11" s="16"/>
      <c r="BU11" s="17"/>
      <c r="BV11" s="20"/>
      <c r="BW11" s="16"/>
      <c r="BX11" s="17"/>
      <c r="BY11" s="18"/>
    </row>
    <row r="12" customFormat="false" ht="12.75" hidden="false" customHeight="false" outlineLevel="0" collapsed="false">
      <c r="C12" s="37"/>
      <c r="D12" s="38"/>
      <c r="E12" s="18"/>
      <c r="I12" s="37"/>
      <c r="J12" s="38"/>
      <c r="K12" s="18"/>
      <c r="O12" s="37"/>
      <c r="P12" s="38"/>
      <c r="Q12" s="18"/>
      <c r="U12" s="37"/>
      <c r="V12" s="38"/>
      <c r="W12" s="18"/>
      <c r="AA12" s="37"/>
      <c r="AB12" s="38"/>
      <c r="AC12" s="18"/>
      <c r="AG12" s="37"/>
      <c r="AH12" s="38"/>
      <c r="AI12" s="18"/>
      <c r="AM12" s="37"/>
      <c r="AN12" s="38"/>
      <c r="AO12" s="18"/>
      <c r="AS12" s="37"/>
      <c r="AT12" s="38"/>
      <c r="AU12" s="18"/>
      <c r="AY12" s="37"/>
      <c r="AZ12" s="38"/>
      <c r="BA12" s="18"/>
      <c r="BE12" s="37"/>
      <c r="BF12" s="38"/>
      <c r="BG12" s="18"/>
      <c r="BK12" s="37"/>
      <c r="BL12" s="38"/>
      <c r="BM12" s="18"/>
      <c r="BQ12" s="37"/>
      <c r="BR12" s="38"/>
      <c r="BS12" s="18"/>
      <c r="BW12" s="37"/>
      <c r="BX12" s="38"/>
      <c r="BY12" s="18"/>
    </row>
    <row r="13" customFormat="false" ht="12.75" hidden="false" customHeight="false" outlineLevel="0" collapsed="false">
      <c r="C13" s="39"/>
      <c r="D13" s="40" t="n">
        <f aca="false">+D9</f>
        <v>0</v>
      </c>
      <c r="E13" s="41"/>
      <c r="F13" s="42" t="n">
        <f aca="false">F10+F8</f>
        <v>737623</v>
      </c>
      <c r="G13" s="2" t="s">
        <v>40</v>
      </c>
      <c r="I13" s="39"/>
      <c r="J13" s="40" t="n">
        <f aca="false">+J9</f>
        <v>3791382.22</v>
      </c>
      <c r="K13" s="41"/>
      <c r="L13" s="42" t="n">
        <f aca="false">L10+L8</f>
        <v>751969</v>
      </c>
      <c r="M13" s="2" t="s">
        <v>40</v>
      </c>
      <c r="O13" s="39"/>
      <c r="P13" s="40" t="n">
        <f aca="false">+P9</f>
        <v>6769179.46</v>
      </c>
      <c r="Q13" s="41"/>
      <c r="R13" s="42" t="n">
        <f aca="false">R10+R8</f>
        <v>759798</v>
      </c>
      <c r="S13" s="2" t="s">
        <v>40</v>
      </c>
      <c r="U13" s="39"/>
      <c r="V13" s="40" t="n">
        <f aca="false">+V9</f>
        <v>9291708.82</v>
      </c>
      <c r="W13" s="41"/>
      <c r="X13" s="42" t="n">
        <f aca="false">X10+X8</f>
        <v>751645</v>
      </c>
      <c r="Y13" s="2" t="s">
        <v>40</v>
      </c>
      <c r="AA13" s="39"/>
      <c r="AB13" s="40" t="n">
        <f aca="false">+AB9</f>
        <v>11704489.27</v>
      </c>
      <c r="AC13" s="41"/>
      <c r="AD13" s="42" t="n">
        <f aca="false">AD10+AD8</f>
        <v>750183</v>
      </c>
      <c r="AE13" s="2" t="s">
        <v>40</v>
      </c>
      <c r="AG13" s="39"/>
      <c r="AH13" s="40" t="n">
        <f aca="false">+AH9</f>
        <v>13527433.96</v>
      </c>
      <c r="AI13" s="41"/>
      <c r="AJ13" s="42" t="n">
        <f aca="false">AJ10+AJ8</f>
        <v>722450</v>
      </c>
      <c r="AK13" s="2" t="s">
        <v>40</v>
      </c>
      <c r="AM13" s="39"/>
      <c r="AN13" s="40" t="n">
        <f aca="false">+AN9</f>
        <v>14932599.21</v>
      </c>
      <c r="AO13" s="41"/>
      <c r="AP13" s="42" t="n">
        <f aca="false">AP10+AP8</f>
        <v>0</v>
      </c>
      <c r="AQ13" s="2" t="s">
        <v>40</v>
      </c>
      <c r="AS13" s="39"/>
      <c r="AT13" s="40" t="n">
        <f aca="false">+AT9</f>
        <v>14932599.21</v>
      </c>
      <c r="AU13" s="41"/>
      <c r="AV13" s="42" t="n">
        <f aca="false">AV10+AV8</f>
        <v>0</v>
      </c>
      <c r="AW13" s="2" t="s">
        <v>40</v>
      </c>
      <c r="AY13" s="39"/>
      <c r="AZ13" s="40" t="n">
        <f aca="false">+AZ9</f>
        <v>14932599.21</v>
      </c>
      <c r="BA13" s="41"/>
      <c r="BB13" s="42" t="n">
        <f aca="false">BB10+BB8</f>
        <v>0</v>
      </c>
      <c r="BC13" s="2" t="s">
        <v>40</v>
      </c>
      <c r="BE13" s="39"/>
      <c r="BF13" s="40" t="n">
        <f aca="false">+BF9</f>
        <v>14932599.21</v>
      </c>
      <c r="BG13" s="41"/>
      <c r="BH13" s="42" t="n">
        <f aca="false">BH10+BH8</f>
        <v>0</v>
      </c>
      <c r="BI13" s="2" t="s">
        <v>40</v>
      </c>
      <c r="BK13" s="39"/>
      <c r="BL13" s="40" t="n">
        <f aca="false">+BL9</f>
        <v>14932599.21</v>
      </c>
      <c r="BM13" s="41"/>
      <c r="BN13" s="42" t="n">
        <f aca="false">BN10+BN8</f>
        <v>0</v>
      </c>
      <c r="BO13" s="2" t="s">
        <v>40</v>
      </c>
      <c r="BQ13" s="39"/>
      <c r="BR13" s="40" t="n">
        <f aca="false">+BR9</f>
        <v>14932599.21</v>
      </c>
      <c r="BS13" s="41"/>
      <c r="BT13" s="42" t="n">
        <f aca="false">BT10+BT8</f>
        <v>0</v>
      </c>
      <c r="BU13" s="2" t="s">
        <v>40</v>
      </c>
      <c r="BW13" s="39"/>
      <c r="BX13" s="40" t="n">
        <f aca="false">+BX9</f>
        <v>14932599.21</v>
      </c>
      <c r="BY13" s="41"/>
    </row>
    <row r="14" customFormat="false" ht="12.75" hidden="false" customHeight="false" outlineLevel="0" collapsed="false">
      <c r="D14" s="43"/>
      <c r="F14" s="42" t="n">
        <v>0</v>
      </c>
      <c r="G14" s="2" t="s">
        <v>41</v>
      </c>
      <c r="L14" s="42" t="n">
        <v>0</v>
      </c>
      <c r="M14" s="2" t="s">
        <v>41</v>
      </c>
      <c r="R14" s="42" t="n">
        <v>0</v>
      </c>
      <c r="S14" s="2" t="s">
        <v>41</v>
      </c>
      <c r="X14" s="42" t="n">
        <v>0</v>
      </c>
      <c r="Y14" s="2" t="s">
        <v>41</v>
      </c>
      <c r="AD14" s="42" t="n">
        <v>0</v>
      </c>
      <c r="AE14" s="2" t="s">
        <v>41</v>
      </c>
      <c r="AJ14" s="42" t="n">
        <v>0</v>
      </c>
      <c r="AK14" s="2" t="s">
        <v>41</v>
      </c>
      <c r="AP14" s="42" t="n">
        <v>0</v>
      </c>
      <c r="AQ14" s="2" t="s">
        <v>41</v>
      </c>
      <c r="AV14" s="42" t="n">
        <v>0</v>
      </c>
      <c r="AW14" s="2" t="s">
        <v>41</v>
      </c>
      <c r="BB14" s="42" t="n">
        <v>0</v>
      </c>
      <c r="BC14" s="2" t="s">
        <v>41</v>
      </c>
      <c r="BH14" s="42" t="n">
        <v>0</v>
      </c>
      <c r="BI14" s="2" t="s">
        <v>41</v>
      </c>
      <c r="BN14" s="42" t="n">
        <v>0</v>
      </c>
      <c r="BO14" s="2" t="s">
        <v>41</v>
      </c>
      <c r="BR14" s="0"/>
      <c r="BT14" s="42" t="n">
        <v>0</v>
      </c>
      <c r="BU14" s="2" t="s">
        <v>41</v>
      </c>
      <c r="BX14" s="44"/>
    </row>
    <row r="15" customFormat="false" ht="12.75" hidden="false" customHeight="false" outlineLevel="0" collapsed="false">
      <c r="F15" s="42"/>
      <c r="L15" s="42"/>
      <c r="R15" s="42"/>
      <c r="X15" s="42"/>
      <c r="AD15" s="42"/>
      <c r="AJ15" s="42"/>
      <c r="AP15" s="42"/>
      <c r="AV15" s="42"/>
      <c r="BB15" s="42"/>
      <c r="BH15" s="42"/>
      <c r="BN15" s="42"/>
      <c r="BT15" s="42"/>
    </row>
    <row r="16" customFormat="false" ht="12.75" hidden="false" customHeight="false" outlineLevel="0" collapsed="false">
      <c r="F16" s="42" t="n">
        <f aca="false">+F13-F14</f>
        <v>737623</v>
      </c>
      <c r="L16" s="42" t="n">
        <f aca="false">+L13-L14</f>
        <v>751969</v>
      </c>
      <c r="R16" s="42" t="n">
        <f aca="false">+R13-R14</f>
        <v>759798</v>
      </c>
      <c r="X16" s="42" t="n">
        <f aca="false">+X13-X14</f>
        <v>751645</v>
      </c>
      <c r="AD16" s="42" t="n">
        <f aca="false">+AD13-AD14</f>
        <v>750183</v>
      </c>
      <c r="AJ16" s="42" t="n">
        <f aca="false">+AJ13-AJ14</f>
        <v>722450</v>
      </c>
      <c r="AP16" s="42" t="n">
        <f aca="false">+AP13-AP14</f>
        <v>0</v>
      </c>
      <c r="AV16" s="42" t="n">
        <f aca="false">+AV13-AV14</f>
        <v>0</v>
      </c>
      <c r="BB16" s="42" t="n">
        <f aca="false">+BB13-BB14</f>
        <v>0</v>
      </c>
      <c r="BH16" s="42" t="n">
        <f aca="false">+BH13-BH14</f>
        <v>0</v>
      </c>
      <c r="BN16" s="42" t="n">
        <f aca="false">+BN13-BN14</f>
        <v>0</v>
      </c>
      <c r="BT16" s="42" t="n">
        <f aca="false">+BT13-BT14</f>
        <v>0</v>
      </c>
    </row>
  </sheetData>
  <mergeCells count="25"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BT2:BV2"/>
    <mergeCell ref="BW2:BY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22" activeCellId="0" sqref="B22"/>
    </sheetView>
  </sheetViews>
  <sheetFormatPr defaultColWidth="11.84765625" defaultRowHeight="12.75" customHeight="true" zeroHeight="false" outlineLevelRow="0" outlineLevelCol="0"/>
  <cols>
    <col collapsed="false" customWidth="false" hidden="false" outlineLevel="0" max="1" min="1" style="9" width="11.85"/>
    <col collapsed="false" customWidth="true" hidden="false" outlineLevel="0" max="2" min="2" style="45" width="13.14"/>
    <col collapsed="false" customWidth="false" hidden="false" outlineLevel="0" max="4" min="3" style="46" width="11.85"/>
    <col collapsed="false" customWidth="true" hidden="false" outlineLevel="0" max="5" min="5" style="9" width="12.99"/>
    <col collapsed="false" customWidth="true" hidden="false" outlineLevel="0" max="6" min="6" style="9" width="0.99"/>
    <col collapsed="false" customWidth="false" hidden="true" outlineLevel="0" max="7" min="7" style="9" width="11.85"/>
    <col collapsed="false" customWidth="true" hidden="true" outlineLevel="0" max="9" min="8" style="9" width="9.56"/>
    <col collapsed="false" customWidth="true" hidden="true" outlineLevel="0" max="10" min="10" style="9" width="12.99"/>
    <col collapsed="false" customWidth="true" hidden="true" outlineLevel="0" max="11" min="11" style="9" width="1.56"/>
    <col collapsed="false" customWidth="false" hidden="true" outlineLevel="0" max="12" min="12" style="9" width="11.85"/>
    <col collapsed="false" customWidth="true" hidden="true" outlineLevel="0" max="14" min="13" style="9" width="9.56"/>
    <col collapsed="false" customWidth="true" hidden="true" outlineLevel="0" max="15" min="15" style="9" width="11.42"/>
    <col collapsed="false" customWidth="true" hidden="true" outlineLevel="0" max="16" min="16" style="9" width="1.85"/>
    <col collapsed="false" customWidth="false" hidden="true" outlineLevel="0" max="17" min="17" style="9" width="11.85"/>
    <col collapsed="false" customWidth="true" hidden="true" outlineLevel="0" max="18" min="18" style="9" width="6.56"/>
    <col collapsed="false" customWidth="true" hidden="true" outlineLevel="0" max="19" min="19" style="9" width="9.56"/>
    <col collapsed="false" customWidth="true" hidden="true" outlineLevel="0" max="20" min="20" style="9" width="11.42"/>
    <col collapsed="false" customWidth="true" hidden="true" outlineLevel="0" max="21" min="21" style="9" width="2.42"/>
    <col collapsed="false" customWidth="false" hidden="true" outlineLevel="0" max="22" min="22" style="9" width="11.85"/>
    <col collapsed="false" customWidth="true" hidden="true" outlineLevel="0" max="23" min="23" style="9" width="7.7"/>
    <col collapsed="false" customWidth="true" hidden="true" outlineLevel="0" max="24" min="24" style="9" width="9.56"/>
    <col collapsed="false" customWidth="true" hidden="true" outlineLevel="0" max="25" min="25" style="9" width="10.28"/>
    <col collapsed="false" customWidth="true" hidden="false" outlineLevel="0" max="26" min="26" style="9" width="12.99"/>
    <col collapsed="false" customWidth="false" hidden="false" outlineLevel="0" max="257" min="27" style="9" width="11.85"/>
  </cols>
  <sheetData>
    <row r="1" customFormat="false" ht="22.5" hidden="false" customHeight="true" outlineLevel="0" collapsed="false">
      <c r="A1" s="47" t="s">
        <v>42</v>
      </c>
    </row>
    <row r="2" customFormat="false" ht="35.25" hidden="false" customHeight="true" outlineLevel="0" collapsed="false">
      <c r="A2" s="48" t="s">
        <v>43</v>
      </c>
      <c r="B2" s="49" t="s">
        <v>44</v>
      </c>
      <c r="C2" s="49"/>
      <c r="D2" s="49"/>
      <c r="E2" s="49"/>
      <c r="F2" s="50"/>
      <c r="G2" s="51" t="s">
        <v>45</v>
      </c>
      <c r="H2" s="51"/>
      <c r="I2" s="51"/>
      <c r="J2" s="51"/>
      <c r="K2" s="50"/>
      <c r="L2" s="51" t="s">
        <v>46</v>
      </c>
      <c r="M2" s="51"/>
      <c r="N2" s="51"/>
      <c r="O2" s="51"/>
      <c r="P2" s="50"/>
      <c r="Q2" s="51" t="s">
        <v>47</v>
      </c>
      <c r="R2" s="51"/>
      <c r="S2" s="51"/>
      <c r="T2" s="51"/>
      <c r="U2" s="50"/>
      <c r="V2" s="51" t="s">
        <v>48</v>
      </c>
      <c r="W2" s="51"/>
      <c r="X2" s="51"/>
      <c r="Y2" s="51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</row>
    <row r="3" customFormat="false" ht="25.5" hidden="false" customHeight="false" outlineLevel="0" collapsed="false">
      <c r="B3" s="52" t="s">
        <v>49</v>
      </c>
      <c r="C3" s="53" t="s">
        <v>50</v>
      </c>
      <c r="D3" s="53" t="s">
        <v>51</v>
      </c>
      <c r="E3" s="54" t="s">
        <v>52</v>
      </c>
      <c r="G3" s="52" t="s">
        <v>49</v>
      </c>
      <c r="H3" s="53" t="s">
        <v>50</v>
      </c>
      <c r="I3" s="53" t="s">
        <v>51</v>
      </c>
      <c r="J3" s="54" t="s">
        <v>52</v>
      </c>
      <c r="L3" s="52" t="s">
        <v>49</v>
      </c>
      <c r="M3" s="53" t="s">
        <v>50</v>
      </c>
      <c r="N3" s="53" t="s">
        <v>51</v>
      </c>
      <c r="O3" s="54" t="s">
        <v>52</v>
      </c>
      <c r="Q3" s="52" t="s">
        <v>49</v>
      </c>
      <c r="R3" s="53" t="s">
        <v>50</v>
      </c>
      <c r="S3" s="53" t="s">
        <v>51</v>
      </c>
      <c r="T3" s="54" t="s">
        <v>52</v>
      </c>
      <c r="V3" s="52" t="s">
        <v>49</v>
      </c>
      <c r="W3" s="53" t="s">
        <v>50</v>
      </c>
      <c r="X3" s="53" t="s">
        <v>51</v>
      </c>
      <c r="Y3" s="54" t="s">
        <v>52</v>
      </c>
      <c r="Z3" s="55" t="s">
        <v>53</v>
      </c>
    </row>
    <row r="4" customFormat="false" ht="14.25" hidden="false" customHeight="true" outlineLevel="0" collapsed="false">
      <c r="A4" s="56" t="n">
        <v>36982</v>
      </c>
      <c r="D4" s="46" t="n">
        <f aca="false">+'Inv Bal 2001'!E10</f>
        <v>0</v>
      </c>
      <c r="E4" s="57" t="n">
        <f aca="false">+(C4-D4)*B4</f>
        <v>0</v>
      </c>
      <c r="G4" s="45"/>
      <c r="H4" s="46"/>
      <c r="I4" s="46"/>
      <c r="J4" s="58"/>
      <c r="L4" s="45"/>
      <c r="M4" s="46"/>
      <c r="N4" s="46"/>
      <c r="O4" s="58"/>
      <c r="Q4" s="45"/>
      <c r="S4" s="46"/>
      <c r="T4" s="58"/>
      <c r="V4" s="45"/>
      <c r="X4" s="46"/>
      <c r="Y4" s="58"/>
      <c r="Z4" s="59" t="n">
        <f aca="false">+Y4+T4+O4+E4+J4</f>
        <v>0</v>
      </c>
    </row>
    <row r="5" customFormat="false" ht="14.25" hidden="false" customHeight="true" outlineLevel="0" collapsed="false">
      <c r="A5" s="56" t="n">
        <v>37012</v>
      </c>
      <c r="G5" s="45"/>
      <c r="H5" s="46"/>
      <c r="I5" s="46"/>
      <c r="J5" s="58"/>
      <c r="L5" s="45"/>
      <c r="M5" s="46"/>
      <c r="N5" s="46"/>
      <c r="O5" s="58"/>
      <c r="Z5" s="59" t="n">
        <f aca="false">+Y5+T5+O5+E5+J5</f>
        <v>0</v>
      </c>
    </row>
    <row r="6" customFormat="false" ht="15" hidden="false" customHeight="true" outlineLevel="0" collapsed="false">
      <c r="A6" s="56" t="n">
        <v>37043</v>
      </c>
      <c r="E6" s="58"/>
      <c r="G6" s="45"/>
      <c r="H6" s="46"/>
      <c r="I6" s="46"/>
      <c r="J6" s="58"/>
      <c r="L6" s="45"/>
      <c r="M6" s="46"/>
      <c r="N6" s="46"/>
      <c r="O6" s="58"/>
      <c r="Z6" s="59" t="n">
        <f aca="false">+Y6+T6+O6+E6+J6</f>
        <v>0</v>
      </c>
    </row>
    <row r="7" customFormat="false" ht="12.75" hidden="false" customHeight="false" outlineLevel="0" collapsed="false">
      <c r="A7" s="56" t="n">
        <v>37073</v>
      </c>
      <c r="E7" s="58"/>
      <c r="G7" s="45"/>
      <c r="H7" s="46"/>
      <c r="I7" s="46"/>
      <c r="J7" s="58"/>
      <c r="L7" s="45"/>
      <c r="T7" s="58"/>
      <c r="Z7" s="59" t="n">
        <f aca="false">+Y7+T7+O7+E7+J7</f>
        <v>0</v>
      </c>
    </row>
    <row r="8" customFormat="false" ht="12.75" hidden="false" customHeight="false" outlineLevel="0" collapsed="false">
      <c r="A8" s="56" t="n">
        <v>37104</v>
      </c>
      <c r="E8" s="58"/>
      <c r="G8" s="45"/>
      <c r="H8" s="46"/>
      <c r="I8" s="46"/>
      <c r="J8" s="58"/>
      <c r="Q8" s="45"/>
      <c r="Z8" s="59" t="n">
        <f aca="false">+Y8+T8+O8+E8+J8</f>
        <v>0</v>
      </c>
    </row>
    <row r="9" customFormat="false" ht="12.75" hidden="false" customHeight="false" outlineLevel="0" collapsed="false">
      <c r="A9" s="56" t="n">
        <v>37135</v>
      </c>
      <c r="E9" s="58"/>
      <c r="G9" s="45"/>
      <c r="H9" s="46"/>
      <c r="I9" s="46"/>
      <c r="J9" s="58"/>
      <c r="Q9" s="45"/>
      <c r="S9" s="46"/>
      <c r="T9" s="58"/>
      <c r="Z9" s="59" t="n">
        <f aca="false">+Y9+T9+O9+E9+J9</f>
        <v>0</v>
      </c>
    </row>
    <row r="10" customFormat="false" ht="12.75" hidden="false" customHeight="false" outlineLevel="0" collapsed="false">
      <c r="A10" s="56" t="n">
        <v>37165</v>
      </c>
      <c r="E10" s="58"/>
      <c r="G10" s="45"/>
      <c r="H10" s="46"/>
      <c r="I10" s="46"/>
      <c r="J10" s="58"/>
      <c r="Q10" s="45"/>
      <c r="S10" s="46"/>
      <c r="Z10" s="59" t="n">
        <f aca="false">+Y10+T10+O10+E10+J10</f>
        <v>0</v>
      </c>
    </row>
    <row r="11" customFormat="false" ht="12.75" hidden="false" customHeight="false" outlineLevel="0" collapsed="false">
      <c r="A11" s="56" t="n">
        <v>37196</v>
      </c>
      <c r="E11" s="58"/>
      <c r="G11" s="45"/>
      <c r="H11" s="46"/>
      <c r="I11" s="46"/>
      <c r="J11" s="58"/>
      <c r="Q11" s="45"/>
      <c r="S11" s="46"/>
      <c r="T11" s="58"/>
      <c r="Z11" s="59" t="n">
        <f aca="false">+Y11+T11+O11+E11+J11</f>
        <v>0</v>
      </c>
    </row>
    <row r="12" customFormat="false" ht="12.75" hidden="false" customHeight="false" outlineLevel="0" collapsed="false">
      <c r="A12" s="56" t="n">
        <v>37226</v>
      </c>
      <c r="E12" s="58"/>
      <c r="G12" s="45"/>
      <c r="H12" s="46"/>
      <c r="I12" s="46"/>
      <c r="J12" s="58"/>
      <c r="Q12" s="45"/>
      <c r="S12" s="46"/>
      <c r="T12" s="58"/>
      <c r="Z12" s="59" t="n">
        <f aca="false">+Y12+T12+O12+E12+J12</f>
        <v>0</v>
      </c>
    </row>
    <row r="13" customFormat="false" ht="12.75" hidden="false" customHeight="false" outlineLevel="0" collapsed="false">
      <c r="A13" s="56" t="n">
        <v>37257</v>
      </c>
      <c r="E13" s="58"/>
      <c r="G13" s="60"/>
      <c r="H13" s="46"/>
      <c r="I13" s="46"/>
      <c r="J13" s="58"/>
      <c r="Q13" s="45"/>
      <c r="S13" s="46"/>
      <c r="T13" s="58"/>
      <c r="Z13" s="59" t="n">
        <f aca="false">+Y13+T13+O13+E13+J13</f>
        <v>0</v>
      </c>
    </row>
    <row r="14" customFormat="false" ht="12.75" hidden="false" customHeight="false" outlineLevel="0" collapsed="false">
      <c r="A14" s="56" t="n">
        <v>37288</v>
      </c>
      <c r="E14" s="58"/>
      <c r="G14" s="60"/>
      <c r="H14" s="46"/>
      <c r="I14" s="46"/>
      <c r="J14" s="58"/>
      <c r="Q14" s="45"/>
      <c r="S14" s="46"/>
      <c r="Z14" s="59" t="n">
        <f aca="false">+Y14+T14+O14+E14+J14</f>
        <v>0</v>
      </c>
    </row>
    <row r="15" customFormat="false" ht="12.75" hidden="false" customHeight="false" outlineLevel="0" collapsed="false">
      <c r="A15" s="56" t="n">
        <v>37316</v>
      </c>
      <c r="E15" s="58"/>
      <c r="Q15" s="45"/>
      <c r="S15" s="46"/>
      <c r="T15" s="58"/>
      <c r="Z15" s="59" t="n">
        <f aca="false">+Y15+T15+O15+E15+J15</f>
        <v>0</v>
      </c>
    </row>
    <row r="16" customFormat="false" ht="12.75" hidden="false" customHeight="false" outlineLevel="0" collapsed="false">
      <c r="A16" s="56" t="n">
        <v>37347</v>
      </c>
      <c r="B16" s="61"/>
      <c r="E16" s="62"/>
      <c r="Q16" s="45"/>
      <c r="Z16" s="59" t="n">
        <f aca="false">+Y16+T16+O16+E16+J16</f>
        <v>0</v>
      </c>
    </row>
    <row r="17" customFormat="false" ht="12.75" hidden="false" customHeight="false" outlineLevel="0" collapsed="false">
      <c r="B17" s="45" t="n">
        <f aca="false">SUM(B4:B16)</f>
        <v>0</v>
      </c>
      <c r="E17" s="59" t="n">
        <f aca="false">SUM(E4:E16)</f>
        <v>0</v>
      </c>
    </row>
    <row r="18" customFormat="false" ht="12.75" hidden="false" customHeight="false" outlineLevel="0" collapsed="false">
      <c r="Z18" s="59" t="n">
        <f aca="false">SUM(Z4:Z17)</f>
        <v>0</v>
      </c>
    </row>
  </sheetData>
  <mergeCells count="5">
    <mergeCell ref="B2:E2"/>
    <mergeCell ref="G2:J2"/>
    <mergeCell ref="L2:O2"/>
    <mergeCell ref="Q2:T2"/>
    <mergeCell ref="V2:Y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1997-04-30T18:18:29Z</dcterms:created>
  <dc:creator>Jason Althaus  X-3545</dc:creator>
  <dc:description>- Oracle 8i ODBC QueryFix Applied</dc:description>
  <dc:language>en-US</dc:language>
  <cp:lastModifiedBy>plove</cp:lastModifiedBy>
  <cp:lastPrinted>2000-04-18T18:12:41Z</cp:lastPrinted>
  <dcterms:modified xsi:type="dcterms:W3CDTF">2001-11-07T14:01:09Z</dcterms:modified>
  <cp:revision>0</cp:revision>
  <dc:subject/>
  <dc:title/>
</cp:coreProperties>
</file>