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" sheetId="1" state="visible" r:id="rId3"/>
    <sheet name="Commercial" sheetId="2" state="visible" r:id="rId4"/>
    <sheet name="IT" sheetId="3" state="visible" r:id="rId5"/>
    <sheet name="F&amp;A" sheetId="4" state="visible" r:id="rId6"/>
    <sheet name="HR" sheetId="5" state="visible" r:id="rId7"/>
    <sheet name="Gas Logistics" sheetId="6" state="visible" r:id="rId8"/>
    <sheet name="Operations" sheetId="7" state="visible" r:id="rId9"/>
    <sheet name="Border" sheetId="8" state="visible" r:id="rId10"/>
    <sheet name="EOTT" sheetId="9" state="visible" r:id="rId11"/>
    <sheet name="Projects Cut" sheetId="10" state="visible" r:id="rId12"/>
  </sheets>
  <definedNames>
    <definedName function="false" hidden="false" localSheetId="7" name="_xlnm.Print_Titles" vbProcedure="false">Border!$1:$1</definedName>
    <definedName function="false" hidden="false" localSheetId="1" name="_xlnm.Print_Titles" vbProcedure="false">Commercial!$1:$1</definedName>
    <definedName function="false" hidden="false" localSheetId="8" name="_xlnm.Print_Titles" vbProcedure="false">EOTT!$1:$1</definedName>
    <definedName function="false" hidden="false" localSheetId="3" name="_xlnm.Print_Titles" vbProcedure="false">'F&amp;A'!$1:$1</definedName>
    <definedName function="false" hidden="false" localSheetId="5" name="_xlnm.Print_Area" vbProcedure="false">'Gas Logistics'!$A$1:$K$30</definedName>
    <definedName function="false" hidden="false" localSheetId="5" name="_xlnm.Print_Titles" vbProcedure="false">'Gas Logistics'!$1:$1</definedName>
    <definedName function="false" hidden="false" localSheetId="4" name="_xlnm.Print_Titles" vbProcedure="false">HR!$1:$1</definedName>
    <definedName function="false" hidden="false" localSheetId="2" name="_xlnm.Print_Titles" vbProcedure="false">IT!$1:$1</definedName>
    <definedName function="false" hidden="false" localSheetId="6" name="_xlnm.Print_Titles" vbProcedure="false">Operations!$1:$1</definedName>
    <definedName function="false" hidden="false" localSheetId="9" name="_xlnm.Print_Titles" vbProcedure="false">'Projects Cut'!$1:$1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3" authorId="0">
      <text>
        <r>
          <rPr>
            <sz val="8"/>
            <color rgb="FF000000"/>
            <rFont val="Tahoma"/>
            <family val="0"/>
          </rPr>
          <t xml:space="preserve">FERC Order 637 ($972,000) was combined with NNG Invoicing ($650,000) then cut by $410,000.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6</xdr:rowOff>
              </xdr:from>
              <xdr:to>
                <xdr:col>3</xdr:col>
                <xdr:colOff>75</xdr:colOff>
                <xdr:row>15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8" authorId="0">
      <text>
        <r>
          <rPr>
            <b val="true"/>
            <sz val="8"/>
            <color rgb="FF000000"/>
            <rFont val="Tahoma"/>
            <family val="0"/>
          </rPr>
          <t xml:space="preserve">FERC Order 637 ($972,000) was combined with NNG Invoicing ($650,000) then cut by $410,000.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6</xdr:rowOff>
              </xdr:from>
              <xdr:to>
                <xdr:col>4</xdr:col>
                <xdr:colOff>23</xdr:colOff>
                <xdr:row>42</xdr:row>
                <xdr:rowOff>32</xdr:rowOff>
              </xdr:to>
            </anchor>
          </commentPr>
        </mc:Choice>
        <mc:Fallback/>
      </mc:AlternateContent>
    </comment>
    <comment ref="A43" authorId="0">
      <text>
        <r>
          <rPr>
            <b val="true"/>
            <sz val="8"/>
            <color rgb="FF000000"/>
            <rFont val="Tahoma"/>
            <family val="0"/>
          </rPr>
          <t xml:space="preserve">cbarnes:
</t>
        </r>
        <r>
          <rPr>
            <sz val="8"/>
            <color rgb="FF000000"/>
            <rFont val="Tahoma"/>
            <family val="0"/>
          </rPr>
          <t xml:space="preserve">moving to IT's ETS stand alone project.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6</xdr:rowOff>
              </xdr:from>
              <xdr:to>
                <xdr:col>4</xdr:col>
                <xdr:colOff>6</xdr:colOff>
                <xdr:row>44</xdr:row>
                <xdr:rowOff>16</xdr:rowOff>
              </xdr:to>
            </anchor>
          </commentPr>
        </mc:Choice>
        <mc:Fallback/>
      </mc:AlternateContent>
    </comment>
    <comment ref="D6" authorId="0">
      <text>
        <r>
          <rPr>
            <b val="true"/>
            <sz val="8"/>
            <color rgb="FF000000"/>
            <rFont val="Tahoma"/>
            <family val="0"/>
          </rPr>
          <t xml:space="preserve">cbarnes:
</t>
        </r>
        <r>
          <rPr>
            <sz val="8"/>
            <color rgb="FF000000"/>
            <rFont val="Tahoma"/>
            <family val="0"/>
          </rPr>
          <t xml:space="preserve">reduced by $5,602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</xdr:row>
                <xdr:rowOff>22</xdr:rowOff>
              </xdr:from>
              <xdr:to>
                <xdr:col>5</xdr:col>
                <xdr:colOff>72</xdr:colOff>
                <xdr:row>6</xdr:row>
                <xdr:rowOff>32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cbarnes:
</t>
        </r>
        <r>
          <rPr>
            <sz val="8"/>
            <color rgb="FF000000"/>
            <rFont val="Tahoma"/>
            <family val="0"/>
          </rPr>
          <t xml:space="preserve">reduced by $30,000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22</xdr:rowOff>
              </xdr:from>
              <xdr:to>
                <xdr:col>5</xdr:col>
                <xdr:colOff>72</xdr:colOff>
                <xdr:row>7</xdr:row>
                <xdr:rowOff>32</xdr:rowOff>
              </xdr:to>
            </anchor>
          </commentPr>
        </mc:Choice>
        <mc:Fallback/>
      </mc:AlternateContent>
    </comment>
    <comment ref="D11" authorId="0">
      <text>
        <r>
          <rPr>
            <b val="true"/>
            <sz val="8"/>
            <color rgb="FF000000"/>
            <rFont val="Tahoma"/>
            <family val="0"/>
          </rPr>
          <t xml:space="preserve">cbarnes:
</t>
        </r>
        <r>
          <rPr>
            <sz val="8"/>
            <color rgb="FF000000"/>
            <rFont val="Tahoma"/>
            <family val="0"/>
          </rPr>
          <t xml:space="preserve">NNG paid $716,480 in 2001 of $1,266667 base commitment.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9</xdr:row>
                <xdr:rowOff>6</xdr:rowOff>
              </xdr:from>
              <xdr:to>
                <xdr:col>5</xdr:col>
                <xdr:colOff>72</xdr:colOff>
                <xdr:row>13</xdr:row>
                <xdr:rowOff>14</xdr:rowOff>
              </xdr:to>
            </anchor>
          </commentPr>
        </mc:Choice>
        <mc:Fallback/>
      </mc:AlternateContent>
    </commen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cbarnes:
</t>
        </r>
        <r>
          <rPr>
            <sz val="8"/>
            <color rgb="FF000000"/>
            <rFont val="Tahoma"/>
            <family val="0"/>
          </rPr>
          <t xml:space="preserve">reduced by $2,324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</xdr:row>
                <xdr:rowOff>22</xdr:rowOff>
              </xdr:from>
              <xdr:to>
                <xdr:col>6</xdr:col>
                <xdr:colOff>72</xdr:colOff>
                <xdr:row>6</xdr:row>
                <xdr:rowOff>32</xdr:rowOff>
              </xdr:to>
            </anchor>
          </commentPr>
        </mc:Choice>
        <mc:Fallback/>
      </mc:AlternateContent>
    </comment>
    <comment ref="E11" authorId="0">
      <text>
        <r>
          <rPr>
            <b val="true"/>
            <sz val="8"/>
            <color rgb="FF000000"/>
            <rFont val="Tahoma"/>
            <family val="0"/>
          </rPr>
          <t xml:space="preserve">cbarnes:
</t>
        </r>
        <r>
          <rPr>
            <sz val="8"/>
            <color rgb="FF000000"/>
            <rFont val="Tahoma"/>
            <family val="0"/>
          </rPr>
          <t xml:space="preserve">TW's base committment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</xdr:row>
                <xdr:rowOff>6</xdr:rowOff>
              </xdr:from>
              <xdr:to>
                <xdr:col>6</xdr:col>
                <xdr:colOff>72</xdr:colOff>
                <xdr:row>13</xdr:row>
                <xdr:rowOff>14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cbarnes:
</t>
        </r>
        <r>
          <rPr>
            <sz val="8"/>
            <color rgb="FF000000"/>
            <rFont val="Tahoma"/>
            <family val="0"/>
          </rPr>
          <t xml:space="preserve">reduced by $4,974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22</xdr:rowOff>
              </xdr:from>
              <xdr:to>
                <xdr:col>7</xdr:col>
                <xdr:colOff>72</xdr:colOff>
                <xdr:row>6</xdr:row>
                <xdr:rowOff>32</xdr:rowOff>
              </xdr:to>
            </anchor>
          </commentPr>
        </mc:Choice>
        <mc:Fallback/>
      </mc:AlternateContent>
    </commen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cbarnes:
</t>
        </r>
        <r>
          <rPr>
            <sz val="8"/>
            <color rgb="FF000000"/>
            <rFont val="Tahoma"/>
            <family val="0"/>
          </rPr>
          <t xml:space="preserve">FGT paid $400,000 in 2001 of $1,2666,667. Includes customization of$296,479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</xdr:row>
                <xdr:rowOff>6</xdr:rowOff>
              </xdr:from>
              <xdr:to>
                <xdr:col>7</xdr:col>
                <xdr:colOff>72</xdr:colOff>
                <xdr:row>13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<sst xmlns="http://schemas.openxmlformats.org/spreadsheetml/2006/main" count="412" uniqueCount="178">
  <si>
    <t xml:space="preserve">ETS Information Technology</t>
  </si>
  <si>
    <t xml:space="preserve">2002 Capital</t>
  </si>
  <si>
    <t xml:space="preserve">NNG</t>
  </si>
  <si>
    <t xml:space="preserve">TW</t>
  </si>
  <si>
    <t xml:space="preserve">FGT</t>
  </si>
  <si>
    <t xml:space="preserve">NBPL</t>
  </si>
  <si>
    <t xml:space="preserve">MGT</t>
  </si>
  <si>
    <t xml:space="preserve">TOTAL ETS</t>
  </si>
  <si>
    <t xml:space="preserve">EOTT</t>
  </si>
  <si>
    <t xml:space="preserve">ILP</t>
  </si>
  <si>
    <t xml:space="preserve">TOTAL</t>
  </si>
  <si>
    <t xml:space="preserve">Commercial</t>
  </si>
  <si>
    <t xml:space="preserve">IT</t>
  </si>
  <si>
    <t xml:space="preserve">F&amp;A</t>
  </si>
  <si>
    <t xml:space="preserve">HR</t>
  </si>
  <si>
    <t xml:space="preserve">Gas Logistics</t>
  </si>
  <si>
    <t xml:space="preserve">Operations</t>
  </si>
  <si>
    <t xml:space="preserve">Total</t>
  </si>
  <si>
    <t xml:space="preserve">Border/MGT</t>
  </si>
  <si>
    <t xml:space="preserve">Total ETS IT</t>
  </si>
  <si>
    <t xml:space="preserve">as of 11/1/01</t>
  </si>
  <si>
    <t xml:space="preserve">Budget Code</t>
  </si>
  <si>
    <t xml:space="preserve">SPONSOR</t>
  </si>
  <si>
    <t xml:space="preserve">DISCRETIONARY</t>
  </si>
  <si>
    <t xml:space="preserve">NNG Automate Storage "Book"</t>
  </si>
  <si>
    <t xml:space="preserve">Miller</t>
  </si>
  <si>
    <t xml:space="preserve">Blanket - Departments</t>
  </si>
  <si>
    <t xml:space="preserve">Harris</t>
  </si>
  <si>
    <t xml:space="preserve">Infrastructure Computer Blanket - Desktop and Peripheral Equipment (Commercial)</t>
  </si>
  <si>
    <t xml:space="preserve">McCarty</t>
  </si>
  <si>
    <t xml:space="preserve">Discretionary Total</t>
  </si>
  <si>
    <t xml:space="preserve">NON-DISCRETIONARY</t>
  </si>
  <si>
    <t xml:space="preserve">Electronic Tariff Filing</t>
  </si>
  <si>
    <t xml:space="preserve">Kirk</t>
  </si>
  <si>
    <r>
      <rPr>
        <sz val="9"/>
        <rFont val="Arial"/>
        <family val="2"/>
      </rPr>
      <t xml:space="preserve">NNG Rate Case Reporting</t>
    </r>
    <r>
      <rPr>
        <vertAlign val="superscript"/>
        <sz val="9"/>
        <rFont val="Arial"/>
        <family val="2"/>
      </rPr>
      <t xml:space="preserve">1</t>
    </r>
  </si>
  <si>
    <t xml:space="preserve">Bianchi/Ficus</t>
  </si>
  <si>
    <t xml:space="preserve">NNG Form 567 Reporting</t>
  </si>
  <si>
    <t xml:space="preserve">Petersen</t>
  </si>
  <si>
    <t xml:space="preserve">Non-Discretionary Total</t>
  </si>
  <si>
    <t xml:space="preserve">2002 Capital - Total</t>
  </si>
  <si>
    <r>
      <rPr>
        <vertAlign val="superscript"/>
        <sz val="8"/>
        <rFont val="Arial"/>
        <family val="2"/>
      </rPr>
      <t xml:space="preserve">1</t>
    </r>
    <r>
      <rPr>
        <sz val="8"/>
        <rFont val="Arial"/>
        <family val="2"/>
      </rPr>
      <t xml:space="preserve">  $108,000 for 2003 (NNG)</t>
    </r>
  </si>
  <si>
    <t xml:space="preserve">TW did not request any $$ for Commercial</t>
  </si>
  <si>
    <t xml:space="preserve">Revised 2002 Capital - Total</t>
  </si>
  <si>
    <t xml:space="preserve">Audit/Security Compliance Monitoring</t>
  </si>
  <si>
    <t xml:space="preserve">Hotte</t>
  </si>
  <si>
    <t xml:space="preserve">Data Center Consolidation-System Reliability</t>
  </si>
  <si>
    <t xml:space="preserve">Hayslett/Hotte</t>
  </si>
  <si>
    <t xml:space="preserve">SAN Tape Recovery</t>
  </si>
  <si>
    <t xml:space="preserve">Chair Upgrade IT Support</t>
  </si>
  <si>
    <t xml:space="preserve">Blanket - IT Departments</t>
  </si>
  <si>
    <t xml:space="preserve">Blanket - IT ETS Departments</t>
  </si>
  <si>
    <t xml:space="preserve">Omaha Infrastructure Upgrade -System Reliability</t>
  </si>
  <si>
    <t xml:space="preserve">McCarty/ Neubauer</t>
  </si>
  <si>
    <t xml:space="preserve">Monitor Upgrade for IT Ops Support</t>
  </si>
  <si>
    <t xml:space="preserve">Caroline combined TW with NNG so when rounding $$ wouldn’t be lost</t>
  </si>
  <si>
    <t xml:space="preserve">Blanket - Department</t>
  </si>
  <si>
    <t xml:space="preserve">Hayslett</t>
  </si>
  <si>
    <t xml:space="preserve">Saunders</t>
  </si>
  <si>
    <t xml:space="preserve">Commercial Reporting Environment</t>
  </si>
  <si>
    <t xml:space="preserve">Gilbert</t>
  </si>
  <si>
    <t xml:space="preserve">PGAS Reporting</t>
  </si>
  <si>
    <t xml:space="preserve">Stern/Barnes</t>
  </si>
  <si>
    <t xml:space="preserve">Smith</t>
  </si>
  <si>
    <t xml:space="preserve">GC-General Plant Facility Maintenance GC UPS and Gas Control Center Upgrades</t>
  </si>
  <si>
    <t xml:space="preserve">Corman</t>
  </si>
  <si>
    <t xml:space="preserve">GC-Computer Blanket Desktop Refresh - Houston Desktop and Monitor Refresh </t>
  </si>
  <si>
    <t xml:space="preserve">GC-Computer Blanket - SCADA Applications - Application Server Upgrades</t>
  </si>
  <si>
    <t xml:space="preserve">GC-General Plant -SCADA Network - Field Network Upgrades</t>
  </si>
  <si>
    <t xml:space="preserve">GC - SCADA  Network Security Upgrade</t>
  </si>
  <si>
    <t xml:space="preserve">ETS Contracts Systems Completion</t>
  </si>
  <si>
    <r>
      <rPr>
        <sz val="9"/>
        <rFont val="Arial"/>
        <family val="2"/>
      </rPr>
      <t xml:space="preserve">ETS Rates and Revenue System</t>
    </r>
    <r>
      <rPr>
        <vertAlign val="superscript"/>
        <sz val="9"/>
        <rFont val="Arial"/>
        <family val="2"/>
      </rPr>
      <t xml:space="preserve">2</t>
    </r>
  </si>
  <si>
    <t xml:space="preserve">CAS (Capacity Analysis System) Enhancements</t>
  </si>
  <si>
    <t xml:space="preserve">Hot-Tap Redesign</t>
  </si>
  <si>
    <t xml:space="preserve">PNR/Storage Modifications</t>
  </si>
  <si>
    <t xml:space="preserve">Omaha UPS Upgrade - System Reliability</t>
  </si>
  <si>
    <t xml:space="preserve">HotTap Windows 2000 Upgrade - Customer Connectivity Reliability</t>
  </si>
  <si>
    <t xml:space="preserve">HotTap Customer Connectivity Reliability</t>
  </si>
  <si>
    <t xml:space="preserve">GC - FGT Real time Model Phase VI Upgrade</t>
  </si>
  <si>
    <t xml:space="preserve">Infrastructure Computer Blanket - Desktop &amp; Peripheral Equipment (Gas Logistics)</t>
  </si>
  <si>
    <t xml:space="preserve">Infrastructure Computer Blanket - Desktop and Peripheral Equipment (Gas Logistics)</t>
  </si>
  <si>
    <t xml:space="preserve">FGT Allocation and Meter Bounce Enhancements</t>
  </si>
  <si>
    <t xml:space="preserve">Project Moved to 2003 Budget</t>
  </si>
  <si>
    <t xml:space="preserve">GC-General Plant-SCADA Network - Network Documentation upgrade to WEB enabled GIS</t>
  </si>
  <si>
    <t xml:space="preserve">Call Center - CRM and Telephony Software</t>
  </si>
  <si>
    <t xml:space="preserve">Security Application Enhancement</t>
  </si>
  <si>
    <t xml:space="preserve">TW Flow Direction</t>
  </si>
  <si>
    <t xml:space="preserve">FERC Order 637</t>
  </si>
  <si>
    <t xml:space="preserve">GISB Version 1.4/1.5 Modifications High Priority</t>
  </si>
  <si>
    <t xml:space="preserve">Gas Logistics Reporting</t>
  </si>
  <si>
    <t xml:space="preserve">Holmes</t>
  </si>
  <si>
    <t xml:space="preserve">Total Moved to 2003</t>
  </si>
  <si>
    <t xml:space="preserve">GC-General Plant -SCADA Network - Houston Network Upgrades</t>
  </si>
  <si>
    <t xml:space="preserve">Total Reducstion</t>
  </si>
  <si>
    <t xml:space="preserve">CompEng/Data Analysis &amp; Maint</t>
  </si>
  <si>
    <t xml:space="preserve">Keller</t>
  </si>
  <si>
    <t xml:space="preserve">Lowry</t>
  </si>
  <si>
    <t xml:space="preserve">Field - Departments</t>
  </si>
  <si>
    <t xml:space="preserve">Class Location</t>
  </si>
  <si>
    <t xml:space="preserve">Johnson</t>
  </si>
  <si>
    <t xml:space="preserve">DOT /OPS Internet Map Server</t>
  </si>
  <si>
    <t xml:space="preserve">Sale Facility Analysis-Over Pressure Protection System Replacement</t>
  </si>
  <si>
    <t xml:space="preserve">Material List Request Program Replacement</t>
  </si>
  <si>
    <t xml:space="preserve">Dinh</t>
  </si>
  <si>
    <t xml:space="preserve">PHD Application Replacement</t>
  </si>
  <si>
    <t xml:space="preserve">Craig</t>
  </si>
  <si>
    <t xml:space="preserve">Pipeline Operation Data Integration</t>
  </si>
  <si>
    <t xml:space="preserve">Project Destiny - Tele Comm</t>
  </si>
  <si>
    <t xml:space="preserve">PILARS Upgrade</t>
  </si>
  <si>
    <t xml:space="preserve">Brown</t>
  </si>
  <si>
    <t xml:space="preserve">Field - SE</t>
  </si>
  <si>
    <t xml:space="preserve">Field - SW</t>
  </si>
  <si>
    <t xml:space="preserve">Field - N</t>
  </si>
  <si>
    <t xml:space="preserve">Computer Equipment</t>
  </si>
  <si>
    <t xml:space="preserve">Coburn</t>
  </si>
  <si>
    <t xml:space="preserve">Computer Software</t>
  </si>
  <si>
    <t xml:space="preserve">Implement Bid Rate for IT Contracts</t>
  </si>
  <si>
    <t xml:space="preserve">Nominations Netting (Meter Bounce)</t>
  </si>
  <si>
    <t xml:space="preserve">Cordova T1B</t>
  </si>
  <si>
    <t xml:space="preserve">Timeblocks, Imbalance management</t>
  </si>
  <si>
    <t xml:space="preserve">Standby service/shared contracts</t>
  </si>
  <si>
    <t xml:space="preserve">Revised pipeline segmentation</t>
  </si>
  <si>
    <t xml:space="preserve">GISB/ETS display TT for broken chains</t>
  </si>
  <si>
    <t xml:space="preserve">Hourly Nominations</t>
  </si>
  <si>
    <t xml:space="preserve">EDI Confirmations - NGPL</t>
  </si>
  <si>
    <t xml:space="preserve">EDI Nominations - TransCanada</t>
  </si>
  <si>
    <t xml:space="preserve">EDI Nominations - Tenaska</t>
  </si>
  <si>
    <t xml:space="preserve">EDI Confirmations - ANR</t>
  </si>
  <si>
    <t xml:space="preserve">EDI Nominations - ENA</t>
  </si>
  <si>
    <t xml:space="preserve">MGT Capacity Posting on EOL</t>
  </si>
  <si>
    <t xml:space="preserve">NBPL Capacity Posting on EOL</t>
  </si>
  <si>
    <t xml:space="preserve">Adaytum projects (Phase II)</t>
  </si>
  <si>
    <t xml:space="preserve">SAP Interface to COS tracking</t>
  </si>
  <si>
    <t xml:space="preserve">Revenue variance reporting/TAS</t>
  </si>
  <si>
    <t xml:space="preserve">Fuel Manager Procedure</t>
  </si>
  <si>
    <t xml:space="preserve">Global point agreement &amp; rate schedule</t>
  </si>
  <si>
    <t xml:space="preserve">Intranet SCADA Access (Crestone)</t>
  </si>
  <si>
    <t xml:space="preserve">Intranet SCADA Access (NBPL)</t>
  </si>
  <si>
    <t xml:space="preserve">Implement Model Server (NBPL)</t>
  </si>
  <si>
    <t xml:space="preserve">Convert Scanners to TCP/IP (Crestone)</t>
  </si>
  <si>
    <t xml:space="preserve">Convert Scanners to TCP/IP (NBPL)</t>
  </si>
  <si>
    <t xml:space="preserve">Hydraulic Model Data to RTM (NBPL)</t>
  </si>
  <si>
    <t xml:space="preserve">Cisco 7200 engine upgrades (4@ 2500 ea) Enhance Router Functionality</t>
  </si>
  <si>
    <t xml:space="preserve">WAN circuit hardware upgrades in Omaha (1 LarseCom Chassis + 5-T-1 cards)</t>
  </si>
  <si>
    <t xml:space="preserve">CPU Upgrades 1/3 of stock or 45 PC's plus 3 laptops to comply with NPNG 3 year HW rotation program</t>
  </si>
  <si>
    <t xml:space="preserve">Omaha LAN/WAN infrastructure upgrade (includes wireless network equipment for 3 floors)</t>
  </si>
  <si>
    <t xml:space="preserve">Replace V.35 router cables for NPNG</t>
  </si>
  <si>
    <t xml:space="preserve">Flat Screen Monitor upgrades (125@ $1350 ea. If rejected then $25,000 for CRT monitor upgrades)</t>
  </si>
  <si>
    <t xml:space="preserve">Discounted Firm Rates</t>
  </si>
  <si>
    <t xml:space="preserve">Fuel Swaps</t>
  </si>
  <si>
    <t xml:space="preserve">GISB 1.4 Capacity Release Upload</t>
  </si>
  <si>
    <t xml:space="preserve">GISB 1.5 Standards</t>
  </si>
  <si>
    <t xml:space="preserve">GISB Cross Contract Ranking</t>
  </si>
  <si>
    <t xml:space="preserve">GISB Intraday capacity release</t>
  </si>
  <si>
    <t xml:space="preserve">Negotiated Rates</t>
  </si>
  <si>
    <t xml:space="preserve">Order 637 Intraday Contracting</t>
  </si>
  <si>
    <t xml:space="preserve">Order 637 Primary/secondary points</t>
  </si>
  <si>
    <t xml:space="preserve">Order 637 OFO Warnings/notices</t>
  </si>
  <si>
    <t xml:space="preserve">Short/long term credit treatment</t>
  </si>
  <si>
    <t xml:space="preserve">Working gas receipts</t>
  </si>
  <si>
    <t xml:space="preserve">SQL Server License for NPNG SCADA Web Application</t>
  </si>
  <si>
    <t xml:space="preserve">MGT Migration/Conversion Phase II</t>
  </si>
  <si>
    <t xml:space="preserve">EOTT GENERAL PLANT</t>
  </si>
  <si>
    <t xml:space="preserve">Midland Control Center Blanket Capital - Desktop Refresh</t>
  </si>
  <si>
    <t xml:space="preserve">Corman/ Hultsman</t>
  </si>
  <si>
    <t xml:space="preserve">Midland Control Center Blanket Capital - Facility Upgrades &amp; Maintenance</t>
  </si>
  <si>
    <t xml:space="preserve">Midland Control Center Blanket Capital - SCADA Network Components Upgrade</t>
  </si>
  <si>
    <t xml:space="preserve">Midland Control Center Blanket Capital - Tank Leak/Spill Prevention-High Tank Level Alarms</t>
  </si>
  <si>
    <t xml:space="preserve">Corman/ Hultsman/ Lowry</t>
  </si>
  <si>
    <t xml:space="preserve">Midland Control Center Blanket Capital - SCADA and CPM Server upgrades</t>
  </si>
  <si>
    <t xml:space="preserve">Midland Control Center Blanket Capital - CPM (Leak Detection) System installation on EOTT Mid-Continent Region Pipelines</t>
  </si>
  <si>
    <t xml:space="preserve">Midland Control Center Blanket Capital - SCADA Communications (as required for CPM) on all remaining EOTT Pipelines</t>
  </si>
  <si>
    <t xml:space="preserve">EOTT General Plant Total</t>
  </si>
  <si>
    <t xml:space="preserve">Financial Data Warehouse</t>
  </si>
  <si>
    <t xml:space="preserve">MFE Enhancement or Replacement</t>
  </si>
  <si>
    <t xml:space="preserve">GC-SCADA System Upgrade &amp; Consolidation</t>
  </si>
  <si>
    <t xml:space="preserve">GISB Version 1.4/1.5 Modifications - Upon Shipper Request</t>
  </si>
  <si>
    <t xml:space="preserve">NNG Partial Cycle FDD</t>
  </si>
  <si>
    <t xml:space="preserve">FERC Changes for NNG Invoicing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</si>
</sst>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[$-409]#,##0_);[RED]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i val="true"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i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14.14"/>
    <col collapsed="false" customWidth="true" hidden="false" outlineLevel="0" max="9" min="3" style="0" width="12.7"/>
    <col collapsed="false" customWidth="true" hidden="false" outlineLevel="0" max="10" min="10" style="0" width="9.56"/>
    <col collapsed="false" customWidth="true" hidden="false" outlineLevel="0" max="11" min="11" style="0" width="12.7"/>
    <col collapsed="false" customWidth="true" hidden="false" outlineLevel="0" max="12" min="12" style="0" width="2.42"/>
    <col collapsed="false" customWidth="true" hidden="false" outlineLevel="0" max="13" min="13" style="0" width="16.56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8" hidden="false" customHeight="false" outlineLevel="0" collapsed="false">
      <c r="A2" s="4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7"/>
    </row>
    <row r="3" customFormat="false" ht="15.75" hidden="false" customHeight="false" outlineLevel="0" collapsed="false">
      <c r="A3" s="4"/>
      <c r="B3" s="8" t="s">
        <v>1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customFormat="false" ht="12.75" hidden="false" customHeight="false" outlineLevel="0" collapsed="false">
      <c r="A4" s="4"/>
      <c r="B4" s="9"/>
      <c r="C4" s="6"/>
      <c r="D4" s="6"/>
      <c r="E4" s="6"/>
      <c r="F4" s="6"/>
      <c r="G4" s="6"/>
      <c r="H4" s="6"/>
      <c r="I4" s="6"/>
      <c r="J4" s="6"/>
      <c r="K4" s="6"/>
      <c r="L4" s="7"/>
    </row>
    <row r="5" customFormat="false" ht="12.75" hidden="false" customHeight="false" outlineLevel="0" collapsed="false">
      <c r="A5" s="4"/>
      <c r="B5" s="9"/>
      <c r="C5" s="6"/>
      <c r="D5" s="6"/>
      <c r="E5" s="6"/>
      <c r="F5" s="6"/>
      <c r="G5" s="6"/>
      <c r="H5" s="6"/>
      <c r="I5" s="6"/>
      <c r="J5" s="6"/>
      <c r="K5" s="6"/>
      <c r="L5" s="7"/>
    </row>
    <row r="6" customFormat="false" ht="12.75" hidden="false" customHeight="false" outlineLevel="0" collapsed="false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customFormat="false" ht="13.5" hidden="false" customHeight="false" outlineLevel="0" collapsed="false">
      <c r="A7" s="10"/>
      <c r="B7" s="11"/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3" t="s">
        <v>7</v>
      </c>
      <c r="I7" s="12" t="s">
        <v>8</v>
      </c>
      <c r="J7" s="12" t="s">
        <v>9</v>
      </c>
      <c r="K7" s="12" t="s">
        <v>10</v>
      </c>
      <c r="L7" s="14"/>
      <c r="M7" s="15"/>
    </row>
    <row r="8" customFormat="false" ht="24.95" hidden="false" customHeight="true" outlineLevel="0" collapsed="false">
      <c r="A8" s="4"/>
      <c r="B8" s="9" t="s">
        <v>11</v>
      </c>
      <c r="C8" s="16" t="n">
        <f aca="false">Commercial!D17</f>
        <v>400005</v>
      </c>
      <c r="D8" s="16" t="n">
        <f aca="false">Commercial!E17</f>
        <v>46200</v>
      </c>
      <c r="E8" s="16" t="n">
        <f aca="false">Commercial!F17</f>
        <v>41165</v>
      </c>
      <c r="F8" s="16" t="n">
        <f aca="false">Commercial!G17</f>
        <v>10325</v>
      </c>
      <c r="G8" s="16" t="n">
        <f aca="false">Commercial!H17</f>
        <v>705</v>
      </c>
      <c r="H8" s="17" t="n">
        <f aca="false">SUM(C8:G8)</f>
        <v>498400</v>
      </c>
      <c r="I8" s="16" t="n">
        <f aca="false">Commercial!J17</f>
        <v>0</v>
      </c>
      <c r="J8" s="16" t="n">
        <v>0</v>
      </c>
      <c r="K8" s="16" t="n">
        <f aca="false">SUM(H8:J8)</f>
        <v>498400</v>
      </c>
      <c r="L8" s="7"/>
      <c r="M8" s="18"/>
    </row>
    <row r="9" customFormat="false" ht="24.95" hidden="false" customHeight="true" outlineLevel="0" collapsed="false">
      <c r="A9" s="4"/>
      <c r="B9" s="9" t="s">
        <v>12</v>
      </c>
      <c r="C9" s="16" t="n">
        <f aca="false">IT!D17</f>
        <v>4241814</v>
      </c>
      <c r="D9" s="16" t="n">
        <f aca="false">IT!E17</f>
        <v>18542</v>
      </c>
      <c r="E9" s="16" t="n">
        <f aca="false">IT!F17</f>
        <v>77236</v>
      </c>
      <c r="F9" s="16" t="n">
        <f aca="false">IT!G17</f>
        <v>0</v>
      </c>
      <c r="G9" s="16" t="n">
        <f aca="false">IT!H17</f>
        <v>0</v>
      </c>
      <c r="H9" s="17" t="n">
        <f aca="false">SUM(C9:G9)</f>
        <v>4337592</v>
      </c>
      <c r="I9" s="16" t="n">
        <f aca="false">IT!J17</f>
        <v>0</v>
      </c>
      <c r="J9" s="16" t="n">
        <v>0</v>
      </c>
      <c r="K9" s="16" t="n">
        <f aca="false">SUM(H9:J9)</f>
        <v>4337592</v>
      </c>
      <c r="L9" s="7"/>
      <c r="M9" s="18"/>
    </row>
    <row r="10" customFormat="false" ht="24.95" hidden="false" customHeight="true" outlineLevel="0" collapsed="false">
      <c r="A10" s="4"/>
      <c r="B10" s="9" t="s">
        <v>13</v>
      </c>
      <c r="C10" s="16" t="n">
        <f aca="false">'F&amp;A'!D15</f>
        <v>91151</v>
      </c>
      <c r="D10" s="16" t="n">
        <f aca="false">'F&amp;A'!E15</f>
        <v>30280</v>
      </c>
      <c r="E10" s="16" t="n">
        <f aca="false">'F&amp;A'!F15</f>
        <v>72569</v>
      </c>
      <c r="F10" s="16" t="n">
        <f aca="false">'F&amp;A'!G15</f>
        <v>11600</v>
      </c>
      <c r="G10" s="16" t="n">
        <f aca="false">'F&amp;A'!H15</f>
        <v>0</v>
      </c>
      <c r="H10" s="17" t="n">
        <f aca="false">SUM(C10:G10)</f>
        <v>205600</v>
      </c>
      <c r="I10" s="16" t="n">
        <f aca="false">'F&amp;A'!J15</f>
        <v>0</v>
      </c>
      <c r="J10" s="16" t="n">
        <v>0</v>
      </c>
      <c r="K10" s="16" t="n">
        <f aca="false">SUM(H10:J10)</f>
        <v>205600</v>
      </c>
      <c r="L10" s="7"/>
      <c r="M10" s="18"/>
    </row>
    <row r="11" customFormat="false" ht="24.95" hidden="false" customHeight="true" outlineLevel="0" collapsed="false">
      <c r="A11" s="4"/>
      <c r="B11" s="9" t="s">
        <v>14</v>
      </c>
      <c r="C11" s="16" t="n">
        <f aca="false">HR!D9</f>
        <v>10000</v>
      </c>
      <c r="D11" s="16" t="n">
        <f aca="false">HR!E9</f>
        <v>0</v>
      </c>
      <c r="E11" s="16" t="n">
        <f aca="false">HR!F9</f>
        <v>0</v>
      </c>
      <c r="F11" s="16" t="n">
        <f aca="false">HR!G9</f>
        <v>0</v>
      </c>
      <c r="G11" s="16" t="n">
        <f aca="false">HR!H9</f>
        <v>0</v>
      </c>
      <c r="H11" s="17" t="n">
        <f aca="false">SUM(C11:G11)</f>
        <v>10000</v>
      </c>
      <c r="I11" s="16" t="n">
        <f aca="false">HR!J9</f>
        <v>0</v>
      </c>
      <c r="J11" s="16" t="n">
        <v>0</v>
      </c>
      <c r="K11" s="16" t="n">
        <f aca="false">SUM(H11:J11)</f>
        <v>10000</v>
      </c>
      <c r="L11" s="7"/>
      <c r="M11" s="18"/>
    </row>
    <row r="12" customFormat="false" ht="24.95" hidden="false" customHeight="true" outlineLevel="0" collapsed="false">
      <c r="A12" s="4"/>
      <c r="B12" s="9" t="s">
        <v>15</v>
      </c>
      <c r="C12" s="16" t="n">
        <f aca="false">'Gas Logistics'!D29</f>
        <v>1826663</v>
      </c>
      <c r="D12" s="16" t="n">
        <f aca="false">'Gas Logistics'!E29</f>
        <v>1800651</v>
      </c>
      <c r="E12" s="16" t="n">
        <f aca="false">'Gas Logistics'!F29</f>
        <v>2082871.6</v>
      </c>
      <c r="F12" s="16" t="n">
        <f aca="false">'Gas Logistics'!G29</f>
        <v>67112</v>
      </c>
      <c r="G12" s="16" t="n">
        <f aca="false">'Gas Logistics'!H29</f>
        <v>4582</v>
      </c>
      <c r="H12" s="17" t="n">
        <f aca="false">SUM(C12:G12)</f>
        <v>5781879.6</v>
      </c>
      <c r="I12" s="16" t="e">
        <f aca="false">'Gas Logistics'!J29</f>
        <v>#VALUE!</v>
      </c>
      <c r="J12" s="16" t="n">
        <v>0</v>
      </c>
      <c r="K12" s="16" t="e">
        <f aca="false">SUM(H12:J12)</f>
        <v>#VALUE!</v>
      </c>
      <c r="L12" s="7"/>
      <c r="M12" s="18"/>
    </row>
    <row r="13" customFormat="false" ht="24.95" hidden="false" customHeight="true" outlineLevel="0" collapsed="false">
      <c r="A13" s="4"/>
      <c r="B13" s="9" t="s">
        <v>16</v>
      </c>
      <c r="C13" s="19" t="n">
        <f aca="false">Operations!D28</f>
        <v>5247970</v>
      </c>
      <c r="D13" s="19" t="n">
        <f aca="false">Operations!E28</f>
        <v>928750</v>
      </c>
      <c r="E13" s="19" t="n">
        <f aca="false">Operations!F28</f>
        <v>1459558</v>
      </c>
      <c r="F13" s="19" t="n">
        <f aca="false">Operations!G28</f>
        <v>241510</v>
      </c>
      <c r="G13" s="19" t="n">
        <f aca="false">Operations!H28</f>
        <v>50401</v>
      </c>
      <c r="H13" s="20" t="n">
        <f aca="false">SUM(C13:G13)</f>
        <v>7928189</v>
      </c>
      <c r="I13" s="19" t="n">
        <f aca="false">Operations!J28</f>
        <v>672075</v>
      </c>
      <c r="J13" s="19" t="n">
        <v>0</v>
      </c>
      <c r="K13" s="19" t="n">
        <f aca="false">SUM(H13:J13)</f>
        <v>8600264</v>
      </c>
      <c r="L13" s="7"/>
      <c r="M13" s="18"/>
    </row>
    <row r="14" customFormat="false" ht="15" hidden="false" customHeight="true" outlineLevel="0" collapsed="false">
      <c r="A14" s="4"/>
      <c r="B14" s="6"/>
      <c r="C14" s="6"/>
      <c r="D14" s="6"/>
      <c r="E14" s="6"/>
      <c r="F14" s="6"/>
      <c r="G14" s="6"/>
      <c r="H14" s="21"/>
      <c r="I14" s="6"/>
      <c r="J14" s="6"/>
      <c r="K14" s="6"/>
      <c r="L14" s="7"/>
      <c r="M14" s="18"/>
    </row>
    <row r="15" customFormat="false" ht="15" hidden="false" customHeight="true" outlineLevel="0" collapsed="false">
      <c r="A15" s="4"/>
      <c r="B15" s="22" t="s">
        <v>17</v>
      </c>
      <c r="C15" s="16" t="n">
        <f aca="false">SUM(C8:C14)</f>
        <v>11817603</v>
      </c>
      <c r="D15" s="16" t="n">
        <f aca="false">SUM(D8:D14)</f>
        <v>2824423</v>
      </c>
      <c r="E15" s="16" t="n">
        <f aca="false">SUM(E8:E14)</f>
        <v>3733399.6</v>
      </c>
      <c r="F15" s="16" t="n">
        <f aca="false">SUM(F8:F14)</f>
        <v>330547</v>
      </c>
      <c r="G15" s="16" t="n">
        <f aca="false">SUM(G8:G14)</f>
        <v>55688</v>
      </c>
      <c r="H15" s="17" t="n">
        <f aca="false">SUM(H8:H13)</f>
        <v>18761660.6</v>
      </c>
      <c r="I15" s="16" t="e">
        <f aca="false">SUM(I8:I14)</f>
        <v>#VALUE!</v>
      </c>
      <c r="J15" s="16" t="n">
        <f aca="false">SUM(J8:J13)</f>
        <v>0</v>
      </c>
      <c r="K15" s="23" t="e">
        <f aca="false">SUM(K8:K14)</f>
        <v>#VALUE!</v>
      </c>
      <c r="L15" s="7"/>
      <c r="M15" s="18"/>
    </row>
    <row r="16" customFormat="false" ht="12.75" hidden="false" customHeight="false" outlineLevel="0" collapsed="false">
      <c r="A16" s="4"/>
      <c r="B16" s="6"/>
      <c r="C16" s="6"/>
      <c r="D16" s="6"/>
      <c r="E16" s="6"/>
      <c r="F16" s="6"/>
      <c r="G16" s="6"/>
      <c r="H16" s="21"/>
      <c r="I16" s="6"/>
      <c r="J16" s="6"/>
      <c r="K16" s="16"/>
      <c r="L16" s="7"/>
    </row>
    <row r="17" customFormat="false" ht="13.5" hidden="false" customHeight="false" outlineLevel="0" collapsed="false">
      <c r="A17" s="24"/>
      <c r="B17" s="25"/>
      <c r="C17" s="25"/>
      <c r="D17" s="25"/>
      <c r="E17" s="25"/>
      <c r="F17" s="25"/>
      <c r="G17" s="25"/>
      <c r="H17" s="26"/>
      <c r="I17" s="25"/>
      <c r="J17" s="25"/>
      <c r="K17" s="25"/>
      <c r="L17" s="27"/>
    </row>
    <row r="18" customFormat="false" ht="12.75" hidden="false" customHeight="false" outlineLevel="0" collapsed="false">
      <c r="A18" s="6"/>
      <c r="B18" s="6"/>
      <c r="C18" s="6"/>
      <c r="D18" s="6"/>
      <c r="E18" s="6"/>
      <c r="F18" s="6"/>
      <c r="G18" s="6"/>
      <c r="H18" s="28"/>
      <c r="I18" s="6"/>
      <c r="J18" s="6"/>
      <c r="K18" s="6"/>
      <c r="L18" s="6"/>
    </row>
    <row r="19" customFormat="false" ht="12.75" hidden="false" customHeight="false" outlineLevel="0" collapsed="false">
      <c r="A19" s="29"/>
      <c r="B19" s="30" t="s">
        <v>18</v>
      </c>
      <c r="C19" s="31" t="n">
        <f aca="false">Border!D60</f>
        <v>0</v>
      </c>
      <c r="D19" s="31" t="n">
        <f aca="false">Border!E60</f>
        <v>0</v>
      </c>
      <c r="E19" s="31" t="n">
        <f aca="false">Border!F60</f>
        <v>0</v>
      </c>
      <c r="F19" s="31" t="n">
        <f aca="false">Border!G60</f>
        <v>1029676</v>
      </c>
      <c r="G19" s="31" t="n">
        <f aca="false">Border!H60</f>
        <v>106915</v>
      </c>
      <c r="H19" s="32" t="n">
        <f aca="false">SUM(C19:G19)</f>
        <v>1136591</v>
      </c>
      <c r="I19" s="31" t="n">
        <v>0</v>
      </c>
      <c r="J19" s="31" t="n">
        <f aca="false">Border!J60</f>
        <v>10867</v>
      </c>
      <c r="K19" s="31" t="n">
        <f aca="false">SUM(H19:J19)</f>
        <v>1147458</v>
      </c>
      <c r="L19" s="33"/>
    </row>
    <row r="20" customFormat="false" ht="12.75" hidden="false" customHeight="false" outlineLevel="0" collapsed="false">
      <c r="A20" s="6"/>
      <c r="B20" s="6"/>
      <c r="C20" s="16"/>
      <c r="D20" s="16"/>
      <c r="E20" s="16"/>
      <c r="F20" s="16"/>
      <c r="G20" s="16"/>
      <c r="H20" s="34"/>
      <c r="I20" s="16"/>
      <c r="J20" s="16"/>
      <c r="K20" s="16"/>
      <c r="L20" s="6"/>
    </row>
    <row r="21" customFormat="false" ht="12.75" hidden="false" customHeight="false" outlineLevel="0" collapsed="false">
      <c r="A21" s="29"/>
      <c r="B21" s="30" t="s">
        <v>8</v>
      </c>
      <c r="C21" s="31" t="n">
        <f aca="false">EOTT!D15</f>
        <v>0</v>
      </c>
      <c r="D21" s="31" t="n">
        <f aca="false">EOTT!E15</f>
        <v>0</v>
      </c>
      <c r="E21" s="31" t="n">
        <f aca="false">EOTT!F15</f>
        <v>0</v>
      </c>
      <c r="F21" s="31" t="n">
        <f aca="false">EOTT!G15</f>
        <v>0</v>
      </c>
      <c r="G21" s="31" t="n">
        <f aca="false">EOTT!H15</f>
        <v>0</v>
      </c>
      <c r="H21" s="32" t="n">
        <f aca="false">EOTT!I15</f>
        <v>0</v>
      </c>
      <c r="I21" s="31" t="n">
        <f aca="false">EOTT!J15</f>
        <v>29115169</v>
      </c>
      <c r="J21" s="31" t="n">
        <v>0</v>
      </c>
      <c r="K21" s="31" t="n">
        <f aca="false">SUM(H21:J21)</f>
        <v>29115169</v>
      </c>
      <c r="L21" s="33"/>
    </row>
    <row r="22" customFormat="false" ht="12.75" hidden="false" customHeight="false" outlineLevel="0" collapsed="false">
      <c r="H22" s="35"/>
    </row>
    <row r="23" customFormat="false" ht="13.5" hidden="false" customHeight="false" outlineLevel="0" collapsed="false">
      <c r="H23" s="35"/>
    </row>
    <row r="24" customFormat="false" ht="12.75" hidden="false" customHeight="false" outlineLevel="0" collapsed="false">
      <c r="A24" s="1"/>
      <c r="B24" s="2"/>
      <c r="C24" s="2"/>
      <c r="D24" s="2"/>
      <c r="E24" s="2"/>
      <c r="F24" s="2"/>
      <c r="G24" s="2"/>
      <c r="H24" s="36"/>
      <c r="I24" s="2"/>
      <c r="J24" s="2"/>
      <c r="K24" s="2"/>
      <c r="L24" s="3"/>
    </row>
    <row r="25" customFormat="false" ht="12.75" hidden="false" customHeight="false" outlineLevel="0" collapsed="false">
      <c r="A25" s="4"/>
      <c r="B25" s="6" t="s">
        <v>19</v>
      </c>
      <c r="C25" s="6"/>
      <c r="D25" s="6"/>
      <c r="E25" s="6"/>
      <c r="F25" s="6"/>
      <c r="G25" s="6"/>
      <c r="H25" s="21"/>
      <c r="I25" s="6"/>
      <c r="J25" s="6"/>
      <c r="K25" s="6"/>
      <c r="L25" s="7"/>
    </row>
    <row r="26" customFormat="false" ht="12.75" hidden="false" customHeight="false" outlineLevel="0" collapsed="false">
      <c r="A26" s="4"/>
      <c r="B26" s="6" t="s">
        <v>20</v>
      </c>
      <c r="C26" s="16" t="n">
        <f aca="false">C15+C19+C21</f>
        <v>11817603</v>
      </c>
      <c r="D26" s="16" t="n">
        <f aca="false">D15+D19+D21</f>
        <v>2824423</v>
      </c>
      <c r="E26" s="16" t="n">
        <f aca="false">E15+E19+E21</f>
        <v>3733399.6</v>
      </c>
      <c r="F26" s="16" t="n">
        <f aca="false">F15+F19+F21</f>
        <v>1360223</v>
      </c>
      <c r="G26" s="16" t="n">
        <f aca="false">G15+G19+G21</f>
        <v>162603</v>
      </c>
      <c r="H26" s="17" t="n">
        <f aca="false">H15+H19+H21</f>
        <v>19898251.6</v>
      </c>
      <c r="I26" s="16" t="e">
        <f aca="false">I15+I19+I21</f>
        <v>#VALUE!</v>
      </c>
      <c r="J26" s="16" t="n">
        <f aca="false">J15+J19+J21</f>
        <v>10867</v>
      </c>
      <c r="K26" s="16" t="e">
        <f aca="false">K15+K19+K21</f>
        <v>#VALUE!</v>
      </c>
      <c r="L26" s="7"/>
    </row>
    <row r="27" customFormat="false" ht="13.5" hidden="false" customHeight="false" outlineLevel="0" collapsed="false">
      <c r="A27" s="24"/>
      <c r="B27" s="25"/>
      <c r="C27" s="25"/>
      <c r="D27" s="25"/>
      <c r="E27" s="25"/>
      <c r="F27" s="25"/>
      <c r="G27" s="25"/>
      <c r="H27" s="26"/>
      <c r="I27" s="25"/>
      <c r="J27" s="25"/>
      <c r="K27" s="25"/>
      <c r="L27" s="27"/>
    </row>
    <row r="29" customFormat="false" ht="12.75" hidden="false" customHeight="false" outlineLevel="0" collapsed="false">
      <c r="K29" s="18"/>
    </row>
  </sheetData>
  <printOptions headings="false" gridLines="false" gridLinesSet="true" horizontalCentered="false" verticalCentered="false"/>
  <pageMargins left="0.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37.99"/>
    <col collapsed="false" customWidth="true" hidden="true" outlineLevel="0" max="2" min="2" style="38" width="7.28"/>
    <col collapsed="false" customWidth="true" hidden="false" outlineLevel="0" max="3" min="3" style="39" width="10.28"/>
    <col collapsed="false" customWidth="true" hidden="false" outlineLevel="0" max="4" min="4" style="40" width="11.42"/>
    <col collapsed="false" customWidth="true" hidden="false" outlineLevel="0" max="9" min="5" style="40" width="10.71"/>
    <col collapsed="false" customWidth="true" hidden="false" outlineLevel="0" max="10" min="10" style="40" width="10.13"/>
    <col collapsed="false" customWidth="true" hidden="false" outlineLevel="0" max="11" min="11" style="40" width="11.42"/>
    <col collapsed="false" customWidth="true" hidden="false" outlineLevel="0" max="12" min="12" style="41" width="10.41"/>
    <col collapsed="false" customWidth="false" hidden="false" outlineLevel="0" max="13" min="13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9</v>
      </c>
      <c r="K1" s="44" t="s">
        <v>10</v>
      </c>
    </row>
    <row r="3" customFormat="false" ht="12" hidden="false" customHeight="false" outlineLevel="0" collapsed="false">
      <c r="A3" s="47" t="s">
        <v>23</v>
      </c>
    </row>
    <row r="4" customFormat="false" ht="12" hidden="false" customHeight="false" outlineLevel="0" collapsed="false">
      <c r="A4" s="52" t="s">
        <v>172</v>
      </c>
      <c r="B4" s="53"/>
      <c r="C4" s="54" t="s">
        <v>57</v>
      </c>
      <c r="D4" s="51" t="n">
        <v>1517590</v>
      </c>
      <c r="E4" s="51" t="n">
        <v>389285</v>
      </c>
      <c r="F4" s="51" t="n">
        <v>660485</v>
      </c>
      <c r="G4" s="51" t="n">
        <v>257640</v>
      </c>
      <c r="H4" s="51"/>
      <c r="I4" s="51" t="n">
        <v>2825000</v>
      </c>
      <c r="J4" s="51"/>
      <c r="K4" s="51" t="n">
        <f aca="false">I4+J4</f>
        <v>2825000</v>
      </c>
    </row>
    <row r="5" customFormat="false" ht="12" hidden="false" customHeight="false" outlineLevel="0" collapsed="false">
      <c r="A5" s="37" t="s">
        <v>173</v>
      </c>
      <c r="B5" s="48"/>
      <c r="C5" s="49" t="s">
        <v>59</v>
      </c>
      <c r="D5" s="50" t="n">
        <v>216000</v>
      </c>
      <c r="E5" s="50"/>
      <c r="F5" s="50"/>
      <c r="G5" s="50"/>
      <c r="H5" s="50"/>
      <c r="I5" s="50" t="n">
        <v>216000</v>
      </c>
      <c r="J5" s="50"/>
      <c r="K5" s="51" t="n">
        <f aca="false">I5+J5</f>
        <v>216000</v>
      </c>
    </row>
    <row r="6" customFormat="false" ht="12" hidden="false" customHeight="false" outlineLevel="0" collapsed="false">
      <c r="A6" s="37" t="s">
        <v>174</v>
      </c>
      <c r="C6" s="57" t="s">
        <v>64</v>
      </c>
      <c r="D6" s="40" t="n">
        <v>880413</v>
      </c>
      <c r="E6" s="40" t="n">
        <v>357143</v>
      </c>
      <c r="F6" s="40" t="n">
        <v>708686</v>
      </c>
      <c r="G6" s="40" t="n">
        <v>103700</v>
      </c>
      <c r="H6" s="40" t="n">
        <v>24058</v>
      </c>
      <c r="I6" s="40" t="n">
        <v>2074000</v>
      </c>
      <c r="K6" s="51" t="n">
        <f aca="false">I6+J6</f>
        <v>2074000</v>
      </c>
    </row>
    <row r="7" customFormat="false" ht="24" hidden="false" customHeight="false" outlineLevel="0" collapsed="false">
      <c r="A7" s="37" t="s">
        <v>175</v>
      </c>
      <c r="B7" s="48"/>
      <c r="C7" s="49" t="s">
        <v>64</v>
      </c>
      <c r="D7" s="50" t="n">
        <v>288500</v>
      </c>
      <c r="E7" s="50" t="n">
        <v>84279</v>
      </c>
      <c r="F7" s="50" t="n">
        <v>155611</v>
      </c>
      <c r="I7" s="40" t="n">
        <v>528390</v>
      </c>
      <c r="K7" s="51" t="n">
        <f aca="false">I7+J7</f>
        <v>528390</v>
      </c>
    </row>
    <row r="8" customFormat="false" ht="12" hidden="false" customHeight="false" outlineLevel="0" collapsed="false">
      <c r="A8" s="56" t="s">
        <v>30</v>
      </c>
      <c r="C8" s="57"/>
      <c r="D8" s="40" t="n">
        <f aca="false">SUM(D4:D7)</f>
        <v>2902503</v>
      </c>
      <c r="E8" s="40" t="n">
        <f aca="false">SUM(E4:E7)</f>
        <v>830707</v>
      </c>
      <c r="F8" s="40" t="n">
        <f aca="false">SUM(F4:F7)</f>
        <v>1524782</v>
      </c>
      <c r="G8" s="40" t="n">
        <f aca="false">SUM(G4:G7)</f>
        <v>361340</v>
      </c>
      <c r="H8" s="40" t="n">
        <f aca="false">SUM(H4:H7)</f>
        <v>24058</v>
      </c>
      <c r="I8" s="40" t="n">
        <v>5643390</v>
      </c>
      <c r="J8" s="40" t="n">
        <f aca="false">SUM(J4:J7)</f>
        <v>0</v>
      </c>
      <c r="K8" s="51" t="n">
        <f aca="false">I8+J8</f>
        <v>5643390</v>
      </c>
      <c r="L8" s="40"/>
    </row>
    <row r="9" customFormat="false" ht="12" hidden="false" customHeight="false" outlineLevel="0" collapsed="false">
      <c r="A9" s="56"/>
      <c r="C9" s="57"/>
      <c r="K9" s="51"/>
    </row>
    <row r="10" customFormat="false" ht="12" hidden="false" customHeight="false" outlineLevel="0" collapsed="false">
      <c r="A10" s="56"/>
      <c r="C10" s="57"/>
      <c r="K10" s="51"/>
    </row>
    <row r="11" customFormat="false" ht="12" hidden="false" customHeight="false" outlineLevel="0" collapsed="false">
      <c r="A11" s="47" t="s">
        <v>31</v>
      </c>
      <c r="C11" s="57"/>
      <c r="K11" s="51"/>
    </row>
    <row r="12" customFormat="false" ht="12" hidden="false" customHeight="false" outlineLevel="0" collapsed="false">
      <c r="A12" s="37" t="s">
        <v>176</v>
      </c>
      <c r="C12" s="49" t="s">
        <v>25</v>
      </c>
      <c r="D12" s="50" t="n">
        <v>65000</v>
      </c>
      <c r="E12" s="50"/>
      <c r="F12" s="50"/>
      <c r="I12" s="40" t="n">
        <v>65000</v>
      </c>
      <c r="K12" s="51" t="n">
        <f aca="false">I12+J12</f>
        <v>65000</v>
      </c>
    </row>
    <row r="13" customFormat="false" ht="12" hidden="false" customHeight="false" outlineLevel="0" collapsed="false">
      <c r="A13" s="37" t="s">
        <v>177</v>
      </c>
      <c r="B13" s="48"/>
      <c r="C13" s="49" t="s">
        <v>64</v>
      </c>
      <c r="D13" s="50" t="n">
        <v>650000</v>
      </c>
      <c r="E13" s="50"/>
      <c r="F13" s="50"/>
      <c r="I13" s="40" t="n">
        <f aca="false">SUM(D13:H13)</f>
        <v>650000</v>
      </c>
      <c r="K13" s="51" t="n">
        <f aca="false">I13+J13</f>
        <v>650000</v>
      </c>
    </row>
    <row r="14" customFormat="false" ht="12" hidden="false" customHeight="false" outlineLevel="0" collapsed="false">
      <c r="A14" s="56" t="s">
        <v>38</v>
      </c>
      <c r="C14" s="57"/>
      <c r="D14" s="40" t="n">
        <f aca="false">SUM(D12:D13)</f>
        <v>715000</v>
      </c>
      <c r="E14" s="40" t="n">
        <f aca="false">SUM(E12)</f>
        <v>0</v>
      </c>
      <c r="F14" s="40" t="n">
        <f aca="false">SUM(F12)</f>
        <v>0</v>
      </c>
      <c r="G14" s="40" t="n">
        <f aca="false">SUM(G12)</f>
        <v>0</v>
      </c>
      <c r="H14" s="40" t="n">
        <f aca="false">SUM(H12)</f>
        <v>0</v>
      </c>
      <c r="I14" s="40" t="n">
        <f aca="false">SUM(D14:H14)</f>
        <v>715000</v>
      </c>
      <c r="J14" s="40" t="n">
        <f aca="false">SUM(J12)</f>
        <v>0</v>
      </c>
      <c r="K14" s="51" t="n">
        <f aca="false">I14+J14</f>
        <v>715000</v>
      </c>
      <c r="L14" s="40"/>
    </row>
    <row r="15" customFormat="false" ht="12" hidden="false" customHeight="false" outlineLevel="0" collapsed="false">
      <c r="A15" s="56"/>
      <c r="C15" s="57"/>
      <c r="K15" s="51"/>
    </row>
    <row r="16" customFormat="false" ht="12" hidden="false" customHeight="false" outlineLevel="0" collapsed="false">
      <c r="A16" s="59"/>
      <c r="B16" s="60"/>
      <c r="C16" s="61"/>
      <c r="D16" s="50"/>
      <c r="E16" s="50"/>
      <c r="F16" s="50"/>
      <c r="G16" s="50"/>
      <c r="H16" s="50"/>
      <c r="I16" s="50"/>
      <c r="J16" s="50"/>
      <c r="K16" s="51"/>
    </row>
    <row r="17" customFormat="false" ht="12" hidden="false" customHeight="false" outlineLevel="0" collapsed="false">
      <c r="A17" s="63" t="s">
        <v>39</v>
      </c>
      <c r="B17" s="64"/>
      <c r="C17" s="65"/>
      <c r="D17" s="66" t="n">
        <f aca="false">D8+D14</f>
        <v>3617503</v>
      </c>
      <c r="E17" s="66" t="n">
        <f aca="false">E8+E14</f>
        <v>830707</v>
      </c>
      <c r="F17" s="66" t="n">
        <f aca="false">F8+F14</f>
        <v>1524782</v>
      </c>
      <c r="G17" s="66" t="n">
        <f aca="false">G8+G14</f>
        <v>361340</v>
      </c>
      <c r="H17" s="66" t="n">
        <f aca="false">H8+H14</f>
        <v>24058</v>
      </c>
      <c r="I17" s="66" t="n">
        <f aca="false">I8+I14</f>
        <v>6358390</v>
      </c>
      <c r="J17" s="66" t="n">
        <f aca="false">J8+J14</f>
        <v>0</v>
      </c>
      <c r="K17" s="66" t="n">
        <f aca="false">K8+K14</f>
        <v>6358390</v>
      </c>
      <c r="L17" s="40"/>
    </row>
    <row r="18" customFormat="false" ht="12" hidden="false" customHeight="false" outlineLevel="0" collapsed="false">
      <c r="A18" s="59"/>
      <c r="B18" s="69"/>
      <c r="C18" s="70"/>
    </row>
    <row r="19" customFormat="false" ht="12" hidden="false" customHeight="false" outlineLevel="0" collapsed="false">
      <c r="A19" s="72"/>
      <c r="B19" s="73"/>
      <c r="C19" s="74"/>
      <c r="D19" s="75"/>
      <c r="E19" s="75"/>
      <c r="F19" s="75"/>
      <c r="G19" s="75"/>
      <c r="H19" s="75"/>
      <c r="I19" s="75"/>
      <c r="J19" s="75"/>
      <c r="K19" s="75"/>
    </row>
    <row r="20" customFormat="false" ht="12" hidden="false" customHeight="false" outlineLevel="0" collapsed="false">
      <c r="A20" s="76"/>
      <c r="B20" s="73"/>
      <c r="C20" s="74"/>
      <c r="D20" s="75"/>
      <c r="E20" s="75"/>
      <c r="F20" s="75"/>
      <c r="G20" s="75"/>
      <c r="H20" s="75"/>
      <c r="I20" s="75"/>
      <c r="J20" s="75"/>
      <c r="K20" s="75"/>
    </row>
    <row r="21" customFormat="false" ht="12" hidden="false" customHeight="false" outlineLevel="0" collapsed="false">
      <c r="A21" s="81"/>
      <c r="B21" s="48"/>
      <c r="C21" s="61"/>
      <c r="D21" s="50"/>
      <c r="E21" s="50"/>
      <c r="F21" s="50"/>
      <c r="G21" s="50"/>
      <c r="H21" s="50"/>
      <c r="I21" s="50"/>
      <c r="J21" s="50"/>
      <c r="K21" s="50"/>
    </row>
    <row r="22" customFormat="false" ht="12" hidden="false" customHeight="false" outlineLevel="0" collapsed="false">
      <c r="A22" s="78"/>
      <c r="B22" s="48"/>
      <c r="C22" s="61"/>
      <c r="D22" s="50"/>
      <c r="E22" s="50"/>
      <c r="F22" s="50"/>
      <c r="G22" s="50"/>
      <c r="H22" s="50"/>
      <c r="I22" s="50"/>
      <c r="J22" s="50"/>
      <c r="K22" s="50"/>
    </row>
    <row r="23" customFormat="false" ht="12" hidden="false" customHeight="false" outlineLevel="0" collapsed="false">
      <c r="A23" s="81"/>
      <c r="B23" s="48"/>
      <c r="C23" s="61"/>
      <c r="D23" s="50"/>
      <c r="E23" s="50"/>
      <c r="F23" s="50"/>
      <c r="G23" s="50"/>
      <c r="H23" s="50"/>
      <c r="I23" s="50"/>
      <c r="J23" s="50"/>
      <c r="K23" s="50"/>
    </row>
    <row r="24" customFormat="false" ht="12" hidden="false" customHeight="false" outlineLevel="0" collapsed="false">
      <c r="A24" s="81"/>
      <c r="B24" s="48"/>
      <c r="C24" s="61"/>
      <c r="D24" s="50"/>
      <c r="E24" s="50"/>
      <c r="F24" s="50"/>
      <c r="G24" s="50"/>
      <c r="H24" s="50"/>
      <c r="I24" s="50"/>
      <c r="J24" s="50"/>
      <c r="K24" s="50"/>
    </row>
    <row r="25" customFormat="false" ht="12" hidden="false" customHeight="false" outlineLevel="0" collapsed="false">
      <c r="A25" s="81"/>
      <c r="B25" s="48"/>
      <c r="C25" s="61"/>
      <c r="D25" s="50"/>
      <c r="E25" s="50"/>
      <c r="F25" s="50"/>
      <c r="G25" s="50"/>
      <c r="H25" s="50"/>
      <c r="I25" s="50"/>
      <c r="J25" s="50"/>
      <c r="K25" s="50"/>
    </row>
    <row r="26" customFormat="false" ht="12" hidden="false" customHeight="false" outlineLevel="0" collapsed="false">
      <c r="A26" s="81"/>
      <c r="B26" s="48"/>
      <c r="C26" s="61"/>
      <c r="D26" s="50"/>
      <c r="E26" s="50"/>
      <c r="F26" s="50"/>
      <c r="G26" s="50"/>
      <c r="H26" s="50"/>
      <c r="I26" s="50"/>
      <c r="J26" s="50"/>
      <c r="K26" s="50"/>
    </row>
    <row r="27" customFormat="false" ht="12" hidden="false" customHeight="false" outlineLevel="0" collapsed="false">
      <c r="A27" s="81"/>
      <c r="B27" s="48"/>
      <c r="C27" s="61"/>
      <c r="D27" s="50"/>
      <c r="E27" s="50"/>
      <c r="F27" s="50"/>
      <c r="G27" s="50"/>
      <c r="H27" s="50"/>
      <c r="I27" s="50"/>
      <c r="J27" s="50"/>
      <c r="K27" s="50"/>
    </row>
  </sheetData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 -  Capital
"CUT"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D4" colorId="64" zoomScale="100" zoomScaleNormal="100" zoomScalePageLayoutView="100" workbookViewId="0">
      <selection pane="topLeft" activeCell="I27" activeCellId="0" sqref="I2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37.99"/>
    <col collapsed="false" customWidth="true" hidden="true" outlineLevel="0" max="2" min="2" style="38" width="7.28"/>
    <col collapsed="false" customWidth="true" hidden="false" outlineLevel="0" max="3" min="3" style="39" width="10.28"/>
    <col collapsed="false" customWidth="true" hidden="false" outlineLevel="0" max="4" min="4" style="40" width="11.42"/>
    <col collapsed="false" customWidth="true" hidden="false" outlineLevel="0" max="9" min="5" style="40" width="10.71"/>
    <col collapsed="false" customWidth="true" hidden="false" outlineLevel="0" max="10" min="10" style="40" width="10.56"/>
    <col collapsed="false" customWidth="true" hidden="false" outlineLevel="0" max="11" min="11" style="40" width="11.42"/>
    <col collapsed="false" customWidth="false" hidden="false" outlineLevel="0" max="13" min="12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5" t="s">
        <v>7</v>
      </c>
      <c r="J1" s="44" t="s">
        <v>8</v>
      </c>
      <c r="K1" s="44" t="s">
        <v>10</v>
      </c>
    </row>
    <row r="2" customFormat="false" ht="12" hidden="false" customHeight="false" outlineLevel="0" collapsed="false">
      <c r="I2" s="46"/>
    </row>
    <row r="3" customFormat="false" ht="12" hidden="false" customHeight="false" outlineLevel="0" collapsed="false">
      <c r="A3" s="47" t="s">
        <v>23</v>
      </c>
      <c r="I3" s="46"/>
    </row>
    <row r="4" customFormat="false" ht="12" hidden="false" customHeight="false" outlineLevel="0" collapsed="false">
      <c r="A4" s="37" t="s">
        <v>24</v>
      </c>
      <c r="B4" s="48"/>
      <c r="C4" s="49" t="s">
        <v>25</v>
      </c>
      <c r="D4" s="50" t="n">
        <v>87000</v>
      </c>
      <c r="E4" s="50"/>
      <c r="F4" s="50"/>
      <c r="I4" s="46" t="n">
        <f aca="false">SUM(D4:H4)</f>
        <v>87000</v>
      </c>
      <c r="K4" s="51" t="n">
        <f aca="false">I4+J4</f>
        <v>87000</v>
      </c>
    </row>
    <row r="5" customFormat="false" ht="12" hidden="false" customHeight="false" outlineLevel="0" collapsed="false">
      <c r="A5" s="37" t="s">
        <v>26</v>
      </c>
      <c r="B5" s="48"/>
      <c r="C5" s="49" t="s">
        <v>27</v>
      </c>
      <c r="D5" s="50"/>
      <c r="E5" s="50" t="n">
        <v>40000</v>
      </c>
      <c r="F5" s="50"/>
      <c r="I5" s="46" t="n">
        <f aca="false">SUM(D5:H5)</f>
        <v>40000</v>
      </c>
      <c r="K5" s="51" t="n">
        <f aca="false">I5+J5</f>
        <v>40000</v>
      </c>
    </row>
    <row r="6" customFormat="false" ht="24" hidden="false" customHeight="false" outlineLevel="0" collapsed="false">
      <c r="A6" s="52" t="s">
        <v>28</v>
      </c>
      <c r="B6" s="53"/>
      <c r="C6" s="54" t="s">
        <v>29</v>
      </c>
      <c r="D6" s="51" t="n">
        <v>118400</v>
      </c>
      <c r="E6" s="51"/>
      <c r="F6" s="51"/>
      <c r="G6" s="51"/>
      <c r="H6" s="51"/>
      <c r="I6" s="46" t="n">
        <f aca="false">SUM(D6:H6)</f>
        <v>118400</v>
      </c>
      <c r="J6" s="51"/>
      <c r="K6" s="51" t="n">
        <f aca="false">I6+J6</f>
        <v>118400</v>
      </c>
    </row>
    <row r="7" customFormat="false" ht="12" hidden="false" customHeight="false" outlineLevel="0" collapsed="false">
      <c r="A7" s="55" t="s">
        <v>26</v>
      </c>
      <c r="B7" s="53"/>
      <c r="C7" s="54" t="s">
        <v>29</v>
      </c>
      <c r="D7" s="51"/>
      <c r="E7" s="51"/>
      <c r="F7" s="51" t="n">
        <v>30000</v>
      </c>
      <c r="G7" s="51"/>
      <c r="H7" s="51"/>
      <c r="I7" s="46" t="n">
        <f aca="false">SUM(D7:H7)</f>
        <v>30000</v>
      </c>
      <c r="J7" s="51"/>
      <c r="K7" s="51" t="n">
        <f aca="false">I7+J7</f>
        <v>30000</v>
      </c>
    </row>
    <row r="8" customFormat="false" ht="12" hidden="false" customHeight="false" outlineLevel="0" collapsed="false">
      <c r="A8" s="56" t="s">
        <v>30</v>
      </c>
      <c r="C8" s="57"/>
      <c r="D8" s="40" t="n">
        <f aca="false">SUM(D4:D6)</f>
        <v>205400</v>
      </c>
      <c r="E8" s="40" t="n">
        <f aca="false">SUM(E4:E7)</f>
        <v>40000</v>
      </c>
      <c r="F8" s="40" t="n">
        <f aca="false">SUM(F4:F7)</f>
        <v>30000</v>
      </c>
      <c r="G8" s="40" t="n">
        <f aca="false">SUM(G4:G7)</f>
        <v>0</v>
      </c>
      <c r="H8" s="40" t="n">
        <f aca="false">SUM(H4:H7)</f>
        <v>0</v>
      </c>
      <c r="I8" s="46" t="n">
        <f aca="false">SUM(I4:I7)</f>
        <v>275400</v>
      </c>
      <c r="J8" s="40" t="n">
        <f aca="false">SUM(J4:J7)</f>
        <v>0</v>
      </c>
      <c r="K8" s="51" t="n">
        <f aca="false">I8+J8</f>
        <v>275400</v>
      </c>
    </row>
    <row r="9" customFormat="false" ht="12" hidden="false" customHeight="false" outlineLevel="0" collapsed="false">
      <c r="A9" s="56"/>
      <c r="C9" s="57"/>
      <c r="I9" s="46"/>
      <c r="K9" s="51"/>
    </row>
    <row r="10" customFormat="false" ht="12" hidden="false" customHeight="false" outlineLevel="0" collapsed="false">
      <c r="C10" s="57"/>
      <c r="I10" s="46"/>
      <c r="K10" s="51"/>
    </row>
    <row r="11" customFormat="false" ht="12" hidden="false" customHeight="false" outlineLevel="0" collapsed="false">
      <c r="A11" s="47" t="s">
        <v>31</v>
      </c>
      <c r="C11" s="57"/>
      <c r="I11" s="46"/>
      <c r="K11" s="51"/>
    </row>
    <row r="12" customFormat="false" ht="12" hidden="false" customHeight="false" outlineLevel="0" collapsed="false">
      <c r="A12" s="58" t="s">
        <v>32</v>
      </c>
      <c r="C12" s="57" t="s">
        <v>33</v>
      </c>
      <c r="D12" s="40" t="n">
        <v>21605</v>
      </c>
      <c r="E12" s="40" t="n">
        <v>6200</v>
      </c>
      <c r="F12" s="40" t="n">
        <v>11165</v>
      </c>
      <c r="G12" s="40" t="n">
        <v>10325</v>
      </c>
      <c r="H12" s="40" t="n">
        <v>705</v>
      </c>
      <c r="I12" s="46" t="n">
        <f aca="false">SUM(D12:H12)</f>
        <v>50000</v>
      </c>
      <c r="K12" s="51" t="n">
        <f aca="false">I12+J12</f>
        <v>50000</v>
      </c>
    </row>
    <row r="13" customFormat="false" ht="13.5" hidden="false" customHeight="false" outlineLevel="0" collapsed="false">
      <c r="A13" s="55" t="s">
        <v>34</v>
      </c>
      <c r="B13" s="53"/>
      <c r="C13" s="54" t="s">
        <v>35</v>
      </c>
      <c r="D13" s="51" t="n">
        <v>108000</v>
      </c>
      <c r="E13" s="51"/>
      <c r="F13" s="51"/>
      <c r="G13" s="51"/>
      <c r="H13" s="51"/>
      <c r="I13" s="46" t="n">
        <f aca="false">SUM(D13:H13)</f>
        <v>108000</v>
      </c>
      <c r="J13" s="51"/>
      <c r="K13" s="51" t="n">
        <f aca="false">I13+J13</f>
        <v>108000</v>
      </c>
    </row>
    <row r="14" customFormat="false" ht="12" hidden="false" customHeight="false" outlineLevel="0" collapsed="false">
      <c r="A14" s="37" t="s">
        <v>36</v>
      </c>
      <c r="B14" s="48"/>
      <c r="C14" s="49" t="s">
        <v>37</v>
      </c>
      <c r="D14" s="50" t="n">
        <v>65000</v>
      </c>
      <c r="E14" s="50"/>
      <c r="F14" s="50"/>
      <c r="I14" s="46" t="n">
        <f aca="false">SUM(D14:H14)</f>
        <v>65000</v>
      </c>
      <c r="K14" s="51" t="n">
        <f aca="false">I14+J14</f>
        <v>65000</v>
      </c>
    </row>
    <row r="15" customFormat="false" ht="12" hidden="false" customHeight="false" outlineLevel="0" collapsed="false">
      <c r="A15" s="56" t="s">
        <v>38</v>
      </c>
      <c r="B15" s="48"/>
      <c r="C15" s="49"/>
      <c r="D15" s="50" t="n">
        <f aca="false">SUM(D12:D14)</f>
        <v>194605</v>
      </c>
      <c r="E15" s="50" t="n">
        <f aca="false">SUM(E12:E14)</f>
        <v>6200</v>
      </c>
      <c r="F15" s="50" t="n">
        <f aca="false">SUM(F12:F14)</f>
        <v>11165</v>
      </c>
      <c r="G15" s="50" t="n">
        <f aca="false">SUM(G12:G14)</f>
        <v>10325</v>
      </c>
      <c r="H15" s="50" t="n">
        <f aca="false">SUM(H12:H14)</f>
        <v>705</v>
      </c>
      <c r="I15" s="46" t="n">
        <f aca="false">SUM(I12:I14)</f>
        <v>223000</v>
      </c>
      <c r="J15" s="50" t="n">
        <f aca="false">SUM(J12:J14)</f>
        <v>0</v>
      </c>
      <c r="K15" s="51" t="n">
        <f aca="false">I15+J15</f>
        <v>223000</v>
      </c>
    </row>
    <row r="16" customFormat="false" ht="12" hidden="false" customHeight="false" outlineLevel="0" collapsed="false">
      <c r="A16" s="59"/>
      <c r="B16" s="60"/>
      <c r="C16" s="61"/>
      <c r="D16" s="50"/>
      <c r="E16" s="50"/>
      <c r="F16" s="50"/>
      <c r="G16" s="50"/>
      <c r="H16" s="50"/>
      <c r="I16" s="62"/>
      <c r="J16" s="50"/>
      <c r="K16" s="50"/>
    </row>
    <row r="17" customFormat="false" ht="12" hidden="false" customHeight="false" outlineLevel="0" collapsed="false">
      <c r="A17" s="63" t="s">
        <v>39</v>
      </c>
      <c r="B17" s="64"/>
      <c r="C17" s="65"/>
      <c r="D17" s="66" t="n">
        <f aca="false">D8+D15</f>
        <v>400005</v>
      </c>
      <c r="E17" s="66" t="n">
        <f aca="false">E8+E15</f>
        <v>46200</v>
      </c>
      <c r="F17" s="66" t="n">
        <f aca="false">F8+F15</f>
        <v>41165</v>
      </c>
      <c r="G17" s="66" t="n">
        <f aca="false">G8+G15</f>
        <v>10325</v>
      </c>
      <c r="H17" s="66" t="n">
        <f aca="false">H8+H15</f>
        <v>705</v>
      </c>
      <c r="I17" s="67" t="n">
        <f aca="false">I8+I15</f>
        <v>498400</v>
      </c>
      <c r="J17" s="66" t="n">
        <f aca="false">J8+J15</f>
        <v>0</v>
      </c>
      <c r="K17" s="68" t="n">
        <f aca="false">K8+K15</f>
        <v>498400</v>
      </c>
      <c r="L17" s="40"/>
    </row>
    <row r="18" customFormat="false" ht="12" hidden="false" customHeight="false" outlineLevel="0" collapsed="false">
      <c r="A18" s="59"/>
      <c r="B18" s="69"/>
      <c r="C18" s="70"/>
      <c r="I18" s="46"/>
    </row>
    <row r="19" customFormat="false" ht="12" hidden="false" customHeight="false" outlineLevel="0" collapsed="false">
      <c r="A19" s="71" t="s">
        <v>40</v>
      </c>
      <c r="B19" s="48"/>
      <c r="C19" s="49"/>
      <c r="D19" s="50"/>
      <c r="E19" s="50"/>
      <c r="F19" s="50"/>
      <c r="G19" s="50"/>
      <c r="H19" s="50"/>
      <c r="I19" s="62"/>
      <c r="J19" s="50"/>
      <c r="K19" s="50"/>
    </row>
    <row r="20" customFormat="false" ht="12" hidden="false" customHeight="false" outlineLevel="0" collapsed="false">
      <c r="A20" s="72"/>
      <c r="B20" s="73"/>
      <c r="C20" s="74"/>
      <c r="D20" s="75"/>
      <c r="E20" s="75"/>
      <c r="F20" s="75"/>
      <c r="G20" s="75"/>
      <c r="H20" s="75"/>
      <c r="I20" s="62"/>
      <c r="J20" s="75"/>
      <c r="K20" s="75"/>
    </row>
    <row r="21" customFormat="false" ht="12" hidden="false" customHeight="false" outlineLevel="0" collapsed="false">
      <c r="A21" s="76"/>
      <c r="B21" s="73"/>
      <c r="C21" s="74"/>
      <c r="D21" s="75"/>
      <c r="E21" s="75"/>
      <c r="F21" s="75"/>
      <c r="G21" s="75"/>
      <c r="H21" s="75"/>
      <c r="I21" s="62"/>
      <c r="J21" s="75"/>
      <c r="K21" s="75"/>
    </row>
    <row r="22" customFormat="false" ht="12" hidden="false" customHeight="false" outlineLevel="0" collapsed="false">
      <c r="A22" s="77" t="s">
        <v>41</v>
      </c>
      <c r="B22" s="48"/>
      <c r="C22" s="61"/>
      <c r="D22" s="50"/>
      <c r="E22" s="50" t="n">
        <f aca="false">-E17</f>
        <v>-46200</v>
      </c>
      <c r="F22" s="50"/>
      <c r="G22" s="50"/>
      <c r="H22" s="50"/>
      <c r="I22" s="62"/>
      <c r="J22" s="50"/>
      <c r="K22" s="50" t="n">
        <f aca="false">SUM(D22:J22)</f>
        <v>-46200</v>
      </c>
    </row>
    <row r="23" customFormat="false" ht="12" hidden="false" customHeight="false" outlineLevel="0" collapsed="false">
      <c r="A23" s="78"/>
      <c r="B23" s="48"/>
      <c r="C23" s="61"/>
      <c r="D23" s="50"/>
      <c r="E23" s="50"/>
      <c r="F23" s="50"/>
      <c r="G23" s="50"/>
      <c r="H23" s="50"/>
      <c r="I23" s="62"/>
      <c r="J23" s="50"/>
      <c r="K23" s="50"/>
    </row>
    <row r="24" customFormat="false" ht="12" hidden="false" customHeight="false" outlineLevel="0" collapsed="false">
      <c r="A24" s="63" t="s">
        <v>42</v>
      </c>
      <c r="B24" s="79"/>
      <c r="C24" s="80"/>
      <c r="D24" s="66" t="n">
        <f aca="false">D17</f>
        <v>400005</v>
      </c>
      <c r="E24" s="66" t="n">
        <f aca="false">E22+E17</f>
        <v>0</v>
      </c>
      <c r="F24" s="66" t="n">
        <f aca="false">F17</f>
        <v>41165</v>
      </c>
      <c r="G24" s="66" t="n">
        <f aca="false">G17</f>
        <v>10325</v>
      </c>
      <c r="H24" s="66" t="n">
        <f aca="false">H17</f>
        <v>705</v>
      </c>
      <c r="I24" s="67" t="n">
        <f aca="false">SUM(D24:H24)</f>
        <v>452200</v>
      </c>
      <c r="J24" s="66" t="n">
        <f aca="false">J17</f>
        <v>0</v>
      </c>
      <c r="K24" s="68" t="n">
        <f aca="false">SUM(K17:K22)</f>
        <v>452200</v>
      </c>
    </row>
    <row r="25" customFormat="false" ht="12" hidden="false" customHeight="false" outlineLevel="0" collapsed="false">
      <c r="A25" s="81"/>
      <c r="B25" s="48"/>
      <c r="C25" s="61"/>
      <c r="D25" s="50"/>
      <c r="E25" s="50"/>
      <c r="F25" s="50"/>
      <c r="G25" s="50"/>
      <c r="H25" s="50"/>
      <c r="I25" s="50"/>
      <c r="J25" s="50"/>
      <c r="K25" s="50"/>
    </row>
    <row r="26" customFormat="false" ht="12" hidden="false" customHeight="false" outlineLevel="0" collapsed="false">
      <c r="A26" s="81"/>
      <c r="B26" s="48"/>
      <c r="C26" s="61"/>
      <c r="D26" s="50"/>
      <c r="E26" s="50"/>
      <c r="F26" s="50"/>
      <c r="G26" s="50"/>
      <c r="H26" s="50"/>
      <c r="I26" s="50"/>
      <c r="J26" s="50"/>
      <c r="K26" s="50"/>
    </row>
    <row r="27" customFormat="false" ht="12" hidden="false" customHeight="false" outlineLevel="0" collapsed="false">
      <c r="A27" s="81"/>
      <c r="B27" s="48"/>
      <c r="C27" s="61"/>
      <c r="D27" s="50"/>
      <c r="E27" s="50"/>
      <c r="F27" s="50"/>
      <c r="G27" s="50"/>
      <c r="H27" s="50"/>
      <c r="I27" s="50"/>
      <c r="J27" s="50"/>
      <c r="K27" s="50"/>
    </row>
    <row r="28" customFormat="false" ht="12" hidden="false" customHeight="false" outlineLevel="0" collapsed="false">
      <c r="A28" s="81"/>
      <c r="B28" s="48"/>
      <c r="C28" s="61"/>
      <c r="D28" s="50"/>
      <c r="E28" s="50"/>
      <c r="F28" s="50"/>
      <c r="G28" s="50"/>
      <c r="H28" s="50"/>
      <c r="I28" s="50"/>
      <c r="J28" s="50"/>
      <c r="K28" s="50"/>
    </row>
  </sheetData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Commercial -  Capital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K4" activeCellId="0" sqref="K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37.99"/>
    <col collapsed="false" customWidth="true" hidden="true" outlineLevel="0" max="2" min="2" style="38" width="7.28"/>
    <col collapsed="false" customWidth="true" hidden="false" outlineLevel="0" max="3" min="3" style="39" width="10.28"/>
    <col collapsed="false" customWidth="true" hidden="false" outlineLevel="0" max="4" min="4" style="40" width="11.42"/>
    <col collapsed="false" customWidth="true" hidden="false" outlineLevel="0" max="9" min="5" style="40" width="10.71"/>
    <col collapsed="false" customWidth="true" hidden="false" outlineLevel="0" max="10" min="10" style="40" width="10.56"/>
    <col collapsed="false" customWidth="true" hidden="false" outlineLevel="0" max="11" min="11" style="40" width="11.42"/>
    <col collapsed="false" customWidth="false" hidden="false" outlineLevel="0" max="13" min="12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5" t="s">
        <v>7</v>
      </c>
      <c r="J1" s="44" t="s">
        <v>8</v>
      </c>
      <c r="K1" s="44" t="s">
        <v>10</v>
      </c>
    </row>
    <row r="2" customFormat="false" ht="12" hidden="false" customHeight="false" outlineLevel="0" collapsed="false">
      <c r="I2" s="46"/>
    </row>
    <row r="3" customFormat="false" ht="12" hidden="false" customHeight="false" outlineLevel="0" collapsed="false">
      <c r="A3" s="47" t="s">
        <v>23</v>
      </c>
      <c r="I3" s="46"/>
    </row>
    <row r="4" customFormat="false" ht="12" hidden="false" customHeight="false" outlineLevel="0" collapsed="false">
      <c r="A4" s="55" t="s">
        <v>43</v>
      </c>
      <c r="B4" s="53"/>
      <c r="C4" s="54" t="s">
        <v>44</v>
      </c>
      <c r="D4" s="51" t="n">
        <v>600000</v>
      </c>
      <c r="E4" s="51"/>
      <c r="F4" s="51"/>
      <c r="G4" s="51"/>
      <c r="H4" s="51"/>
      <c r="I4" s="46" t="n">
        <f aca="false">SUM(D4:H4)</f>
        <v>600000</v>
      </c>
      <c r="J4" s="51"/>
      <c r="K4" s="51" t="n">
        <f aca="false">I4+J4</f>
        <v>600000</v>
      </c>
    </row>
    <row r="5" customFormat="false" ht="22.5" hidden="false" customHeight="false" outlineLevel="0" collapsed="false">
      <c r="A5" s="55" t="s">
        <v>45</v>
      </c>
      <c r="B5" s="53"/>
      <c r="C5" s="54" t="s">
        <v>46</v>
      </c>
      <c r="D5" s="51" t="n">
        <v>1066142</v>
      </c>
      <c r="E5" s="51"/>
      <c r="F5" s="51"/>
      <c r="G5" s="51"/>
      <c r="H5" s="51"/>
      <c r="I5" s="46" t="n">
        <f aca="false">SUM(D5:H5)</f>
        <v>1066142</v>
      </c>
      <c r="J5" s="51"/>
      <c r="K5" s="51" t="n">
        <f aca="false">I5+J5</f>
        <v>1066142</v>
      </c>
    </row>
    <row r="6" customFormat="false" ht="12" hidden="false" customHeight="false" outlineLevel="0" collapsed="false">
      <c r="A6" s="52" t="s">
        <v>47</v>
      </c>
      <c r="B6" s="53"/>
      <c r="C6" s="54" t="s">
        <v>44</v>
      </c>
      <c r="D6" s="51" t="n">
        <v>340000</v>
      </c>
      <c r="E6" s="51"/>
      <c r="F6" s="51"/>
      <c r="G6" s="51"/>
      <c r="H6" s="51"/>
      <c r="I6" s="46" t="n">
        <f aca="false">SUM(D6:H6)</f>
        <v>340000</v>
      </c>
      <c r="J6" s="51"/>
      <c r="K6" s="51" t="n">
        <f aca="false">I6+J6</f>
        <v>340000</v>
      </c>
    </row>
    <row r="7" customFormat="false" ht="12" hidden="false" customHeight="false" outlineLevel="0" collapsed="false">
      <c r="A7" s="52" t="s">
        <v>48</v>
      </c>
      <c r="B7" s="53"/>
      <c r="C7" s="54" t="s">
        <v>44</v>
      </c>
      <c r="D7" s="51" t="n">
        <v>50259</v>
      </c>
      <c r="E7" s="51" t="n">
        <v>14682</v>
      </c>
      <c r="F7" s="51" t="n">
        <v>27109</v>
      </c>
      <c r="G7" s="51"/>
      <c r="H7" s="51"/>
      <c r="I7" s="46" t="n">
        <f aca="false">SUM(D7:H7)</f>
        <v>92050</v>
      </c>
      <c r="J7" s="51"/>
      <c r="K7" s="51" t="n">
        <f aca="false">I7+J7</f>
        <v>92050</v>
      </c>
    </row>
    <row r="8" customFormat="false" ht="12" hidden="false" customHeight="false" outlineLevel="0" collapsed="false">
      <c r="A8" s="52" t="s">
        <v>49</v>
      </c>
      <c r="B8" s="53"/>
      <c r="C8" s="54" t="s">
        <v>44</v>
      </c>
      <c r="D8" s="51" t="n">
        <v>1582200</v>
      </c>
      <c r="E8" s="51"/>
      <c r="F8" s="51"/>
      <c r="G8" s="51"/>
      <c r="H8" s="51"/>
      <c r="I8" s="46" t="n">
        <f aca="false">SUM(D8:H8)</f>
        <v>1582200</v>
      </c>
      <c r="J8" s="51"/>
      <c r="K8" s="51" t="n">
        <f aca="false">I8+J8</f>
        <v>1582200</v>
      </c>
    </row>
    <row r="9" customFormat="false" ht="12" hidden="false" customHeight="false" outlineLevel="0" collapsed="false">
      <c r="A9" s="52" t="s">
        <v>50</v>
      </c>
      <c r="B9" s="53"/>
      <c r="C9" s="54" t="s">
        <v>44</v>
      </c>
      <c r="D9" s="51" t="n">
        <v>35000</v>
      </c>
      <c r="E9" s="51"/>
      <c r="F9" s="51"/>
      <c r="G9" s="51"/>
      <c r="H9" s="51"/>
      <c r="I9" s="46" t="n">
        <f aca="false">SUM(D9:H9)</f>
        <v>35000</v>
      </c>
      <c r="J9" s="51"/>
      <c r="K9" s="51" t="n">
        <f aca="false">I9+J9</f>
        <v>35000</v>
      </c>
    </row>
    <row r="10" customFormat="false" ht="12" hidden="false" customHeight="false" outlineLevel="0" collapsed="false">
      <c r="A10" s="52" t="s">
        <v>49</v>
      </c>
      <c r="B10" s="53"/>
      <c r="C10" s="54" t="s">
        <v>44</v>
      </c>
      <c r="D10" s="51"/>
      <c r="E10" s="51"/>
      <c r="F10" s="51" t="n">
        <v>43000</v>
      </c>
      <c r="G10" s="51"/>
      <c r="H10" s="51"/>
      <c r="I10" s="46" t="n">
        <f aca="false">SUM(D10:H10)</f>
        <v>43000</v>
      </c>
      <c r="J10" s="51"/>
      <c r="K10" s="51" t="n">
        <f aca="false">I10+J10</f>
        <v>43000</v>
      </c>
    </row>
    <row r="11" customFormat="false" ht="24" hidden="false" customHeight="false" outlineLevel="0" collapsed="false">
      <c r="A11" s="52" t="s">
        <v>51</v>
      </c>
      <c r="B11" s="53"/>
      <c r="C11" s="54" t="s">
        <v>52</v>
      </c>
      <c r="D11" s="51" t="n">
        <v>555000</v>
      </c>
      <c r="E11" s="51"/>
      <c r="F11" s="51"/>
      <c r="G11" s="51"/>
      <c r="H11" s="51"/>
      <c r="I11" s="46" t="n">
        <f aca="false">SUM(D11:H11)</f>
        <v>555000</v>
      </c>
      <c r="J11" s="51"/>
      <c r="K11" s="51" t="n">
        <f aca="false">I11+J11</f>
        <v>555000</v>
      </c>
    </row>
    <row r="12" customFormat="false" ht="12" hidden="false" customHeight="false" outlineLevel="0" collapsed="false">
      <c r="A12" s="52" t="s">
        <v>53</v>
      </c>
      <c r="B12" s="53"/>
      <c r="C12" s="54" t="s">
        <v>44</v>
      </c>
      <c r="D12" s="51" t="n">
        <v>13213</v>
      </c>
      <c r="E12" s="51" t="n">
        <v>3860</v>
      </c>
      <c r="F12" s="51" t="n">
        <v>7127</v>
      </c>
      <c r="G12" s="51"/>
      <c r="H12" s="51"/>
      <c r="I12" s="46" t="n">
        <f aca="false">SUM(D12:H12)</f>
        <v>24200</v>
      </c>
      <c r="J12" s="51"/>
      <c r="K12" s="51" t="n">
        <f aca="false">I12+J12</f>
        <v>24200</v>
      </c>
    </row>
    <row r="13" customFormat="false" ht="12" hidden="false" customHeight="false" outlineLevel="0" collapsed="false">
      <c r="A13" s="52"/>
      <c r="B13" s="53"/>
      <c r="C13" s="54"/>
      <c r="D13" s="51"/>
      <c r="E13" s="51"/>
      <c r="F13" s="51"/>
      <c r="G13" s="51"/>
      <c r="H13" s="51"/>
      <c r="I13" s="46"/>
      <c r="J13" s="51"/>
      <c r="K13" s="51"/>
    </row>
    <row r="14" customFormat="false" ht="12" hidden="false" customHeight="false" outlineLevel="0" collapsed="false">
      <c r="A14" s="56" t="s">
        <v>30</v>
      </c>
      <c r="C14" s="57"/>
      <c r="D14" s="40" t="n">
        <f aca="false">SUM(D4:D13)</f>
        <v>4241814</v>
      </c>
      <c r="E14" s="40" t="n">
        <f aca="false">SUM(E4:E13)</f>
        <v>18542</v>
      </c>
      <c r="F14" s="40" t="n">
        <f aca="false">SUM(F4:F13)</f>
        <v>77236</v>
      </c>
      <c r="G14" s="40" t="n">
        <f aca="false">SUM(G4:G13)</f>
        <v>0</v>
      </c>
      <c r="H14" s="40" t="n">
        <f aca="false">SUM(H4:H13)</f>
        <v>0</v>
      </c>
      <c r="I14" s="46" t="n">
        <f aca="false">SUM(I4:I12)</f>
        <v>4337592</v>
      </c>
      <c r="J14" s="40" t="n">
        <f aca="false">SUM(J4:J13)</f>
        <v>0</v>
      </c>
      <c r="K14" s="51" t="n">
        <f aca="false">I14+J14</f>
        <v>4337592</v>
      </c>
    </row>
    <row r="15" customFormat="false" ht="12" hidden="false" customHeight="false" outlineLevel="0" collapsed="false">
      <c r="A15" s="56"/>
      <c r="C15" s="57"/>
      <c r="I15" s="46"/>
      <c r="K15" s="51"/>
    </row>
    <row r="16" customFormat="false" ht="12" hidden="false" customHeight="false" outlineLevel="0" collapsed="false">
      <c r="A16" s="59"/>
      <c r="B16" s="60"/>
      <c r="C16" s="61"/>
      <c r="D16" s="50"/>
      <c r="E16" s="50"/>
      <c r="F16" s="50"/>
      <c r="G16" s="50"/>
      <c r="H16" s="50"/>
      <c r="I16" s="62"/>
      <c r="J16" s="50"/>
      <c r="K16" s="50"/>
    </row>
    <row r="17" customFormat="false" ht="12" hidden="false" customHeight="false" outlineLevel="0" collapsed="false">
      <c r="A17" s="63" t="s">
        <v>39</v>
      </c>
      <c r="B17" s="64"/>
      <c r="C17" s="65"/>
      <c r="D17" s="66" t="n">
        <f aca="false">D14</f>
        <v>4241814</v>
      </c>
      <c r="E17" s="66" t="n">
        <f aca="false">E14</f>
        <v>18542</v>
      </c>
      <c r="F17" s="66" t="n">
        <f aca="false">F14</f>
        <v>77236</v>
      </c>
      <c r="G17" s="66" t="n">
        <f aca="false">G14</f>
        <v>0</v>
      </c>
      <c r="H17" s="66" t="n">
        <f aca="false">H14</f>
        <v>0</v>
      </c>
      <c r="I17" s="67" t="n">
        <f aca="false">SUM(I14)</f>
        <v>4337592</v>
      </c>
      <c r="J17" s="66" t="n">
        <f aca="false">J14</f>
        <v>0</v>
      </c>
      <c r="K17" s="68" t="n">
        <f aca="false">K14</f>
        <v>4337592</v>
      </c>
      <c r="L17" s="40"/>
    </row>
    <row r="18" customFormat="false" ht="12" hidden="false" customHeight="false" outlineLevel="0" collapsed="false">
      <c r="A18" s="59"/>
      <c r="B18" s="69"/>
      <c r="C18" s="70"/>
      <c r="I18" s="46"/>
    </row>
    <row r="19" customFormat="false" ht="12" hidden="false" customHeight="false" outlineLevel="0" collapsed="false">
      <c r="A19" s="72"/>
      <c r="B19" s="73"/>
      <c r="C19" s="74"/>
      <c r="D19" s="75"/>
      <c r="E19" s="75"/>
      <c r="F19" s="75"/>
      <c r="G19" s="75"/>
      <c r="H19" s="75"/>
      <c r="I19" s="62"/>
      <c r="J19" s="75"/>
      <c r="K19" s="75"/>
    </row>
    <row r="20" customFormat="false" ht="12" hidden="false" customHeight="false" outlineLevel="0" collapsed="false">
      <c r="A20" s="76"/>
      <c r="B20" s="73"/>
      <c r="C20" s="74"/>
      <c r="D20" s="75"/>
      <c r="E20" s="75"/>
      <c r="F20" s="75"/>
      <c r="G20" s="75"/>
      <c r="H20" s="75"/>
      <c r="I20" s="62"/>
      <c r="J20" s="75"/>
      <c r="K20" s="75"/>
    </row>
    <row r="21" customFormat="false" ht="12" hidden="false" customHeight="false" outlineLevel="0" collapsed="false">
      <c r="A21" s="81"/>
      <c r="B21" s="48"/>
      <c r="C21" s="61"/>
      <c r="D21" s="50"/>
      <c r="E21" s="50"/>
      <c r="F21" s="50"/>
      <c r="G21" s="50"/>
      <c r="H21" s="50"/>
      <c r="I21" s="62"/>
      <c r="J21" s="50"/>
      <c r="K21" s="50"/>
    </row>
    <row r="22" customFormat="false" ht="12.75" hidden="false" customHeight="true" outlineLevel="0" collapsed="false">
      <c r="A22" s="82" t="s">
        <v>54</v>
      </c>
      <c r="B22" s="82"/>
      <c r="C22" s="82"/>
      <c r="D22" s="82"/>
      <c r="E22" s="50"/>
      <c r="F22" s="50"/>
      <c r="G22" s="50"/>
      <c r="H22" s="50"/>
      <c r="I22" s="62"/>
      <c r="J22" s="50"/>
      <c r="K22" s="50"/>
    </row>
    <row r="23" customFormat="false" ht="12" hidden="false" customHeight="false" outlineLevel="0" collapsed="false">
      <c r="A23" s="63" t="s">
        <v>42</v>
      </c>
      <c r="B23" s="79"/>
      <c r="C23" s="80"/>
      <c r="D23" s="66" t="n">
        <f aca="false">D17+E17</f>
        <v>4260356</v>
      </c>
      <c r="E23" s="66"/>
      <c r="F23" s="66" t="n">
        <f aca="false">F17</f>
        <v>77236</v>
      </c>
      <c r="G23" s="66" t="n">
        <f aca="false">G17</f>
        <v>0</v>
      </c>
      <c r="H23" s="66" t="n">
        <f aca="false">H17</f>
        <v>0</v>
      </c>
      <c r="I23" s="67" t="n">
        <f aca="false">SUM(D23:H23)</f>
        <v>4337592</v>
      </c>
      <c r="J23" s="66" t="n">
        <f aca="false">J17</f>
        <v>0</v>
      </c>
      <c r="K23" s="68" t="n">
        <f aca="false">SUM(I23:J23)</f>
        <v>4337592</v>
      </c>
    </row>
    <row r="24" customFormat="false" ht="12" hidden="false" customHeight="false" outlineLevel="0" collapsed="false">
      <c r="A24" s="81"/>
      <c r="B24" s="48"/>
      <c r="C24" s="61"/>
      <c r="D24" s="50"/>
      <c r="E24" s="50"/>
      <c r="F24" s="50"/>
      <c r="G24" s="50"/>
      <c r="H24" s="50"/>
      <c r="I24" s="50"/>
      <c r="J24" s="50"/>
      <c r="K24" s="50"/>
    </row>
    <row r="25" customFormat="false" ht="12" hidden="false" customHeight="false" outlineLevel="0" collapsed="false">
      <c r="A25" s="81"/>
      <c r="B25" s="48"/>
      <c r="C25" s="61"/>
      <c r="D25" s="50"/>
      <c r="E25" s="50"/>
      <c r="F25" s="50"/>
      <c r="G25" s="50"/>
      <c r="H25" s="50"/>
      <c r="I25" s="50"/>
      <c r="J25" s="50"/>
      <c r="K25" s="50"/>
    </row>
    <row r="26" customFormat="false" ht="12" hidden="false" customHeight="false" outlineLevel="0" collapsed="false">
      <c r="A26" s="81"/>
      <c r="B26" s="48"/>
      <c r="C26" s="61"/>
      <c r="D26" s="50"/>
      <c r="E26" s="50"/>
      <c r="F26" s="50"/>
      <c r="G26" s="50"/>
      <c r="H26" s="50"/>
      <c r="I26" s="50"/>
      <c r="J26" s="50"/>
      <c r="K26" s="50"/>
    </row>
    <row r="27" customFormat="false" ht="12" hidden="false" customHeight="false" outlineLevel="0" collapsed="false">
      <c r="A27" s="81"/>
      <c r="B27" s="48"/>
      <c r="C27" s="61"/>
      <c r="D27" s="50"/>
      <c r="E27" s="50"/>
      <c r="F27" s="50"/>
      <c r="G27" s="50"/>
      <c r="H27" s="50"/>
      <c r="I27" s="50"/>
      <c r="J27" s="50"/>
      <c r="K27" s="50"/>
    </row>
  </sheetData>
  <mergeCells count="1">
    <mergeCell ref="A22:D22"/>
  </mergeCells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IT -  Capital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K4" activeCellId="0" sqref="K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37.99"/>
    <col collapsed="false" customWidth="true" hidden="true" outlineLevel="0" max="2" min="2" style="38" width="7.28"/>
    <col collapsed="false" customWidth="true" hidden="false" outlineLevel="0" max="3" min="3" style="39" width="10.28"/>
    <col collapsed="false" customWidth="true" hidden="false" outlineLevel="0" max="4" min="4" style="40" width="11.42"/>
    <col collapsed="false" customWidth="true" hidden="false" outlineLevel="0" max="9" min="5" style="40" width="10.71"/>
    <col collapsed="false" customWidth="true" hidden="false" outlineLevel="0" max="10" min="10" style="40" width="10.56"/>
    <col collapsed="false" customWidth="true" hidden="false" outlineLevel="0" max="11" min="11" style="40" width="11.42"/>
    <col collapsed="false" customWidth="false" hidden="false" outlineLevel="0" max="13" min="12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5" t="s">
        <v>7</v>
      </c>
      <c r="J1" s="44" t="s">
        <v>8</v>
      </c>
      <c r="K1" s="44" t="s">
        <v>10</v>
      </c>
    </row>
    <row r="2" customFormat="false" ht="12" hidden="false" customHeight="false" outlineLevel="0" collapsed="false">
      <c r="I2" s="46"/>
    </row>
    <row r="3" customFormat="false" ht="12" hidden="false" customHeight="false" outlineLevel="0" collapsed="false">
      <c r="A3" s="47" t="s">
        <v>23</v>
      </c>
      <c r="I3" s="46"/>
    </row>
    <row r="4" customFormat="false" ht="12" hidden="false" customHeight="false" outlineLevel="0" collapsed="false">
      <c r="A4" s="55" t="s">
        <v>55</v>
      </c>
      <c r="B4" s="53"/>
      <c r="C4" s="54" t="s">
        <v>56</v>
      </c>
      <c r="D4" s="51"/>
      <c r="E4" s="51" t="n">
        <v>5000</v>
      </c>
      <c r="F4" s="51"/>
      <c r="G4" s="51" t="n">
        <v>11600</v>
      </c>
      <c r="H4" s="51"/>
      <c r="I4" s="46" t="n">
        <f aca="false">SUM(D4:H4)</f>
        <v>16600</v>
      </c>
      <c r="J4" s="51"/>
      <c r="K4" s="51" t="n">
        <f aca="false">I4+J4</f>
        <v>16600</v>
      </c>
    </row>
    <row r="5" customFormat="false" ht="12" hidden="false" customHeight="false" outlineLevel="0" collapsed="false">
      <c r="A5" s="55" t="s">
        <v>55</v>
      </c>
      <c r="B5" s="53"/>
      <c r="C5" s="54" t="s">
        <v>56</v>
      </c>
      <c r="D5" s="51" t="n">
        <v>5000</v>
      </c>
      <c r="E5" s="51"/>
      <c r="F5" s="51"/>
      <c r="G5" s="51"/>
      <c r="H5" s="51"/>
      <c r="I5" s="46" t="n">
        <f aca="false">SUM(D5:H5)</f>
        <v>5000</v>
      </c>
      <c r="J5" s="51"/>
      <c r="K5" s="51" t="n">
        <f aca="false">I5+J5</f>
        <v>5000</v>
      </c>
    </row>
    <row r="6" customFormat="false" ht="12" hidden="false" customHeight="false" outlineLevel="0" collapsed="false">
      <c r="A6" s="52" t="s">
        <v>55</v>
      </c>
      <c r="B6" s="53"/>
      <c r="C6" s="54" t="s">
        <v>56</v>
      </c>
      <c r="D6" s="51" t="n">
        <v>25000</v>
      </c>
      <c r="E6" s="51"/>
      <c r="F6" s="51"/>
      <c r="G6" s="51"/>
      <c r="H6" s="51"/>
      <c r="I6" s="46" t="n">
        <f aca="false">SUM(D6:H6)</f>
        <v>25000</v>
      </c>
      <c r="J6" s="51"/>
      <c r="K6" s="51" t="n">
        <f aca="false">I6+J6</f>
        <v>25000</v>
      </c>
    </row>
    <row r="7" customFormat="false" ht="12" hidden="false" customHeight="false" outlineLevel="0" collapsed="false">
      <c r="A7" s="52" t="s">
        <v>55</v>
      </c>
      <c r="B7" s="53"/>
      <c r="C7" s="54" t="s">
        <v>57</v>
      </c>
      <c r="D7" s="51" t="n">
        <v>15000</v>
      </c>
      <c r="E7" s="51"/>
      <c r="F7" s="51"/>
      <c r="G7" s="51"/>
      <c r="H7" s="51"/>
      <c r="I7" s="46" t="n">
        <f aca="false">SUM(D7:H7)</f>
        <v>15000</v>
      </c>
      <c r="J7" s="51"/>
      <c r="K7" s="51" t="n">
        <f aca="false">I7+J7</f>
        <v>15000</v>
      </c>
    </row>
    <row r="8" customFormat="false" ht="12" hidden="false" customHeight="false" outlineLevel="0" collapsed="false">
      <c r="A8" s="52" t="s">
        <v>55</v>
      </c>
      <c r="B8" s="53"/>
      <c r="C8" s="54" t="s">
        <v>57</v>
      </c>
      <c r="D8" s="51"/>
      <c r="E8" s="51"/>
      <c r="F8" s="51" t="n">
        <v>40000</v>
      </c>
      <c r="G8" s="51"/>
      <c r="H8" s="51"/>
      <c r="I8" s="46" t="n">
        <f aca="false">SUM(D8:H8)</f>
        <v>40000</v>
      </c>
      <c r="J8" s="51"/>
      <c r="K8" s="51" t="n">
        <f aca="false">I8+J8</f>
        <v>40000</v>
      </c>
    </row>
    <row r="9" customFormat="false" ht="12" hidden="false" customHeight="false" outlineLevel="0" collapsed="false">
      <c r="A9" s="55" t="s">
        <v>58</v>
      </c>
      <c r="C9" s="57" t="s">
        <v>59</v>
      </c>
      <c r="D9" s="40" t="n">
        <v>29484</v>
      </c>
      <c r="E9" s="40" t="n">
        <v>8613</v>
      </c>
      <c r="F9" s="40" t="n">
        <v>15903</v>
      </c>
      <c r="I9" s="46" t="n">
        <f aca="false">SUM(D9:H9)</f>
        <v>54000</v>
      </c>
      <c r="K9" s="51" t="n">
        <f aca="false">I9+J9</f>
        <v>54000</v>
      </c>
    </row>
    <row r="10" customFormat="false" ht="12" hidden="false" customHeight="false" outlineLevel="0" collapsed="false">
      <c r="A10" s="52" t="s">
        <v>60</v>
      </c>
      <c r="B10" s="53"/>
      <c r="C10" s="54" t="s">
        <v>61</v>
      </c>
      <c r="D10" s="51" t="n">
        <v>16667</v>
      </c>
      <c r="E10" s="51" t="n">
        <v>16667</v>
      </c>
      <c r="F10" s="51" t="n">
        <v>16666</v>
      </c>
      <c r="G10" s="51"/>
      <c r="H10" s="51"/>
      <c r="I10" s="46" t="n">
        <f aca="false">SUM(D10:H10)</f>
        <v>50000</v>
      </c>
      <c r="J10" s="51"/>
      <c r="K10" s="51" t="n">
        <f aca="false">I10+J10</f>
        <v>50000</v>
      </c>
    </row>
    <row r="11" customFormat="false" ht="12" hidden="false" customHeight="false" outlineLevel="0" collapsed="false">
      <c r="A11" s="52"/>
      <c r="B11" s="53"/>
      <c r="C11" s="54"/>
      <c r="D11" s="51"/>
      <c r="E11" s="51"/>
      <c r="F11" s="51"/>
      <c r="G11" s="51"/>
      <c r="H11" s="51"/>
      <c r="I11" s="46"/>
      <c r="J11" s="51"/>
      <c r="K11" s="51"/>
    </row>
    <row r="12" customFormat="false" ht="12" hidden="false" customHeight="false" outlineLevel="0" collapsed="false">
      <c r="A12" s="56" t="s">
        <v>30</v>
      </c>
      <c r="C12" s="57"/>
      <c r="D12" s="40" t="n">
        <f aca="false">SUM(D4:D11)</f>
        <v>91151</v>
      </c>
      <c r="E12" s="40" t="n">
        <f aca="false">SUM(E4:E11)</f>
        <v>30280</v>
      </c>
      <c r="F12" s="40" t="n">
        <f aca="false">SUM(F4:F11)</f>
        <v>72569</v>
      </c>
      <c r="G12" s="40" t="n">
        <f aca="false">SUM(G4:G11)</f>
        <v>11600</v>
      </c>
      <c r="H12" s="40" t="n">
        <f aca="false">SUM(H4:H11)</f>
        <v>0</v>
      </c>
      <c r="I12" s="46" t="n">
        <f aca="false">SUM(I4:I10)</f>
        <v>205600</v>
      </c>
      <c r="J12" s="40" t="n">
        <f aca="false">SUM(J4:J11)</f>
        <v>0</v>
      </c>
      <c r="K12" s="51" t="n">
        <f aca="false">I12+J12</f>
        <v>205600</v>
      </c>
    </row>
    <row r="13" customFormat="false" ht="12" hidden="false" customHeight="false" outlineLevel="0" collapsed="false">
      <c r="A13" s="56"/>
      <c r="C13" s="57"/>
      <c r="I13" s="46"/>
      <c r="K13" s="51"/>
    </row>
    <row r="14" customFormat="false" ht="12" hidden="false" customHeight="false" outlineLevel="0" collapsed="false">
      <c r="A14" s="59"/>
      <c r="B14" s="60"/>
      <c r="C14" s="61"/>
      <c r="D14" s="50"/>
      <c r="E14" s="50"/>
      <c r="F14" s="50"/>
      <c r="G14" s="50"/>
      <c r="H14" s="50"/>
      <c r="I14" s="62"/>
      <c r="J14" s="50"/>
      <c r="K14" s="51"/>
    </row>
    <row r="15" customFormat="false" ht="12" hidden="false" customHeight="false" outlineLevel="0" collapsed="false">
      <c r="A15" s="63" t="s">
        <v>39</v>
      </c>
      <c r="B15" s="64"/>
      <c r="C15" s="65"/>
      <c r="D15" s="66" t="n">
        <f aca="false">D12</f>
        <v>91151</v>
      </c>
      <c r="E15" s="66" t="n">
        <f aca="false">E12</f>
        <v>30280</v>
      </c>
      <c r="F15" s="66" t="n">
        <f aca="false">F12</f>
        <v>72569</v>
      </c>
      <c r="G15" s="66" t="n">
        <f aca="false">G12</f>
        <v>11600</v>
      </c>
      <c r="H15" s="66" t="n">
        <f aca="false">H12</f>
        <v>0</v>
      </c>
      <c r="I15" s="67" t="n">
        <f aca="false">I12</f>
        <v>205600</v>
      </c>
      <c r="J15" s="66" t="n">
        <f aca="false">J12</f>
        <v>0</v>
      </c>
      <c r="K15" s="83" t="n">
        <f aca="false">I15+J15</f>
        <v>205600</v>
      </c>
      <c r="L15" s="40"/>
    </row>
    <row r="16" customFormat="false" ht="12" hidden="false" customHeight="false" outlineLevel="0" collapsed="false">
      <c r="A16" s="59"/>
      <c r="B16" s="69"/>
      <c r="C16" s="70"/>
    </row>
    <row r="17" customFormat="false" ht="12" hidden="false" customHeight="false" outlineLevel="0" collapsed="false">
      <c r="A17" s="72"/>
      <c r="B17" s="73"/>
      <c r="C17" s="74"/>
      <c r="D17" s="75"/>
      <c r="E17" s="75"/>
      <c r="F17" s="75"/>
      <c r="G17" s="75"/>
      <c r="H17" s="75"/>
      <c r="I17" s="75"/>
      <c r="J17" s="75"/>
      <c r="K17" s="75"/>
    </row>
    <row r="18" customFormat="false" ht="12" hidden="false" customHeight="false" outlineLevel="0" collapsed="false">
      <c r="A18" s="76"/>
      <c r="B18" s="73"/>
      <c r="C18" s="74"/>
      <c r="D18" s="75"/>
      <c r="E18" s="75"/>
      <c r="F18" s="75"/>
      <c r="G18" s="75"/>
      <c r="H18" s="75"/>
      <c r="I18" s="75"/>
      <c r="J18" s="75"/>
      <c r="K18" s="75"/>
    </row>
    <row r="19" customFormat="false" ht="12" hidden="false" customHeight="false" outlineLevel="0" collapsed="false">
      <c r="A19" s="81"/>
      <c r="B19" s="48"/>
      <c r="C19" s="61"/>
      <c r="D19" s="50"/>
      <c r="E19" s="50"/>
      <c r="F19" s="50"/>
      <c r="G19" s="50"/>
      <c r="H19" s="50"/>
      <c r="I19" s="50"/>
      <c r="J19" s="50"/>
      <c r="K19" s="50"/>
    </row>
    <row r="20" customFormat="false" ht="12" hidden="false" customHeight="false" outlineLevel="0" collapsed="false">
      <c r="A20" s="78"/>
      <c r="B20" s="48"/>
      <c r="C20" s="61"/>
      <c r="D20" s="50"/>
      <c r="E20" s="50"/>
      <c r="F20" s="50"/>
      <c r="G20" s="50"/>
      <c r="H20" s="50"/>
      <c r="I20" s="50"/>
      <c r="J20" s="50"/>
      <c r="K20" s="50"/>
    </row>
    <row r="21" customFormat="false" ht="12" hidden="false" customHeight="false" outlineLevel="0" collapsed="false">
      <c r="A21" s="81"/>
      <c r="B21" s="48"/>
      <c r="C21" s="61"/>
      <c r="D21" s="50"/>
      <c r="E21" s="50"/>
      <c r="F21" s="50"/>
      <c r="G21" s="50"/>
      <c r="H21" s="50"/>
      <c r="I21" s="50"/>
      <c r="J21" s="50"/>
      <c r="K21" s="50"/>
    </row>
    <row r="22" customFormat="false" ht="12" hidden="false" customHeight="false" outlineLevel="0" collapsed="false">
      <c r="A22" s="81"/>
      <c r="B22" s="48"/>
      <c r="C22" s="61"/>
      <c r="D22" s="50"/>
      <c r="E22" s="50"/>
      <c r="F22" s="50"/>
      <c r="G22" s="50"/>
      <c r="H22" s="50"/>
      <c r="I22" s="50"/>
      <c r="J22" s="50"/>
      <c r="K22" s="50"/>
    </row>
    <row r="23" customFormat="false" ht="12" hidden="false" customHeight="false" outlineLevel="0" collapsed="false">
      <c r="A23" s="81"/>
      <c r="B23" s="48"/>
      <c r="C23" s="61"/>
      <c r="D23" s="50"/>
      <c r="E23" s="50"/>
      <c r="F23" s="50"/>
      <c r="G23" s="50"/>
      <c r="H23" s="50"/>
      <c r="I23" s="50"/>
      <c r="J23" s="50"/>
      <c r="K23" s="50"/>
    </row>
    <row r="24" customFormat="false" ht="12" hidden="false" customHeight="false" outlineLevel="0" collapsed="false">
      <c r="A24" s="81"/>
      <c r="B24" s="48"/>
      <c r="C24" s="61"/>
      <c r="D24" s="50"/>
      <c r="E24" s="50"/>
      <c r="F24" s="50"/>
      <c r="G24" s="50"/>
      <c r="H24" s="50"/>
      <c r="I24" s="50"/>
      <c r="J24" s="50"/>
      <c r="K24" s="50"/>
    </row>
    <row r="25" customFormat="false" ht="12" hidden="false" customHeight="false" outlineLevel="0" collapsed="false">
      <c r="A25" s="81"/>
      <c r="B25" s="48"/>
      <c r="C25" s="61"/>
      <c r="D25" s="50"/>
      <c r="E25" s="50"/>
      <c r="F25" s="50"/>
      <c r="G25" s="50"/>
      <c r="H25" s="50"/>
      <c r="I25" s="50"/>
      <c r="J25" s="50"/>
      <c r="K25" s="50"/>
    </row>
  </sheetData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&amp;A -  Capital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1" activeCellId="0" sqref="I1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37.99"/>
    <col collapsed="false" customWidth="true" hidden="true" outlineLevel="0" max="2" min="2" style="38" width="7.28"/>
    <col collapsed="false" customWidth="true" hidden="false" outlineLevel="0" max="3" min="3" style="39" width="10.28"/>
    <col collapsed="false" customWidth="true" hidden="false" outlineLevel="0" max="4" min="4" style="40" width="11.42"/>
    <col collapsed="false" customWidth="true" hidden="false" outlineLevel="0" max="9" min="5" style="40" width="10.71"/>
    <col collapsed="false" customWidth="true" hidden="false" outlineLevel="0" max="10" min="10" style="40" width="10.56"/>
    <col collapsed="false" customWidth="true" hidden="false" outlineLevel="0" max="11" min="11" style="40" width="11.42"/>
    <col collapsed="false" customWidth="false" hidden="false" outlineLevel="0" max="13" min="12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5" t="s">
        <v>7</v>
      </c>
      <c r="J1" s="44" t="s">
        <v>8</v>
      </c>
      <c r="K1" s="44" t="s">
        <v>10</v>
      </c>
    </row>
    <row r="2" customFormat="false" ht="12" hidden="false" customHeight="false" outlineLevel="0" collapsed="false">
      <c r="I2" s="46"/>
    </row>
    <row r="3" customFormat="false" ht="12" hidden="false" customHeight="false" outlineLevel="0" collapsed="false">
      <c r="A3" s="47" t="s">
        <v>23</v>
      </c>
      <c r="I3" s="46"/>
    </row>
    <row r="4" customFormat="false" ht="12" hidden="false" customHeight="false" outlineLevel="0" collapsed="false">
      <c r="A4" s="55" t="s">
        <v>55</v>
      </c>
      <c r="B4" s="53"/>
      <c r="C4" s="54" t="s">
        <v>62</v>
      </c>
      <c r="D4" s="51" t="n">
        <v>10000</v>
      </c>
      <c r="E4" s="51"/>
      <c r="F4" s="51"/>
      <c r="G4" s="51"/>
      <c r="H4" s="51"/>
      <c r="I4" s="46" t="n">
        <f aca="false">SUM(D4:H4)</f>
        <v>10000</v>
      </c>
      <c r="J4" s="51"/>
      <c r="K4" s="51" t="n">
        <f aca="false">I4+J4</f>
        <v>10000</v>
      </c>
    </row>
    <row r="5" customFormat="false" ht="12" hidden="false" customHeight="false" outlineLevel="0" collapsed="false">
      <c r="A5" s="52"/>
      <c r="B5" s="53"/>
      <c r="C5" s="54"/>
      <c r="D5" s="51"/>
      <c r="E5" s="51"/>
      <c r="F5" s="51"/>
      <c r="G5" s="51"/>
      <c r="H5" s="51"/>
      <c r="I5" s="46"/>
      <c r="J5" s="51"/>
      <c r="K5" s="51"/>
    </row>
    <row r="6" customFormat="false" ht="12" hidden="false" customHeight="false" outlineLevel="0" collapsed="false">
      <c r="A6" s="56" t="s">
        <v>30</v>
      </c>
      <c r="C6" s="57"/>
      <c r="D6" s="40" t="n">
        <f aca="false">SUM(D4:D5)</f>
        <v>10000</v>
      </c>
      <c r="E6" s="40" t="n">
        <f aca="false">SUM(E4:E5)</f>
        <v>0</v>
      </c>
      <c r="F6" s="40" t="n">
        <f aca="false">SUM(F4:F5)</f>
        <v>0</v>
      </c>
      <c r="G6" s="40" t="n">
        <f aca="false">SUM(G4:G5)</f>
        <v>0</v>
      </c>
      <c r="H6" s="40" t="n">
        <f aca="false">SUM(H4:H5)</f>
        <v>0</v>
      </c>
      <c r="I6" s="46" t="n">
        <f aca="false">SUM(D6:H6)</f>
        <v>10000</v>
      </c>
      <c r="J6" s="40" t="n">
        <f aca="false">SUM(J4:J5)</f>
        <v>0</v>
      </c>
      <c r="K6" s="51" t="n">
        <f aca="false">I6+J6</f>
        <v>10000</v>
      </c>
    </row>
    <row r="7" customFormat="false" ht="12" hidden="false" customHeight="false" outlineLevel="0" collapsed="false">
      <c r="A7" s="56"/>
      <c r="C7" s="57"/>
      <c r="I7" s="46"/>
      <c r="K7" s="51"/>
    </row>
    <row r="8" customFormat="false" ht="12" hidden="false" customHeight="false" outlineLevel="0" collapsed="false">
      <c r="A8" s="59"/>
      <c r="B8" s="60"/>
      <c r="C8" s="61"/>
      <c r="D8" s="50"/>
      <c r="E8" s="50"/>
      <c r="F8" s="50"/>
      <c r="G8" s="50"/>
      <c r="H8" s="50"/>
      <c r="I8" s="62"/>
      <c r="J8" s="50"/>
      <c r="K8" s="51"/>
    </row>
    <row r="9" customFormat="false" ht="12" hidden="false" customHeight="false" outlineLevel="0" collapsed="false">
      <c r="A9" s="63" t="s">
        <v>39</v>
      </c>
      <c r="B9" s="64"/>
      <c r="C9" s="65"/>
      <c r="D9" s="66" t="n">
        <f aca="false">D6</f>
        <v>10000</v>
      </c>
      <c r="E9" s="66" t="n">
        <f aca="false">E6</f>
        <v>0</v>
      </c>
      <c r="F9" s="66" t="n">
        <f aca="false">F6</f>
        <v>0</v>
      </c>
      <c r="G9" s="66" t="n">
        <f aca="false">G6</f>
        <v>0</v>
      </c>
      <c r="H9" s="66" t="n">
        <f aca="false">H6</f>
        <v>0</v>
      </c>
      <c r="I9" s="67" t="n">
        <f aca="false">I6</f>
        <v>10000</v>
      </c>
      <c r="J9" s="66" t="n">
        <f aca="false">J6</f>
        <v>0</v>
      </c>
      <c r="K9" s="83" t="n">
        <f aca="false">K6</f>
        <v>10000</v>
      </c>
      <c r="L9" s="40"/>
    </row>
    <row r="10" customFormat="false" ht="12" hidden="false" customHeight="false" outlineLevel="0" collapsed="false">
      <c r="A10" s="59"/>
      <c r="B10" s="69"/>
      <c r="C10" s="70"/>
      <c r="K10" s="51"/>
    </row>
    <row r="11" customFormat="false" ht="12" hidden="false" customHeight="false" outlineLevel="0" collapsed="false">
      <c r="A11" s="72"/>
      <c r="B11" s="73"/>
      <c r="C11" s="74"/>
      <c r="D11" s="75"/>
      <c r="E11" s="75"/>
      <c r="F11" s="75"/>
      <c r="G11" s="75"/>
      <c r="H11" s="75"/>
      <c r="I11" s="75"/>
      <c r="J11" s="75"/>
      <c r="K11" s="51"/>
    </row>
    <row r="12" customFormat="false" ht="12" hidden="false" customHeight="false" outlineLevel="0" collapsed="false">
      <c r="A12" s="76"/>
      <c r="B12" s="73"/>
      <c r="C12" s="74"/>
      <c r="D12" s="75"/>
      <c r="E12" s="75"/>
      <c r="F12" s="75"/>
      <c r="G12" s="75"/>
      <c r="H12" s="75"/>
      <c r="I12" s="75"/>
      <c r="J12" s="75"/>
      <c r="K12" s="51"/>
    </row>
    <row r="13" customFormat="false" ht="12" hidden="false" customHeight="false" outlineLevel="0" collapsed="false">
      <c r="A13" s="81"/>
      <c r="B13" s="48"/>
      <c r="C13" s="61"/>
      <c r="D13" s="50"/>
      <c r="E13" s="50"/>
      <c r="F13" s="50"/>
      <c r="G13" s="50"/>
      <c r="H13" s="50"/>
      <c r="I13" s="50"/>
      <c r="J13" s="50"/>
      <c r="K13" s="51"/>
    </row>
    <row r="14" customFormat="false" ht="12" hidden="false" customHeight="false" outlineLevel="0" collapsed="false">
      <c r="A14" s="78"/>
      <c r="B14" s="48"/>
      <c r="C14" s="61"/>
      <c r="D14" s="50"/>
      <c r="E14" s="50"/>
      <c r="F14" s="50"/>
      <c r="G14" s="50"/>
      <c r="H14" s="50"/>
      <c r="I14" s="50"/>
      <c r="J14" s="50"/>
      <c r="K14" s="51"/>
    </row>
    <row r="15" customFormat="false" ht="12" hidden="false" customHeight="false" outlineLevel="0" collapsed="false">
      <c r="A15" s="81"/>
      <c r="B15" s="48"/>
      <c r="C15" s="61"/>
      <c r="D15" s="50"/>
      <c r="E15" s="50"/>
      <c r="F15" s="50"/>
      <c r="G15" s="50"/>
      <c r="H15" s="50"/>
      <c r="I15" s="50"/>
      <c r="J15" s="50"/>
      <c r="K15" s="51"/>
    </row>
    <row r="16" customFormat="false" ht="12" hidden="false" customHeight="false" outlineLevel="0" collapsed="false">
      <c r="A16" s="81"/>
      <c r="B16" s="48"/>
      <c r="C16" s="61"/>
      <c r="D16" s="50"/>
      <c r="E16" s="50"/>
      <c r="F16" s="50"/>
      <c r="G16" s="50"/>
      <c r="H16" s="50"/>
      <c r="I16" s="50"/>
      <c r="J16" s="50"/>
      <c r="K16" s="50"/>
    </row>
    <row r="17" customFormat="false" ht="12" hidden="false" customHeight="false" outlineLevel="0" collapsed="false">
      <c r="A17" s="81"/>
      <c r="B17" s="48"/>
      <c r="C17" s="61"/>
      <c r="D17" s="50"/>
      <c r="E17" s="50"/>
      <c r="F17" s="50"/>
      <c r="G17" s="50"/>
      <c r="H17" s="50"/>
      <c r="I17" s="50"/>
      <c r="J17" s="50"/>
      <c r="K17" s="50"/>
    </row>
    <row r="18" customFormat="false" ht="12" hidden="false" customHeight="false" outlineLevel="0" collapsed="false">
      <c r="A18" s="81"/>
      <c r="B18" s="48"/>
      <c r="C18" s="61"/>
      <c r="D18" s="50"/>
      <c r="E18" s="50"/>
      <c r="F18" s="50"/>
      <c r="G18" s="50"/>
      <c r="H18" s="50"/>
      <c r="I18" s="50"/>
      <c r="J18" s="50"/>
      <c r="K18" s="50"/>
    </row>
    <row r="19" customFormat="false" ht="12" hidden="false" customHeight="false" outlineLevel="0" collapsed="false">
      <c r="A19" s="81"/>
      <c r="B19" s="48"/>
      <c r="C19" s="61"/>
      <c r="D19" s="50"/>
      <c r="E19" s="50"/>
      <c r="F19" s="50"/>
      <c r="G19" s="50"/>
      <c r="H19" s="50"/>
      <c r="I19" s="50"/>
      <c r="J19" s="50"/>
      <c r="K19" s="50"/>
    </row>
  </sheetData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HR -  Capital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6"/>
  <sheetViews>
    <sheetView showFormulas="false" showGridLines="true" showRowColHeaders="true" showZeros="true" rightToLeft="false" tabSelected="true" showOutlineSymbols="true" defaultGridColor="true" view="normal" topLeftCell="C25" colorId="64" zoomScale="100" zoomScaleNormal="100" zoomScalePageLayoutView="100" workbookViewId="0">
      <selection pane="topLeft" activeCell="A41" activeCellId="0" sqref="A4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40.7"/>
    <col collapsed="false" customWidth="true" hidden="true" outlineLevel="0" max="2" min="2" style="38" width="0.85"/>
    <col collapsed="false" customWidth="true" hidden="false" outlineLevel="0" max="3" min="3" style="39" width="8.14"/>
    <col collapsed="false" customWidth="true" hidden="false" outlineLevel="0" max="4" min="4" style="40" width="11.42"/>
    <col collapsed="false" customWidth="true" hidden="false" outlineLevel="0" max="8" min="5" style="40" width="10.71"/>
    <col collapsed="false" customWidth="true" hidden="false" outlineLevel="0" max="9" min="9" style="40" width="11.42"/>
    <col collapsed="false" customWidth="true" hidden="false" outlineLevel="0" max="10" min="10" style="40" width="10.28"/>
    <col collapsed="false" customWidth="true" hidden="false" outlineLevel="0" max="11" min="11" style="40" width="12.42"/>
    <col collapsed="false" customWidth="true" hidden="false" outlineLevel="0" max="12" min="12" style="41" width="11.42"/>
    <col collapsed="false" customWidth="false" hidden="false" outlineLevel="0" max="13" min="13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5" t="s">
        <v>7</v>
      </c>
      <c r="J1" s="44" t="s">
        <v>8</v>
      </c>
      <c r="K1" s="44" t="s">
        <v>10</v>
      </c>
    </row>
    <row r="2" customFormat="false" ht="12" hidden="false" customHeight="false" outlineLevel="0" collapsed="false">
      <c r="I2" s="46"/>
    </row>
    <row r="3" customFormat="false" ht="12" hidden="false" customHeight="false" outlineLevel="0" collapsed="false">
      <c r="A3" s="47" t="s">
        <v>23</v>
      </c>
      <c r="I3" s="46"/>
    </row>
    <row r="4" customFormat="false" ht="12" hidden="false" customHeight="false" outlineLevel="0" collapsed="false">
      <c r="B4" s="48"/>
      <c r="C4" s="49"/>
      <c r="D4" s="50"/>
      <c r="E4" s="50"/>
      <c r="F4" s="50"/>
      <c r="I4" s="46"/>
      <c r="K4" s="51"/>
    </row>
    <row r="5" customFormat="false" ht="24" hidden="false" customHeight="false" outlineLevel="0" collapsed="false">
      <c r="A5" s="37" t="s">
        <v>63</v>
      </c>
      <c r="C5" s="57" t="s">
        <v>64</v>
      </c>
      <c r="D5" s="40" t="n">
        <v>33683</v>
      </c>
      <c r="E5" s="40" t="n">
        <v>11743</v>
      </c>
      <c r="F5" s="40" t="n">
        <v>31074</v>
      </c>
      <c r="I5" s="46" t="n">
        <f aca="false">SUM(D5:H5)</f>
        <v>76500</v>
      </c>
      <c r="K5" s="51" t="n">
        <f aca="false">I5+J5</f>
        <v>76500</v>
      </c>
    </row>
    <row r="6" customFormat="false" ht="24" hidden="false" customHeight="false" outlineLevel="0" collapsed="false">
      <c r="A6" s="81" t="s">
        <v>65</v>
      </c>
      <c r="C6" s="57" t="s">
        <v>64</v>
      </c>
      <c r="D6" s="40" t="n">
        <v>2500</v>
      </c>
      <c r="E6" s="40" t="n">
        <v>500</v>
      </c>
      <c r="F6" s="40" t="n">
        <v>2000</v>
      </c>
      <c r="I6" s="46" t="n">
        <f aca="false">SUM(D6:H6)</f>
        <v>5000</v>
      </c>
      <c r="K6" s="51" t="n">
        <f aca="false">I6+J6</f>
        <v>5000</v>
      </c>
    </row>
    <row r="7" customFormat="false" ht="24" hidden="false" customHeight="false" outlineLevel="0" collapsed="false">
      <c r="A7" s="37" t="s">
        <v>66</v>
      </c>
      <c r="C7" s="57" t="s">
        <v>64</v>
      </c>
      <c r="D7" s="40" t="n">
        <v>42782</v>
      </c>
      <c r="E7" s="40" t="n">
        <v>25373</v>
      </c>
      <c r="F7" s="40" t="n">
        <v>67145</v>
      </c>
      <c r="I7" s="46" t="n">
        <f aca="false">SUM(D7:H7)</f>
        <v>135300</v>
      </c>
      <c r="K7" s="51" t="n">
        <f aca="false">I7+J7</f>
        <v>135300</v>
      </c>
    </row>
    <row r="8" customFormat="false" ht="24" hidden="false" customHeight="false" outlineLevel="0" collapsed="false">
      <c r="A8" s="37" t="s">
        <v>67</v>
      </c>
      <c r="C8" s="57" t="s">
        <v>64</v>
      </c>
      <c r="D8" s="40" t="n">
        <v>40419</v>
      </c>
      <c r="E8" s="40" t="n">
        <v>14091</v>
      </c>
      <c r="F8" s="40" t="n">
        <v>37290</v>
      </c>
      <c r="I8" s="46" t="n">
        <f aca="false">SUM(D8:H8)</f>
        <v>91800</v>
      </c>
      <c r="K8" s="51" t="n">
        <f aca="false">I8+J8</f>
        <v>91800</v>
      </c>
    </row>
    <row r="9" customFormat="false" ht="12" hidden="false" customHeight="false" outlineLevel="0" collapsed="false">
      <c r="A9" s="37" t="s">
        <v>68</v>
      </c>
      <c r="C9" s="57" t="s">
        <v>64</v>
      </c>
      <c r="D9" s="40" t="n">
        <v>184045</v>
      </c>
      <c r="E9" s="40" t="n">
        <v>64163</v>
      </c>
      <c r="F9" s="40" t="n">
        <v>169791.6</v>
      </c>
      <c r="I9" s="46" t="n">
        <f aca="false">SUM(D9:H9)</f>
        <v>417999.6</v>
      </c>
      <c r="K9" s="51" t="n">
        <f aca="false">I9+J9</f>
        <v>417999.6</v>
      </c>
    </row>
    <row r="10" customFormat="false" ht="12" hidden="false" customHeight="false" outlineLevel="0" collapsed="false">
      <c r="A10" s="37" t="s">
        <v>69</v>
      </c>
      <c r="B10" s="48"/>
      <c r="C10" s="49" t="s">
        <v>64</v>
      </c>
      <c r="D10" s="50" t="n">
        <v>130000</v>
      </c>
      <c r="E10" s="50" t="n">
        <v>300000</v>
      </c>
      <c r="F10" s="50"/>
      <c r="I10" s="46" t="n">
        <f aca="false">SUM(D10:H10)</f>
        <v>430000</v>
      </c>
      <c r="K10" s="51" t="n">
        <f aca="false">I10+J10</f>
        <v>430000</v>
      </c>
    </row>
    <row r="11" customFormat="false" ht="13.5" hidden="false" customHeight="false" outlineLevel="0" collapsed="false">
      <c r="A11" s="37" t="s">
        <v>70</v>
      </c>
      <c r="B11" s="48"/>
      <c r="C11" s="49" t="s">
        <v>64</v>
      </c>
      <c r="D11" s="50" t="n">
        <v>550187</v>
      </c>
      <c r="E11" s="50" t="n">
        <v>1266667</v>
      </c>
      <c r="F11" s="50" t="n">
        <v>1163146</v>
      </c>
      <c r="I11" s="46" t="n">
        <f aca="false">SUM(D11:H11)</f>
        <v>2980000</v>
      </c>
      <c r="K11" s="51" t="n">
        <f aca="false">I11+J11</f>
        <v>2980000</v>
      </c>
    </row>
    <row r="12" customFormat="false" ht="12" hidden="false" customHeight="false" outlineLevel="0" collapsed="false">
      <c r="A12" s="37" t="s">
        <v>71</v>
      </c>
      <c r="B12" s="48"/>
      <c r="C12" s="49" t="s">
        <v>64</v>
      </c>
      <c r="D12" s="50" t="n">
        <v>54000</v>
      </c>
      <c r="E12" s="50" t="n">
        <v>54000</v>
      </c>
      <c r="F12" s="50" t="n">
        <v>324000</v>
      </c>
      <c r="I12" s="46" t="n">
        <f aca="false">SUM(D12:H12)</f>
        <v>432000</v>
      </c>
      <c r="K12" s="51" t="n">
        <f aca="false">I12+J12</f>
        <v>432000</v>
      </c>
    </row>
    <row r="13" customFormat="false" ht="12" hidden="false" customHeight="false" outlineLevel="0" collapsed="false">
      <c r="A13" s="37" t="s">
        <v>72</v>
      </c>
      <c r="B13" s="48"/>
      <c r="C13" s="49" t="s">
        <v>64</v>
      </c>
      <c r="D13" s="50" t="n">
        <v>140434</v>
      </c>
      <c r="E13" s="50" t="n">
        <v>40300</v>
      </c>
      <c r="F13" s="50" t="n">
        <v>72572</v>
      </c>
      <c r="G13" s="40" t="n">
        <v>67112</v>
      </c>
      <c r="H13" s="40" t="n">
        <v>4582</v>
      </c>
      <c r="I13" s="46" t="n">
        <f aca="false">SUM(D13:H13)</f>
        <v>325000</v>
      </c>
      <c r="K13" s="51" t="n">
        <f aca="false">I13+J13</f>
        <v>325000</v>
      </c>
    </row>
    <row r="14" customFormat="false" ht="12" hidden="false" customHeight="false" outlineLevel="0" collapsed="false">
      <c r="A14" s="37" t="s">
        <v>73</v>
      </c>
      <c r="B14" s="48"/>
      <c r="C14" s="49" t="s">
        <v>64</v>
      </c>
      <c r="D14" s="50" t="n">
        <v>50713</v>
      </c>
      <c r="E14" s="50" t="n">
        <v>14814</v>
      </c>
      <c r="F14" s="50" t="n">
        <v>27353</v>
      </c>
      <c r="I14" s="46" t="n">
        <f aca="false">SUM(D14:H14)</f>
        <v>92880</v>
      </c>
      <c r="K14" s="51" t="n">
        <f aca="false">I14+J14</f>
        <v>92880</v>
      </c>
    </row>
    <row r="15" customFormat="false" ht="12" hidden="false" customHeight="false" outlineLevel="0" collapsed="false">
      <c r="A15" s="37" t="s">
        <v>74</v>
      </c>
      <c r="B15" s="48"/>
      <c r="C15" s="49" t="s">
        <v>64</v>
      </c>
      <c r="D15" s="50" t="n">
        <v>205000</v>
      </c>
      <c r="E15" s="50"/>
      <c r="F15" s="50"/>
      <c r="I15" s="46" t="n">
        <f aca="false">SUM(D15:H15)</f>
        <v>205000</v>
      </c>
      <c r="K15" s="51" t="n">
        <f aca="false">I15+J15</f>
        <v>205000</v>
      </c>
    </row>
    <row r="16" customFormat="false" ht="24" hidden="false" customHeight="false" outlineLevel="0" collapsed="false">
      <c r="A16" s="37" t="s">
        <v>75</v>
      </c>
      <c r="B16" s="48"/>
      <c r="C16" s="49" t="s">
        <v>64</v>
      </c>
      <c r="D16" s="50" t="n">
        <v>198900</v>
      </c>
      <c r="E16" s="50"/>
      <c r="F16" s="50"/>
      <c r="I16" s="46" t="n">
        <f aca="false">SUM(D16:H16)</f>
        <v>198900</v>
      </c>
      <c r="K16" s="51" t="n">
        <f aca="false">I16+J16</f>
        <v>198900</v>
      </c>
    </row>
    <row r="17" customFormat="false" ht="12" hidden="false" customHeight="false" outlineLevel="0" collapsed="false">
      <c r="A17" s="37" t="s">
        <v>76</v>
      </c>
      <c r="B17" s="48"/>
      <c r="C17" s="49" t="s">
        <v>64</v>
      </c>
      <c r="D17" s="50" t="n">
        <v>175000</v>
      </c>
      <c r="E17" s="50"/>
      <c r="F17" s="50"/>
      <c r="I17" s="46" t="n">
        <f aca="false">SUM(D17:H17)</f>
        <v>175000</v>
      </c>
      <c r="K17" s="51" t="n">
        <f aca="false">I17+J17</f>
        <v>175000</v>
      </c>
    </row>
    <row r="18" customFormat="false" ht="12" hidden="false" customHeight="false" outlineLevel="0" collapsed="false">
      <c r="A18" s="37" t="s">
        <v>77</v>
      </c>
      <c r="C18" s="57" t="s">
        <v>64</v>
      </c>
      <c r="F18" s="40" t="n">
        <v>46000</v>
      </c>
      <c r="I18" s="46" t="n">
        <f aca="false">SUM(D18:H18)</f>
        <v>46000</v>
      </c>
      <c r="K18" s="51" t="n">
        <f aca="false">I18+J18</f>
        <v>46000</v>
      </c>
    </row>
    <row r="19" customFormat="false" ht="24" hidden="false" customHeight="false" outlineLevel="0" collapsed="false">
      <c r="A19" s="52" t="s">
        <v>78</v>
      </c>
      <c r="B19" s="53"/>
      <c r="C19" s="54" t="s">
        <v>64</v>
      </c>
      <c r="D19" s="51"/>
      <c r="E19" s="51" t="n">
        <v>9000</v>
      </c>
      <c r="F19" s="51"/>
      <c r="G19" s="51"/>
      <c r="H19" s="51"/>
      <c r="I19" s="46" t="n">
        <f aca="false">SUM(D19:H19)</f>
        <v>9000</v>
      </c>
      <c r="J19" s="51"/>
      <c r="K19" s="51" t="n">
        <f aca="false">I19+J19</f>
        <v>9000</v>
      </c>
    </row>
    <row r="20" customFormat="false" ht="24" hidden="false" customHeight="false" outlineLevel="0" collapsed="false">
      <c r="A20" s="52" t="s">
        <v>79</v>
      </c>
      <c r="B20" s="53"/>
      <c r="C20" s="54" t="s">
        <v>64</v>
      </c>
      <c r="D20" s="51" t="n">
        <v>19000</v>
      </c>
      <c r="E20" s="51"/>
      <c r="F20" s="51"/>
      <c r="G20" s="51"/>
      <c r="H20" s="51"/>
      <c r="I20" s="46" t="n">
        <f aca="false">SUM(D20:H20)</f>
        <v>19000</v>
      </c>
      <c r="J20" s="51"/>
      <c r="K20" s="51" t="n">
        <f aca="false">I20+J20</f>
        <v>19000</v>
      </c>
    </row>
    <row r="21" customFormat="false" ht="12" hidden="false" customHeight="false" outlineLevel="0" collapsed="false">
      <c r="A21" s="56" t="s">
        <v>30</v>
      </c>
      <c r="C21" s="57"/>
      <c r="D21" s="40" t="n">
        <f aca="false">SUM(D5:D20)</f>
        <v>1826663</v>
      </c>
      <c r="E21" s="40" t="n">
        <f aca="false">SUM(E5:E20)</f>
        <v>1800651</v>
      </c>
      <c r="F21" s="40" t="n">
        <f aca="false">SUM(F5:F20)</f>
        <v>1940371.6</v>
      </c>
      <c r="G21" s="40" t="n">
        <f aca="false">SUM(G5:G20)</f>
        <v>67112</v>
      </c>
      <c r="H21" s="40" t="n">
        <f aca="false">SUM(H5:H20)</f>
        <v>4582</v>
      </c>
      <c r="I21" s="46" t="n">
        <f aca="false">SUM(D21:H21)</f>
        <v>5639379.6</v>
      </c>
      <c r="J21" s="40" t="e">
        <f aca="false">SUM(J5:J37)</f>
        <v>#VALUE!</v>
      </c>
      <c r="K21" s="51" t="n">
        <f aca="false">SUM(K5:K20)</f>
        <v>5639379.6</v>
      </c>
      <c r="L21" s="40"/>
    </row>
    <row r="22" customFormat="false" ht="12" hidden="false" customHeight="false" outlineLevel="0" collapsed="false">
      <c r="A22" s="56"/>
      <c r="C22" s="57"/>
      <c r="I22" s="46"/>
      <c r="K22" s="51"/>
    </row>
    <row r="23" customFormat="false" ht="12" hidden="false" customHeight="false" outlineLevel="0" collapsed="false">
      <c r="C23" s="57"/>
      <c r="I23" s="46"/>
      <c r="K23" s="51"/>
    </row>
    <row r="24" customFormat="false" ht="12" hidden="false" customHeight="false" outlineLevel="0" collapsed="false">
      <c r="A24" s="47" t="s">
        <v>31</v>
      </c>
      <c r="C24" s="57"/>
      <c r="I24" s="46"/>
      <c r="K24" s="51"/>
    </row>
    <row r="25" customFormat="false" ht="12" hidden="false" customHeight="false" outlineLevel="0" collapsed="false">
      <c r="A25" s="37" t="s">
        <v>80</v>
      </c>
      <c r="B25" s="48"/>
      <c r="C25" s="49" t="s">
        <v>64</v>
      </c>
      <c r="D25" s="50"/>
      <c r="E25" s="50"/>
      <c r="F25" s="50" t="n">
        <v>142500</v>
      </c>
      <c r="I25" s="46" t="n">
        <f aca="false">SUM(D25:H25)</f>
        <v>142500</v>
      </c>
      <c r="K25" s="51" t="n">
        <f aca="false">I25+J25</f>
        <v>142500</v>
      </c>
    </row>
    <row r="26" customFormat="false" ht="12" hidden="false" customHeight="false" outlineLevel="0" collapsed="false">
      <c r="A26" s="56" t="s">
        <v>38</v>
      </c>
      <c r="B26" s="48"/>
      <c r="C26" s="49"/>
      <c r="D26" s="50" t="n">
        <f aca="false">SUM(D25)</f>
        <v>0</v>
      </c>
      <c r="E26" s="50" t="n">
        <f aca="false">SUM(E25)</f>
        <v>0</v>
      </c>
      <c r="F26" s="50" t="n">
        <f aca="false">SUM(F25)</f>
        <v>142500</v>
      </c>
      <c r="G26" s="50" t="n">
        <f aca="false">SUM(G25)</f>
        <v>0</v>
      </c>
      <c r="H26" s="50" t="n">
        <f aca="false">SUM(H25)</f>
        <v>0</v>
      </c>
      <c r="I26" s="46" t="n">
        <f aca="false">SUM(D26:H26)</f>
        <v>142500</v>
      </c>
      <c r="J26" s="50" t="n">
        <f aca="false">SUM(J25)</f>
        <v>0</v>
      </c>
      <c r="K26" s="51" t="n">
        <f aca="false">I26+J26</f>
        <v>142500</v>
      </c>
      <c r="L26" s="40"/>
    </row>
    <row r="27" customFormat="false" ht="12" hidden="false" customHeight="false" outlineLevel="0" collapsed="false">
      <c r="A27" s="56"/>
      <c r="B27" s="48"/>
      <c r="C27" s="49"/>
      <c r="D27" s="50"/>
      <c r="E27" s="50"/>
      <c r="F27" s="50"/>
      <c r="G27" s="50"/>
      <c r="H27" s="50"/>
      <c r="I27" s="46"/>
      <c r="J27" s="50"/>
      <c r="K27" s="51"/>
    </row>
    <row r="28" customFormat="false" ht="12" hidden="false" customHeight="false" outlineLevel="0" collapsed="false">
      <c r="A28" s="59"/>
      <c r="B28" s="60"/>
      <c r="C28" s="61"/>
      <c r="D28" s="50"/>
      <c r="E28" s="50"/>
      <c r="F28" s="50"/>
      <c r="G28" s="50"/>
      <c r="H28" s="50"/>
      <c r="I28" s="62"/>
      <c r="J28" s="50"/>
      <c r="K28" s="50"/>
    </row>
    <row r="29" customFormat="false" ht="12" hidden="false" customHeight="false" outlineLevel="0" collapsed="false">
      <c r="A29" s="63" t="s">
        <v>39</v>
      </c>
      <c r="B29" s="64"/>
      <c r="C29" s="65"/>
      <c r="D29" s="66" t="n">
        <f aca="false">SUM(D26,D21)</f>
        <v>1826663</v>
      </c>
      <c r="E29" s="66" t="n">
        <f aca="false">SUM(E26,E21)</f>
        <v>1800651</v>
      </c>
      <c r="F29" s="66" t="n">
        <f aca="false">SUM(F26,F21)</f>
        <v>2082871.6</v>
      </c>
      <c r="G29" s="66" t="n">
        <f aca="false">SUM(G26,G21)</f>
        <v>67112</v>
      </c>
      <c r="H29" s="66" t="n">
        <f aca="false">SUM(H26,H21)</f>
        <v>4582</v>
      </c>
      <c r="I29" s="67" t="n">
        <f aca="false">SUM(D29:H29)</f>
        <v>5781879.6</v>
      </c>
      <c r="J29" s="66" t="e">
        <f aca="false">J21+J26</f>
        <v>#VALUE!</v>
      </c>
      <c r="K29" s="68" t="n">
        <f aca="false">K21+K26</f>
        <v>5781879.6</v>
      </c>
      <c r="L29" s="40"/>
    </row>
    <row r="30" customFormat="false" ht="12" hidden="false" customHeight="false" outlineLevel="0" collapsed="false">
      <c r="A30" s="59"/>
      <c r="B30" s="69"/>
      <c r="C30" s="70"/>
    </row>
    <row r="31" customFormat="false" ht="12" hidden="false" customHeight="false" outlineLevel="0" collapsed="false">
      <c r="A31" s="76" t="s">
        <v>81</v>
      </c>
      <c r="B31" s="48"/>
      <c r="C31" s="49"/>
      <c r="D31" s="50"/>
      <c r="E31" s="50"/>
      <c r="F31" s="50"/>
      <c r="G31" s="50"/>
      <c r="H31" s="50"/>
      <c r="I31" s="50"/>
      <c r="J31" s="50"/>
      <c r="K31" s="50"/>
    </row>
    <row r="32" customFormat="false" ht="12" hidden="false" customHeight="false" outlineLevel="0" collapsed="false">
      <c r="A32" s="72"/>
      <c r="B32" s="73"/>
      <c r="C32" s="74"/>
      <c r="D32" s="75"/>
      <c r="E32" s="75"/>
      <c r="F32" s="75"/>
      <c r="G32" s="75"/>
      <c r="H32" s="75"/>
      <c r="I32" s="75"/>
      <c r="J32" s="75"/>
      <c r="K32" s="75"/>
    </row>
    <row r="33" customFormat="false" ht="24" hidden="false" customHeight="false" outlineLevel="0" collapsed="false">
      <c r="A33" s="37" t="s">
        <v>82</v>
      </c>
      <c r="C33" s="57" t="s">
        <v>64</v>
      </c>
      <c r="D33" s="40" t="n">
        <v>18625</v>
      </c>
      <c r="E33" s="40" t="n">
        <v>6493</v>
      </c>
      <c r="F33" s="40" t="n">
        <v>17182</v>
      </c>
      <c r="I33" s="46" t="n">
        <f aca="false">SUM(D33:H33)</f>
        <v>42300</v>
      </c>
      <c r="K33" s="51" t="n">
        <f aca="false">I33+J33</f>
        <v>42300</v>
      </c>
    </row>
    <row r="34" customFormat="false" ht="12" hidden="false" customHeight="false" outlineLevel="0" collapsed="false">
      <c r="A34" s="37" t="s">
        <v>83</v>
      </c>
      <c r="B34" s="84"/>
      <c r="C34" s="49" t="s">
        <v>64</v>
      </c>
      <c r="D34" s="50" t="n">
        <v>408335</v>
      </c>
      <c r="E34" s="50" t="n">
        <v>117180</v>
      </c>
      <c r="F34" s="50" t="n">
        <v>211018</v>
      </c>
      <c r="G34" s="50" t="n">
        <v>195142</v>
      </c>
      <c r="H34" s="50" t="n">
        <v>13325</v>
      </c>
      <c r="I34" s="46" t="n">
        <f aca="false">SUM(D34:H34)</f>
        <v>945000</v>
      </c>
      <c r="K34" s="51" t="n">
        <f aca="false">I34+J34</f>
        <v>945000</v>
      </c>
    </row>
    <row r="35" customFormat="false" ht="12" hidden="false" customHeight="false" outlineLevel="0" collapsed="false">
      <c r="A35" s="37" t="s">
        <v>84</v>
      </c>
      <c r="B35" s="48"/>
      <c r="C35" s="49" t="s">
        <v>64</v>
      </c>
      <c r="D35" s="50" t="n">
        <v>60060</v>
      </c>
      <c r="E35" s="50" t="n">
        <v>17545</v>
      </c>
      <c r="F35" s="50" t="n">
        <v>32395</v>
      </c>
      <c r="I35" s="46" t="n">
        <f aca="false">SUM(D35:H35)</f>
        <v>110000</v>
      </c>
      <c r="K35" s="51" t="n">
        <f aca="false">I35+J35</f>
        <v>110000</v>
      </c>
    </row>
    <row r="36" customFormat="false" ht="12" hidden="false" customHeight="false" outlineLevel="0" collapsed="false">
      <c r="A36" s="37" t="s">
        <v>85</v>
      </c>
      <c r="B36" s="48"/>
      <c r="C36" s="49" t="s">
        <v>64</v>
      </c>
      <c r="D36" s="50"/>
      <c r="E36" s="50" t="n">
        <v>65000</v>
      </c>
      <c r="F36" s="50"/>
      <c r="I36" s="46" t="n">
        <f aca="false">SUM(D36:H36)</f>
        <v>65000</v>
      </c>
      <c r="K36" s="51" t="n">
        <f aca="false">I36+J36</f>
        <v>65000</v>
      </c>
    </row>
    <row r="37" customFormat="false" ht="24" hidden="false" customHeight="false" outlineLevel="0" collapsed="false">
      <c r="A37" s="52" t="s">
        <v>79</v>
      </c>
      <c r="B37" s="53"/>
      <c r="C37" s="54" t="s">
        <v>64</v>
      </c>
      <c r="D37" s="51"/>
      <c r="E37" s="51"/>
      <c r="F37" s="51" t="n">
        <v>25000</v>
      </c>
      <c r="G37" s="51"/>
      <c r="H37" s="51"/>
      <c r="I37" s="46" t="n">
        <f aca="false">SUM(D37:H37)</f>
        <v>25000</v>
      </c>
      <c r="J37" s="51"/>
      <c r="K37" s="51" t="n">
        <f aca="false">I37+J37</f>
        <v>25000</v>
      </c>
    </row>
    <row r="38" customFormat="false" ht="12" hidden="false" customHeight="false" outlineLevel="0" collapsed="false">
      <c r="A38" s="58" t="s">
        <v>86</v>
      </c>
      <c r="C38" s="57" t="s">
        <v>64</v>
      </c>
      <c r="D38" s="40" t="n">
        <v>768712</v>
      </c>
      <c r="E38" s="40" t="n">
        <v>155034</v>
      </c>
      <c r="F38" s="40" t="n">
        <v>286254</v>
      </c>
      <c r="I38" s="46" t="n">
        <f aca="false">SUM(D38:H38)</f>
        <v>1210000</v>
      </c>
      <c r="K38" s="51" t="n">
        <f aca="false">I38+J38</f>
        <v>1210000</v>
      </c>
    </row>
    <row r="39" customFormat="false" ht="12" hidden="false" customHeight="false" outlineLevel="0" collapsed="false">
      <c r="A39" s="37" t="s">
        <v>87</v>
      </c>
      <c r="B39" s="48"/>
      <c r="C39" s="49" t="s">
        <v>64</v>
      </c>
      <c r="D39" s="50" t="n">
        <v>338771</v>
      </c>
      <c r="E39" s="50" t="n">
        <v>98963</v>
      </c>
      <c r="F39" s="50" t="n">
        <v>182726</v>
      </c>
      <c r="I39" s="46" t="n">
        <f aca="false">SUM(D39:H39)</f>
        <v>620460</v>
      </c>
      <c r="K39" s="51" t="n">
        <f aca="false">I39+J39</f>
        <v>620460</v>
      </c>
    </row>
    <row r="40" customFormat="false" ht="12" hidden="false" customHeight="false" outlineLevel="0" collapsed="false">
      <c r="A40" s="37" t="s">
        <v>88</v>
      </c>
      <c r="B40" s="48"/>
      <c r="C40" s="49" t="s">
        <v>89</v>
      </c>
      <c r="D40" s="50" t="n">
        <v>18000</v>
      </c>
      <c r="E40" s="50" t="n">
        <v>18000</v>
      </c>
      <c r="F40" s="50" t="n">
        <v>18000</v>
      </c>
      <c r="I40" s="46" t="n">
        <f aca="false">SUM(D40:H40)</f>
        <v>54000</v>
      </c>
      <c r="K40" s="51" t="n">
        <f aca="false">I40+J40</f>
        <v>54000</v>
      </c>
    </row>
    <row r="41" customFormat="false" ht="12" hidden="false" customHeight="false" outlineLevel="0" collapsed="false">
      <c r="A41" s="37" t="s">
        <v>90</v>
      </c>
      <c r="D41" s="40" t="n">
        <f aca="false">SUM(D33:D40)</f>
        <v>1612503</v>
      </c>
      <c r="E41" s="40" t="n">
        <f aca="false">SUM(E33:E40)</f>
        <v>478215</v>
      </c>
      <c r="F41" s="40" t="n">
        <f aca="false">SUM(F33:F40)</f>
        <v>772575</v>
      </c>
      <c r="G41" s="40" t="n">
        <f aca="false">SUM(G33:G40)</f>
        <v>195142</v>
      </c>
      <c r="H41" s="40" t="n">
        <f aca="false">SUM(H33:H40)</f>
        <v>13325</v>
      </c>
      <c r="I41" s="40" t="n">
        <f aca="false">SUM(D41:H41)</f>
        <v>3071760</v>
      </c>
      <c r="K41" s="40" t="n">
        <f aca="false">SUM(K33:K40)</f>
        <v>3071760</v>
      </c>
    </row>
    <row r="43" customFormat="false" ht="24" hidden="false" customHeight="false" outlineLevel="0" collapsed="false">
      <c r="A43" s="37" t="s">
        <v>91</v>
      </c>
      <c r="C43" s="57" t="s">
        <v>64</v>
      </c>
      <c r="D43" s="40" t="n">
        <v>127555</v>
      </c>
      <c r="E43" s="40" t="n">
        <v>44469</v>
      </c>
      <c r="F43" s="40" t="n">
        <v>117676</v>
      </c>
      <c r="I43" s="46" t="n">
        <f aca="false">SUM(D43:H43)</f>
        <v>289700</v>
      </c>
      <c r="K43" s="51" t="n">
        <f aca="false">I43+J43</f>
        <v>289700</v>
      </c>
    </row>
    <row r="46" customFormat="false" ht="12" hidden="false" customHeight="false" outlineLevel="0" collapsed="false">
      <c r="A46" s="37" t="s">
        <v>92</v>
      </c>
      <c r="D46" s="40" t="n">
        <f aca="false">SUM(D43,D41)</f>
        <v>1740058</v>
      </c>
      <c r="E46" s="40" t="n">
        <f aca="false">SUM(E43,E41)</f>
        <v>522684</v>
      </c>
      <c r="F46" s="40" t="n">
        <f aca="false">SUM(F43,F41)</f>
        <v>890251</v>
      </c>
      <c r="G46" s="40" t="n">
        <f aca="false">SUM(G43,G41)</f>
        <v>195142</v>
      </c>
      <c r="H46" s="40" t="n">
        <f aca="false">SUM(H43,H41)</f>
        <v>13325</v>
      </c>
      <c r="I46" s="40" t="n">
        <f aca="false">SUM(D46:H46)</f>
        <v>3361460</v>
      </c>
      <c r="K46" s="40" t="n">
        <f aca="false">SUM(K43,K41)</f>
        <v>3361460</v>
      </c>
    </row>
  </sheetData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Gas Logistics -  Capital</oddHeader>
    <oddFooter/>
  </headerFooter>
  <rowBreaks count="1" manualBreakCount="1">
    <brk id="21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7"/>
  <sheetViews>
    <sheetView showFormulas="false" showGridLines="true" showRowColHeaders="true" showZeros="true" rightToLeft="false" tabSelected="false" showOutlineSymbols="true" defaultGridColor="true" view="normal" topLeftCell="H13" colorId="64" zoomScale="100" zoomScaleNormal="100" zoomScalePageLayoutView="100" workbookViewId="0">
      <selection pane="topLeft" activeCell="I28" activeCellId="0" sqref="I2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37.99"/>
    <col collapsed="false" customWidth="true" hidden="true" outlineLevel="0" max="2" min="2" style="38" width="7.28"/>
    <col collapsed="false" customWidth="true" hidden="false" outlineLevel="0" max="3" min="3" style="39" width="10.28"/>
    <col collapsed="false" customWidth="true" hidden="false" outlineLevel="0" max="4" min="4" style="40" width="11.42"/>
    <col collapsed="false" customWidth="true" hidden="false" outlineLevel="0" max="9" min="5" style="40" width="10.71"/>
    <col collapsed="false" customWidth="true" hidden="false" outlineLevel="0" max="10" min="10" style="40" width="10.56"/>
    <col collapsed="false" customWidth="true" hidden="false" outlineLevel="0" max="11" min="11" style="40" width="11.42"/>
    <col collapsed="false" customWidth="true" hidden="false" outlineLevel="0" max="12" min="12" style="41" width="10.41"/>
    <col collapsed="false" customWidth="false" hidden="false" outlineLevel="0" max="13" min="13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5" t="s">
        <v>7</v>
      </c>
      <c r="J1" s="44" t="s">
        <v>8</v>
      </c>
      <c r="K1" s="44" t="s">
        <v>10</v>
      </c>
    </row>
    <row r="2" customFormat="false" ht="12" hidden="false" customHeight="false" outlineLevel="0" collapsed="false">
      <c r="I2" s="46"/>
    </row>
    <row r="3" customFormat="false" ht="12" hidden="false" customHeight="false" outlineLevel="0" collapsed="false">
      <c r="A3" s="47" t="s">
        <v>23</v>
      </c>
      <c r="I3" s="46"/>
    </row>
    <row r="4" customFormat="false" ht="12" hidden="false" customHeight="false" outlineLevel="0" collapsed="false">
      <c r="A4" s="55" t="s">
        <v>93</v>
      </c>
      <c r="B4" s="53"/>
      <c r="C4" s="54" t="s">
        <v>94</v>
      </c>
      <c r="D4" s="51"/>
      <c r="E4" s="51"/>
      <c r="F4" s="51" t="n">
        <v>37500</v>
      </c>
      <c r="G4" s="51" t="n">
        <v>9500</v>
      </c>
      <c r="H4" s="51" t="n">
        <v>3000</v>
      </c>
      <c r="I4" s="46" t="n">
        <f aca="false">SUM(D4:H4)</f>
        <v>50000</v>
      </c>
      <c r="J4" s="51"/>
      <c r="K4" s="51" t="n">
        <f aca="false">I4+J4</f>
        <v>50000</v>
      </c>
    </row>
    <row r="5" customFormat="false" ht="12" hidden="false" customHeight="false" outlineLevel="0" collapsed="false">
      <c r="A5" s="55" t="s">
        <v>26</v>
      </c>
      <c r="B5" s="53"/>
      <c r="C5" s="54" t="s">
        <v>95</v>
      </c>
      <c r="D5" s="51"/>
      <c r="E5" s="51" t="n">
        <v>20000</v>
      </c>
      <c r="F5" s="51"/>
      <c r="G5" s="51"/>
      <c r="H5" s="51"/>
      <c r="I5" s="46" t="n">
        <f aca="false">SUM(D5:H5)</f>
        <v>20000</v>
      </c>
      <c r="J5" s="51"/>
      <c r="K5" s="51" t="n">
        <f aca="false">I5+J5</f>
        <v>20000</v>
      </c>
    </row>
    <row r="6" customFormat="false" ht="12" hidden="false" customHeight="false" outlineLevel="0" collapsed="false">
      <c r="A6" s="55" t="s">
        <v>26</v>
      </c>
      <c r="B6" s="53"/>
      <c r="C6" s="54" t="s">
        <v>95</v>
      </c>
      <c r="D6" s="51" t="n">
        <v>80000</v>
      </c>
      <c r="E6" s="51"/>
      <c r="F6" s="51"/>
      <c r="G6" s="51"/>
      <c r="H6" s="51"/>
      <c r="I6" s="46" t="n">
        <f aca="false">SUM(D6:H6)</f>
        <v>80000</v>
      </c>
      <c r="J6" s="51"/>
      <c r="K6" s="51" t="n">
        <f aca="false">I6+J6</f>
        <v>80000</v>
      </c>
    </row>
    <row r="7" customFormat="false" ht="12" hidden="false" customHeight="false" outlineLevel="0" collapsed="false">
      <c r="A7" s="55" t="s">
        <v>26</v>
      </c>
      <c r="B7" s="53"/>
      <c r="C7" s="54" t="s">
        <v>95</v>
      </c>
      <c r="D7" s="51"/>
      <c r="E7" s="51"/>
      <c r="F7" s="51" t="n">
        <v>35000</v>
      </c>
      <c r="G7" s="51"/>
      <c r="H7" s="51"/>
      <c r="I7" s="46" t="n">
        <f aca="false">SUM(D7:H7)</f>
        <v>35000</v>
      </c>
      <c r="J7" s="51"/>
      <c r="K7" s="51" t="n">
        <f aca="false">I7+J7</f>
        <v>35000</v>
      </c>
    </row>
    <row r="8" customFormat="false" ht="12" hidden="false" customHeight="false" outlineLevel="0" collapsed="false">
      <c r="A8" s="55" t="s">
        <v>26</v>
      </c>
      <c r="B8" s="53"/>
      <c r="C8" s="54" t="s">
        <v>95</v>
      </c>
      <c r="D8" s="51" t="n">
        <v>200000</v>
      </c>
      <c r="E8" s="51"/>
      <c r="F8" s="51"/>
      <c r="G8" s="51"/>
      <c r="H8" s="51"/>
      <c r="I8" s="46" t="n">
        <f aca="false">SUM(D8:H8)</f>
        <v>200000</v>
      </c>
      <c r="J8" s="51"/>
      <c r="K8" s="51" t="n">
        <f aca="false">I8+J8</f>
        <v>200000</v>
      </c>
    </row>
    <row r="9" customFormat="false" ht="12" hidden="false" customHeight="false" outlineLevel="0" collapsed="false">
      <c r="A9" s="52" t="s">
        <v>96</v>
      </c>
      <c r="B9" s="53"/>
      <c r="C9" s="54"/>
      <c r="D9" s="51" t="n">
        <v>49000</v>
      </c>
      <c r="E9" s="51" t="n">
        <v>50950</v>
      </c>
      <c r="F9" s="51" t="n">
        <v>49364</v>
      </c>
      <c r="G9" s="51"/>
      <c r="H9" s="51"/>
      <c r="I9" s="46" t="n">
        <f aca="false">SUM(D9:H9)</f>
        <v>149314</v>
      </c>
      <c r="J9" s="51"/>
      <c r="K9" s="51" t="n">
        <f aca="false">I9+J9</f>
        <v>149314</v>
      </c>
    </row>
    <row r="10" customFormat="false" ht="12" hidden="false" customHeight="false" outlineLevel="0" collapsed="false">
      <c r="A10" s="37" t="s">
        <v>97</v>
      </c>
      <c r="C10" s="57" t="s">
        <v>98</v>
      </c>
      <c r="D10" s="40" t="n">
        <v>196690</v>
      </c>
      <c r="E10" s="40" t="n">
        <v>30260</v>
      </c>
      <c r="F10" s="40" t="n">
        <v>57494</v>
      </c>
      <c r="G10" s="40" t="n">
        <v>15130</v>
      </c>
      <c r="H10" s="40" t="n">
        <v>3026</v>
      </c>
      <c r="I10" s="46" t="n">
        <f aca="false">SUM(D10:H10)</f>
        <v>302600</v>
      </c>
      <c r="J10" s="51"/>
      <c r="K10" s="51" t="n">
        <f aca="false">I10+J10</f>
        <v>302600</v>
      </c>
    </row>
    <row r="11" customFormat="false" ht="12" hidden="false" customHeight="false" outlineLevel="0" collapsed="false">
      <c r="A11" s="37" t="s">
        <v>99</v>
      </c>
      <c r="C11" s="57" t="s">
        <v>98</v>
      </c>
      <c r="D11" s="40" t="n">
        <v>29400</v>
      </c>
      <c r="E11" s="40" t="n">
        <v>4200</v>
      </c>
      <c r="F11" s="40" t="n">
        <v>8400</v>
      </c>
      <c r="G11" s="40" t="n">
        <v>2400</v>
      </c>
      <c r="H11" s="40" t="n">
        <v>600</v>
      </c>
      <c r="I11" s="46" t="n">
        <f aca="false">SUM(D11:H11)</f>
        <v>45000</v>
      </c>
      <c r="J11" s="51" t="n">
        <v>15000</v>
      </c>
      <c r="K11" s="51" t="n">
        <f aca="false">I11+J11</f>
        <v>60000</v>
      </c>
    </row>
    <row r="12" customFormat="false" ht="24" hidden="false" customHeight="false" outlineLevel="0" collapsed="false">
      <c r="A12" s="37" t="s">
        <v>100</v>
      </c>
      <c r="C12" s="57" t="s">
        <v>98</v>
      </c>
      <c r="D12" s="40" t="n">
        <v>162680</v>
      </c>
      <c r="E12" s="40" t="n">
        <v>23240</v>
      </c>
      <c r="F12" s="40" t="n">
        <v>46480</v>
      </c>
      <c r="G12" s="40" t="n">
        <v>13280</v>
      </c>
      <c r="H12" s="40" t="n">
        <v>3320</v>
      </c>
      <c r="I12" s="46" t="n">
        <f aca="false">SUM(D12:H12)</f>
        <v>249000</v>
      </c>
      <c r="J12" s="51" t="n">
        <v>83000</v>
      </c>
      <c r="K12" s="51" t="n">
        <f aca="false">I12+J12</f>
        <v>332000</v>
      </c>
    </row>
    <row r="13" customFormat="false" ht="12" hidden="false" customHeight="false" outlineLevel="0" collapsed="false">
      <c r="A13" s="37" t="s">
        <v>101</v>
      </c>
      <c r="C13" s="57" t="s">
        <v>102</v>
      </c>
      <c r="D13" s="40" t="n">
        <v>189750</v>
      </c>
      <c r="E13" s="40" t="n">
        <v>30250</v>
      </c>
      <c r="F13" s="40" t="n">
        <v>55000</v>
      </c>
      <c r="I13" s="46" t="n">
        <f aca="false">SUM(D13:H13)</f>
        <v>275000</v>
      </c>
      <c r="J13" s="51"/>
      <c r="K13" s="51" t="n">
        <f aca="false">I13+J13</f>
        <v>275000</v>
      </c>
    </row>
    <row r="14" customFormat="false" ht="12" hidden="false" customHeight="false" outlineLevel="0" collapsed="false">
      <c r="A14" s="37" t="s">
        <v>103</v>
      </c>
      <c r="C14" s="57" t="s">
        <v>104</v>
      </c>
      <c r="D14" s="40" t="n">
        <v>141700</v>
      </c>
      <c r="E14" s="40" t="n">
        <v>21800</v>
      </c>
      <c r="F14" s="40" t="n">
        <v>41420</v>
      </c>
      <c r="G14" s="40" t="n">
        <v>10900</v>
      </c>
      <c r="H14" s="40" t="n">
        <v>2180</v>
      </c>
      <c r="I14" s="46" t="n">
        <f aca="false">SUM(D14:H14)</f>
        <v>218000</v>
      </c>
      <c r="J14" s="51"/>
      <c r="K14" s="51" t="n">
        <f aca="false">I14+J14</f>
        <v>218000</v>
      </c>
    </row>
    <row r="15" customFormat="false" ht="12" hidden="false" customHeight="false" outlineLevel="0" collapsed="false">
      <c r="A15" s="37" t="s">
        <v>105</v>
      </c>
      <c r="C15" s="57" t="s">
        <v>104</v>
      </c>
      <c r="D15" s="40" t="n">
        <v>825500</v>
      </c>
      <c r="E15" s="40" t="n">
        <v>127000</v>
      </c>
      <c r="F15" s="40" t="n">
        <v>241300</v>
      </c>
      <c r="G15" s="40" t="n">
        <v>63500</v>
      </c>
      <c r="H15" s="40" t="n">
        <v>12700</v>
      </c>
      <c r="I15" s="46" t="n">
        <f aca="false">SUM(D15:H15)</f>
        <v>1270000</v>
      </c>
      <c r="J15" s="51"/>
      <c r="K15" s="51" t="n">
        <f aca="false">I15+J15</f>
        <v>1270000</v>
      </c>
    </row>
    <row r="16" customFormat="false" ht="12" hidden="false" customHeight="false" outlineLevel="0" collapsed="false">
      <c r="A16" s="52" t="s">
        <v>106</v>
      </c>
      <c r="B16" s="53"/>
      <c r="C16" s="54"/>
      <c r="D16" s="51" t="n">
        <v>2380000</v>
      </c>
      <c r="E16" s="51" t="n">
        <v>420000</v>
      </c>
      <c r="F16" s="51" t="n">
        <v>525000</v>
      </c>
      <c r="G16" s="51"/>
      <c r="H16" s="51"/>
      <c r="I16" s="46" t="n">
        <f aca="false">SUM(D16:H16)</f>
        <v>3325000</v>
      </c>
      <c r="J16" s="51" t="n">
        <v>175000</v>
      </c>
      <c r="K16" s="51" t="n">
        <f aca="false">I16+J16</f>
        <v>3500000</v>
      </c>
    </row>
    <row r="17" customFormat="false" ht="12" hidden="false" customHeight="false" outlineLevel="0" collapsed="false">
      <c r="A17" s="52" t="s">
        <v>107</v>
      </c>
      <c r="B17" s="53"/>
      <c r="C17" s="54" t="s">
        <v>108</v>
      </c>
      <c r="D17" s="51"/>
      <c r="E17" s="51"/>
      <c r="F17" s="51"/>
      <c r="G17" s="51"/>
      <c r="H17" s="51"/>
      <c r="I17" s="46" t="n">
        <f aca="false">SUM(D17:H17)</f>
        <v>0</v>
      </c>
      <c r="J17" s="51" t="n">
        <v>10000</v>
      </c>
      <c r="K17" s="51" t="n">
        <f aca="false">I17+J17</f>
        <v>10000</v>
      </c>
    </row>
    <row r="18" customFormat="false" ht="12" hidden="false" customHeight="false" outlineLevel="0" collapsed="false">
      <c r="A18" s="56" t="s">
        <v>30</v>
      </c>
      <c r="C18" s="57"/>
      <c r="D18" s="40" t="n">
        <f aca="false">SUM(D4:D16)</f>
        <v>4254720</v>
      </c>
      <c r="E18" s="40" t="n">
        <f aca="false">SUM(E4:E16)</f>
        <v>727700</v>
      </c>
      <c r="F18" s="40" t="n">
        <f aca="false">SUM(F4:F16)</f>
        <v>1096958</v>
      </c>
      <c r="G18" s="40" t="n">
        <f aca="false">SUM(G4:G16)</f>
        <v>114710</v>
      </c>
      <c r="H18" s="40" t="n">
        <f aca="false">SUM(H4:H16)</f>
        <v>24826</v>
      </c>
      <c r="I18" s="46" t="n">
        <f aca="false">SUM(I4:I17)</f>
        <v>6218914</v>
      </c>
      <c r="J18" s="40" t="n">
        <f aca="false">SUM(J4:J17)</f>
        <v>283000</v>
      </c>
      <c r="K18" s="51" t="n">
        <f aca="false">SUM(K4:K17)</f>
        <v>6501914</v>
      </c>
      <c r="L18" s="40"/>
    </row>
    <row r="19" customFormat="false" ht="12" hidden="false" customHeight="false" outlineLevel="0" collapsed="false">
      <c r="A19" s="56"/>
      <c r="C19" s="57"/>
      <c r="I19" s="46"/>
      <c r="K19" s="51"/>
    </row>
    <row r="20" customFormat="false" ht="12" hidden="false" customHeight="false" outlineLevel="0" collapsed="false">
      <c r="A20" s="56"/>
      <c r="C20" s="57"/>
      <c r="I20" s="46"/>
      <c r="K20" s="51"/>
    </row>
    <row r="21" customFormat="false" ht="12" hidden="false" customHeight="false" outlineLevel="0" collapsed="false">
      <c r="A21" s="47" t="s">
        <v>31</v>
      </c>
      <c r="C21" s="57"/>
      <c r="I21" s="46"/>
      <c r="K21" s="51"/>
    </row>
    <row r="22" customFormat="false" ht="12" hidden="false" customHeight="false" outlineLevel="0" collapsed="false">
      <c r="A22" s="52" t="s">
        <v>109</v>
      </c>
      <c r="C22" s="57"/>
      <c r="F22" s="40" t="n">
        <v>362600</v>
      </c>
      <c r="I22" s="46" t="n">
        <f aca="false">SUM(D22:H22)</f>
        <v>362600</v>
      </c>
      <c r="J22" s="40" t="n">
        <v>114475</v>
      </c>
      <c r="K22" s="51" t="n">
        <f aca="false">I22+J22</f>
        <v>477075</v>
      </c>
    </row>
    <row r="23" customFormat="false" ht="12" hidden="false" customHeight="false" outlineLevel="0" collapsed="false">
      <c r="A23" s="52" t="s">
        <v>110</v>
      </c>
      <c r="C23" s="57"/>
      <c r="D23" s="40" t="n">
        <v>295500</v>
      </c>
      <c r="E23" s="40" t="n">
        <v>201050</v>
      </c>
      <c r="I23" s="46" t="n">
        <f aca="false">SUM(D23:H23)</f>
        <v>496550</v>
      </c>
      <c r="J23" s="40" t="n">
        <v>238300</v>
      </c>
      <c r="K23" s="51" t="n">
        <f aca="false">I23+J23</f>
        <v>734850</v>
      </c>
    </row>
    <row r="24" customFormat="false" ht="12" hidden="false" customHeight="false" outlineLevel="0" collapsed="false">
      <c r="A24" s="52" t="s">
        <v>111</v>
      </c>
      <c r="C24" s="57"/>
      <c r="D24" s="40" t="n">
        <v>697750</v>
      </c>
      <c r="G24" s="40" t="n">
        <v>126800</v>
      </c>
      <c r="H24" s="40" t="n">
        <v>25575</v>
      </c>
      <c r="I24" s="46" t="n">
        <f aca="false">SUM(D24:H24)</f>
        <v>850125</v>
      </c>
      <c r="J24" s="40" t="n">
        <v>36300</v>
      </c>
      <c r="K24" s="51" t="n">
        <f aca="false">I24+J24</f>
        <v>886425</v>
      </c>
    </row>
    <row r="25" customFormat="false" ht="12" hidden="false" customHeight="false" outlineLevel="0" collapsed="false">
      <c r="A25" s="56" t="s">
        <v>38</v>
      </c>
      <c r="C25" s="57"/>
      <c r="D25" s="40" t="n">
        <f aca="false">SUM(D22:D24)</f>
        <v>993250</v>
      </c>
      <c r="E25" s="40" t="n">
        <f aca="false">SUM(E22:E24)</f>
        <v>201050</v>
      </c>
      <c r="F25" s="40" t="n">
        <f aca="false">SUM(F22:F24)</f>
        <v>362600</v>
      </c>
      <c r="G25" s="40" t="n">
        <f aca="false">SUM(G22:G24)</f>
        <v>126800</v>
      </c>
      <c r="H25" s="40" t="n">
        <f aca="false">SUM(H22:H24)</f>
        <v>25575</v>
      </c>
      <c r="I25" s="46" t="n">
        <f aca="false">SUM(D25:H25)</f>
        <v>1709275</v>
      </c>
      <c r="J25" s="40" t="n">
        <f aca="false">SUM(J22:J24)</f>
        <v>389075</v>
      </c>
      <c r="K25" s="51" t="n">
        <f aca="false">SUM(K22:K24)</f>
        <v>2098350</v>
      </c>
      <c r="L25" s="40"/>
    </row>
    <row r="26" customFormat="false" ht="12" hidden="false" customHeight="false" outlineLevel="0" collapsed="false">
      <c r="A26" s="56"/>
      <c r="C26" s="57"/>
      <c r="I26" s="46"/>
    </row>
    <row r="27" customFormat="false" ht="12" hidden="false" customHeight="false" outlineLevel="0" collapsed="false">
      <c r="A27" s="59"/>
      <c r="B27" s="60"/>
      <c r="C27" s="61"/>
      <c r="D27" s="50"/>
      <c r="E27" s="50"/>
      <c r="F27" s="50"/>
      <c r="G27" s="50"/>
      <c r="H27" s="50"/>
      <c r="I27" s="62"/>
      <c r="J27" s="50"/>
      <c r="K27" s="50"/>
    </row>
    <row r="28" customFormat="false" ht="12" hidden="false" customHeight="false" outlineLevel="0" collapsed="false">
      <c r="A28" s="63" t="s">
        <v>39</v>
      </c>
      <c r="B28" s="64"/>
      <c r="C28" s="65"/>
      <c r="D28" s="66" t="n">
        <f aca="false">D18+D25</f>
        <v>5247970</v>
      </c>
      <c r="E28" s="66" t="n">
        <f aca="false">E18+E25</f>
        <v>928750</v>
      </c>
      <c r="F28" s="66" t="n">
        <f aca="false">F18+F25</f>
        <v>1459558</v>
      </c>
      <c r="G28" s="66" t="n">
        <f aca="false">G18+G25</f>
        <v>241510</v>
      </c>
      <c r="H28" s="66" t="n">
        <f aca="false">H18+H25</f>
        <v>50401</v>
      </c>
      <c r="I28" s="67" t="n">
        <f aca="false">I18+I25</f>
        <v>7928189</v>
      </c>
      <c r="J28" s="66" t="n">
        <f aca="false">J18+J25</f>
        <v>672075</v>
      </c>
      <c r="K28" s="66" t="n">
        <f aca="false">K18+K25</f>
        <v>8600264</v>
      </c>
      <c r="L28" s="40"/>
    </row>
    <row r="29" customFormat="false" ht="12" hidden="false" customHeight="false" outlineLevel="0" collapsed="false">
      <c r="A29" s="59"/>
      <c r="B29" s="69"/>
      <c r="C29" s="70"/>
    </row>
    <row r="30" customFormat="false" ht="12" hidden="false" customHeight="false" outlineLevel="0" collapsed="false">
      <c r="A30" s="72"/>
      <c r="B30" s="73"/>
      <c r="C30" s="74"/>
      <c r="D30" s="75"/>
      <c r="E30" s="75"/>
      <c r="F30" s="75"/>
      <c r="G30" s="75"/>
      <c r="H30" s="75"/>
      <c r="I30" s="75"/>
      <c r="J30" s="75"/>
      <c r="K30" s="75"/>
    </row>
    <row r="31" customFormat="false" ht="12" hidden="false" customHeight="false" outlineLevel="0" collapsed="false">
      <c r="A31" s="81"/>
      <c r="B31" s="48"/>
      <c r="C31" s="61"/>
      <c r="D31" s="50"/>
      <c r="E31" s="50"/>
      <c r="F31" s="50"/>
      <c r="G31" s="50"/>
      <c r="H31" s="50"/>
      <c r="I31" s="50"/>
      <c r="J31" s="50"/>
      <c r="K31" s="50"/>
    </row>
    <row r="32" customFormat="false" ht="12" hidden="false" customHeight="false" outlineLevel="0" collapsed="false">
      <c r="A32" s="78"/>
      <c r="B32" s="48"/>
      <c r="C32" s="61"/>
      <c r="D32" s="50"/>
      <c r="E32" s="50"/>
      <c r="F32" s="50"/>
      <c r="G32" s="50"/>
      <c r="H32" s="50"/>
      <c r="I32" s="50"/>
      <c r="J32" s="50"/>
      <c r="K32" s="50"/>
    </row>
    <row r="33" customFormat="false" ht="12" hidden="false" customHeight="false" outlineLevel="0" collapsed="false">
      <c r="A33" s="81"/>
      <c r="B33" s="48"/>
      <c r="C33" s="61"/>
      <c r="D33" s="50"/>
      <c r="E33" s="50"/>
      <c r="F33" s="50"/>
      <c r="G33" s="50"/>
      <c r="H33" s="50"/>
      <c r="I33" s="50"/>
      <c r="J33" s="50"/>
      <c r="K33" s="50"/>
    </row>
    <row r="34" customFormat="false" ht="12" hidden="false" customHeight="false" outlineLevel="0" collapsed="false">
      <c r="A34" s="81"/>
      <c r="B34" s="48"/>
      <c r="C34" s="61"/>
      <c r="D34" s="50"/>
      <c r="E34" s="50"/>
      <c r="F34" s="50"/>
      <c r="G34" s="50"/>
      <c r="H34" s="50"/>
      <c r="I34" s="50"/>
      <c r="J34" s="50"/>
      <c r="K34" s="50"/>
    </row>
    <row r="35" customFormat="false" ht="12" hidden="false" customHeight="false" outlineLevel="0" collapsed="false">
      <c r="A35" s="81"/>
      <c r="B35" s="48"/>
      <c r="C35" s="61"/>
      <c r="D35" s="50"/>
      <c r="E35" s="50"/>
      <c r="F35" s="50"/>
      <c r="G35" s="50"/>
      <c r="H35" s="50"/>
      <c r="I35" s="50"/>
      <c r="J35" s="50"/>
      <c r="K35" s="50"/>
    </row>
    <row r="36" customFormat="false" ht="12" hidden="false" customHeight="false" outlineLevel="0" collapsed="false">
      <c r="A36" s="81"/>
      <c r="B36" s="48"/>
      <c r="C36" s="61"/>
      <c r="D36" s="50"/>
      <c r="E36" s="50"/>
      <c r="F36" s="50"/>
      <c r="G36" s="50"/>
      <c r="H36" s="50"/>
      <c r="I36" s="50"/>
      <c r="J36" s="50"/>
      <c r="K36" s="50"/>
    </row>
    <row r="37" customFormat="false" ht="12" hidden="false" customHeight="false" outlineLevel="0" collapsed="false">
      <c r="A37" s="81"/>
      <c r="B37" s="48"/>
      <c r="C37" s="61"/>
      <c r="D37" s="50"/>
      <c r="E37" s="50"/>
      <c r="F37" s="50"/>
      <c r="G37" s="50"/>
      <c r="H37" s="50"/>
      <c r="I37" s="50"/>
      <c r="J37" s="50"/>
      <c r="K37" s="50"/>
    </row>
  </sheetData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Operations -  Capital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7"/>
  <sheetViews>
    <sheetView showFormulas="false" showGridLines="true" showRowColHeaders="true" showZeros="true" rightToLeft="false" tabSelected="false" showOutlineSymbols="true" defaultGridColor="true" view="normal" topLeftCell="C40" colorId="64" zoomScale="100" zoomScaleNormal="100" zoomScalePageLayoutView="100" workbookViewId="0">
      <selection pane="topLeft" activeCell="I53" activeCellId="0" sqref="I5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37.99"/>
    <col collapsed="false" customWidth="true" hidden="true" outlineLevel="0" max="2" min="2" style="38" width="7.28"/>
    <col collapsed="false" customWidth="true" hidden="false" outlineLevel="0" max="3" min="3" style="39" width="10.28"/>
    <col collapsed="false" customWidth="true" hidden="false" outlineLevel="0" max="4" min="4" style="40" width="11.42"/>
    <col collapsed="false" customWidth="true" hidden="false" outlineLevel="0" max="9" min="5" style="40" width="10.71"/>
    <col collapsed="false" customWidth="true" hidden="false" outlineLevel="0" max="10" min="10" style="40" width="10.13"/>
    <col collapsed="false" customWidth="true" hidden="false" outlineLevel="0" max="11" min="11" style="40" width="11.42"/>
    <col collapsed="false" customWidth="true" hidden="false" outlineLevel="0" max="12" min="12" style="41" width="11.42"/>
    <col collapsed="false" customWidth="false" hidden="false" outlineLevel="0" max="13" min="13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5" t="s">
        <v>7</v>
      </c>
      <c r="J1" s="44" t="s">
        <v>9</v>
      </c>
      <c r="K1" s="44" t="s">
        <v>10</v>
      </c>
    </row>
    <row r="2" customFormat="false" ht="12" hidden="false" customHeight="false" outlineLevel="0" collapsed="false">
      <c r="I2" s="46"/>
    </row>
    <row r="3" customFormat="false" ht="12" hidden="false" customHeight="false" outlineLevel="0" collapsed="false">
      <c r="A3" s="47" t="s">
        <v>23</v>
      </c>
      <c r="I3" s="46"/>
    </row>
    <row r="4" customFormat="false" ht="12" hidden="false" customHeight="false" outlineLevel="0" collapsed="false">
      <c r="B4" s="48"/>
      <c r="C4" s="49"/>
      <c r="D4" s="50"/>
      <c r="E4" s="50"/>
      <c r="F4" s="50"/>
      <c r="I4" s="46"/>
      <c r="K4" s="51"/>
    </row>
    <row r="5" customFormat="false" ht="12" hidden="false" customHeight="false" outlineLevel="0" collapsed="false">
      <c r="A5" s="52" t="s">
        <v>112</v>
      </c>
      <c r="B5" s="53"/>
      <c r="C5" s="54" t="s">
        <v>113</v>
      </c>
      <c r="D5" s="51"/>
      <c r="E5" s="51"/>
      <c r="F5" s="51"/>
      <c r="G5" s="51" t="n">
        <v>79310</v>
      </c>
      <c r="H5" s="51" t="n">
        <v>28325</v>
      </c>
      <c r="I5" s="46" t="n">
        <f aca="false">SUM(G5:H5)</f>
        <v>107635</v>
      </c>
      <c r="J5" s="51" t="n">
        <v>5665</v>
      </c>
      <c r="K5" s="51" t="n">
        <f aca="false">SUM(I5:J5)</f>
        <v>113300</v>
      </c>
    </row>
    <row r="6" customFormat="false" ht="12" hidden="false" customHeight="false" outlineLevel="0" collapsed="false">
      <c r="A6" s="52" t="s">
        <v>114</v>
      </c>
      <c r="B6" s="53"/>
      <c r="C6" s="54" t="s">
        <v>113</v>
      </c>
      <c r="D6" s="51"/>
      <c r="E6" s="51"/>
      <c r="F6" s="51"/>
      <c r="G6" s="51" t="n">
        <v>72821</v>
      </c>
      <c r="H6" s="51" t="n">
        <v>26008</v>
      </c>
      <c r="I6" s="46" t="n">
        <f aca="false">SUM(G6:H6)</f>
        <v>98829</v>
      </c>
      <c r="J6" s="51" t="n">
        <v>5202</v>
      </c>
      <c r="K6" s="51" t="n">
        <f aca="false">SUM(I6:J6)</f>
        <v>104031</v>
      </c>
    </row>
    <row r="7" customFormat="false" ht="12" hidden="false" customHeight="false" outlineLevel="0" collapsed="false">
      <c r="A7" s="52" t="s">
        <v>115</v>
      </c>
      <c r="B7" s="53"/>
      <c r="C7" s="54" t="s">
        <v>113</v>
      </c>
      <c r="D7" s="51"/>
      <c r="E7" s="51"/>
      <c r="F7" s="51"/>
      <c r="G7" s="51" t="n">
        <v>26253</v>
      </c>
      <c r="H7" s="51"/>
      <c r="I7" s="46" t="n">
        <f aca="false">SUM(G7:H7)</f>
        <v>26253</v>
      </c>
      <c r="J7" s="51"/>
      <c r="K7" s="51" t="n">
        <f aca="false">SUM(I7:J7)</f>
        <v>26253</v>
      </c>
    </row>
    <row r="8" customFormat="false" ht="12" hidden="false" customHeight="false" outlineLevel="0" collapsed="false">
      <c r="A8" s="52" t="s">
        <v>116</v>
      </c>
      <c r="B8" s="53"/>
      <c r="C8" s="54" t="s">
        <v>113</v>
      </c>
      <c r="D8" s="51"/>
      <c r="E8" s="51"/>
      <c r="F8" s="51"/>
      <c r="G8" s="51" t="n">
        <v>42004</v>
      </c>
      <c r="H8" s="51"/>
      <c r="I8" s="46" t="n">
        <f aca="false">SUM(G8:H8)</f>
        <v>42004</v>
      </c>
      <c r="J8" s="51"/>
      <c r="K8" s="51" t="n">
        <f aca="false">SUM(I8:J8)</f>
        <v>42004</v>
      </c>
    </row>
    <row r="9" customFormat="false" ht="12" hidden="false" customHeight="false" outlineLevel="0" collapsed="false">
      <c r="A9" s="52" t="s">
        <v>117</v>
      </c>
      <c r="B9" s="53"/>
      <c r="C9" s="54" t="s">
        <v>113</v>
      </c>
      <c r="D9" s="51"/>
      <c r="E9" s="51"/>
      <c r="F9" s="51"/>
      <c r="G9" s="51"/>
      <c r="H9" s="51"/>
      <c r="I9" s="46" t="n">
        <f aca="false">SUM(G9:H9)</f>
        <v>0</v>
      </c>
      <c r="J9" s="51"/>
      <c r="K9" s="51" t="n">
        <f aca="false">SUM(I9:J9)</f>
        <v>0</v>
      </c>
    </row>
    <row r="10" customFormat="false" ht="12" hidden="false" customHeight="false" outlineLevel="0" collapsed="false">
      <c r="A10" s="52" t="s">
        <v>118</v>
      </c>
      <c r="B10" s="53"/>
      <c r="C10" s="54" t="s">
        <v>113</v>
      </c>
      <c r="D10" s="51"/>
      <c r="E10" s="51"/>
      <c r="F10" s="51"/>
      <c r="G10" s="51" t="n">
        <v>42004</v>
      </c>
      <c r="H10" s="51"/>
      <c r="I10" s="46" t="n">
        <f aca="false">SUM(G10:H10)</f>
        <v>42004</v>
      </c>
      <c r="J10" s="51"/>
      <c r="K10" s="51" t="n">
        <f aca="false">SUM(I10:J10)</f>
        <v>42004</v>
      </c>
    </row>
    <row r="11" customFormat="false" ht="12" hidden="false" customHeight="false" outlineLevel="0" collapsed="false">
      <c r="A11" s="52" t="s">
        <v>119</v>
      </c>
      <c r="B11" s="53"/>
      <c r="C11" s="54" t="s">
        <v>113</v>
      </c>
      <c r="D11" s="51"/>
      <c r="E11" s="51"/>
      <c r="F11" s="51"/>
      <c r="G11" s="51" t="n">
        <v>31503</v>
      </c>
      <c r="H11" s="51"/>
      <c r="I11" s="46" t="n">
        <f aca="false">SUM(G11:H11)</f>
        <v>31503</v>
      </c>
      <c r="J11" s="51"/>
      <c r="K11" s="51" t="n">
        <f aca="false">SUM(I11:J11)</f>
        <v>31503</v>
      </c>
    </row>
    <row r="12" customFormat="false" ht="12" hidden="false" customHeight="false" outlineLevel="0" collapsed="false">
      <c r="A12" s="52" t="s">
        <v>120</v>
      </c>
      <c r="B12" s="53"/>
      <c r="C12" s="54" t="s">
        <v>113</v>
      </c>
      <c r="D12" s="51"/>
      <c r="E12" s="51"/>
      <c r="F12" s="51"/>
      <c r="G12" s="51" t="n">
        <v>21002</v>
      </c>
      <c r="H12" s="51"/>
      <c r="I12" s="46" t="n">
        <f aca="false">SUM(G12:H12)</f>
        <v>21002</v>
      </c>
      <c r="J12" s="51"/>
      <c r="K12" s="51" t="n">
        <f aca="false">SUM(I12:J12)</f>
        <v>21002</v>
      </c>
    </row>
    <row r="13" customFormat="false" ht="12" hidden="false" customHeight="false" outlineLevel="0" collapsed="false">
      <c r="A13" s="52" t="s">
        <v>121</v>
      </c>
      <c r="B13" s="53"/>
      <c r="C13" s="54" t="s">
        <v>113</v>
      </c>
      <c r="D13" s="51"/>
      <c r="E13" s="51"/>
      <c r="F13" s="51"/>
      <c r="G13" s="51" t="n">
        <v>21002</v>
      </c>
      <c r="H13" s="51"/>
      <c r="I13" s="46" t="n">
        <f aca="false">SUM(G13:H13)</f>
        <v>21002</v>
      </c>
      <c r="J13" s="51"/>
      <c r="K13" s="51" t="n">
        <f aca="false">SUM(I13:J13)</f>
        <v>21002</v>
      </c>
    </row>
    <row r="14" customFormat="false" ht="12" hidden="false" customHeight="false" outlineLevel="0" collapsed="false">
      <c r="A14" s="52" t="s">
        <v>122</v>
      </c>
      <c r="B14" s="53"/>
      <c r="C14" s="54" t="s">
        <v>113</v>
      </c>
      <c r="D14" s="51"/>
      <c r="E14" s="51"/>
      <c r="F14" s="51"/>
      <c r="G14" s="51"/>
      <c r="H14" s="51"/>
      <c r="I14" s="46" t="n">
        <f aca="false">SUM(G14:H14)</f>
        <v>0</v>
      </c>
      <c r="J14" s="51"/>
      <c r="K14" s="51" t="n">
        <f aca="false">SUM(I14:J14)</f>
        <v>0</v>
      </c>
    </row>
    <row r="15" customFormat="false" ht="12" hidden="false" customHeight="false" outlineLevel="0" collapsed="false">
      <c r="A15" s="52" t="s">
        <v>123</v>
      </c>
      <c r="B15" s="53"/>
      <c r="C15" s="54" t="s">
        <v>113</v>
      </c>
      <c r="D15" s="51"/>
      <c r="E15" s="51"/>
      <c r="F15" s="51"/>
      <c r="G15" s="51" t="n">
        <v>10501</v>
      </c>
      <c r="H15" s="51"/>
      <c r="I15" s="46" t="n">
        <f aca="false">SUM(G15:H15)</f>
        <v>10501</v>
      </c>
      <c r="J15" s="51"/>
      <c r="K15" s="51" t="n">
        <f aca="false">SUM(I15:J15)</f>
        <v>10501</v>
      </c>
    </row>
    <row r="16" customFormat="false" ht="12" hidden="false" customHeight="false" outlineLevel="0" collapsed="false">
      <c r="A16" s="52" t="s">
        <v>124</v>
      </c>
      <c r="B16" s="53"/>
      <c r="C16" s="54" t="s">
        <v>113</v>
      </c>
      <c r="D16" s="51"/>
      <c r="E16" s="51"/>
      <c r="F16" s="51"/>
      <c r="G16" s="51" t="n">
        <v>10501</v>
      </c>
      <c r="H16" s="51"/>
      <c r="I16" s="46" t="n">
        <f aca="false">SUM(G16:H16)</f>
        <v>10501</v>
      </c>
      <c r="J16" s="51"/>
      <c r="K16" s="51" t="n">
        <f aca="false">SUM(I16:J16)</f>
        <v>10501</v>
      </c>
    </row>
    <row r="17" customFormat="false" ht="12" hidden="false" customHeight="false" outlineLevel="0" collapsed="false">
      <c r="A17" s="52" t="s">
        <v>125</v>
      </c>
      <c r="B17" s="53"/>
      <c r="C17" s="54" t="s">
        <v>113</v>
      </c>
      <c r="D17" s="51"/>
      <c r="E17" s="51"/>
      <c r="F17" s="51"/>
      <c r="G17" s="51" t="n">
        <v>10501</v>
      </c>
      <c r="H17" s="51"/>
      <c r="I17" s="46" t="n">
        <f aca="false">SUM(G17:H17)</f>
        <v>10501</v>
      </c>
      <c r="J17" s="51"/>
      <c r="K17" s="51" t="n">
        <f aca="false">SUM(I17:J17)</f>
        <v>10501</v>
      </c>
    </row>
    <row r="18" customFormat="false" ht="12" hidden="false" customHeight="false" outlineLevel="0" collapsed="false">
      <c r="A18" s="52" t="s">
        <v>126</v>
      </c>
      <c r="B18" s="53"/>
      <c r="C18" s="54" t="s">
        <v>113</v>
      </c>
      <c r="D18" s="51"/>
      <c r="E18" s="51"/>
      <c r="F18" s="51"/>
      <c r="G18" s="51"/>
      <c r="H18" s="51" t="n">
        <v>10501</v>
      </c>
      <c r="I18" s="46" t="n">
        <f aca="false">SUM(G18:H18)</f>
        <v>10501</v>
      </c>
      <c r="J18" s="51"/>
      <c r="K18" s="51" t="n">
        <f aca="false">SUM(I18:J18)</f>
        <v>10501</v>
      </c>
    </row>
    <row r="19" customFormat="false" ht="12" hidden="false" customHeight="false" outlineLevel="0" collapsed="false">
      <c r="A19" s="52" t="s">
        <v>127</v>
      </c>
      <c r="B19" s="53"/>
      <c r="C19" s="54" t="s">
        <v>113</v>
      </c>
      <c r="D19" s="51"/>
      <c r="E19" s="51"/>
      <c r="F19" s="51"/>
      <c r="G19" s="51"/>
      <c r="H19" s="51" t="n">
        <v>10501</v>
      </c>
      <c r="I19" s="46" t="n">
        <f aca="false">SUM(G19:H19)</f>
        <v>10501</v>
      </c>
      <c r="J19" s="51"/>
      <c r="K19" s="51" t="n">
        <f aca="false">SUM(I19:J19)</f>
        <v>10501</v>
      </c>
    </row>
    <row r="20" customFormat="false" ht="12" hidden="false" customHeight="false" outlineLevel="0" collapsed="false">
      <c r="A20" s="52" t="s">
        <v>128</v>
      </c>
      <c r="B20" s="53"/>
      <c r="C20" s="54" t="s">
        <v>113</v>
      </c>
      <c r="D20" s="51"/>
      <c r="E20" s="51"/>
      <c r="F20" s="51"/>
      <c r="G20" s="51"/>
      <c r="H20" s="51" t="n">
        <v>10501</v>
      </c>
      <c r="I20" s="46" t="n">
        <f aca="false">SUM(G20:H20)</f>
        <v>10501</v>
      </c>
      <c r="J20" s="51"/>
      <c r="K20" s="51" t="n">
        <f aca="false">SUM(I20:J20)</f>
        <v>10501</v>
      </c>
    </row>
    <row r="21" customFormat="false" ht="12" hidden="false" customHeight="false" outlineLevel="0" collapsed="false">
      <c r="A21" s="52" t="s">
        <v>129</v>
      </c>
      <c r="B21" s="53"/>
      <c r="C21" s="54" t="s">
        <v>113</v>
      </c>
      <c r="D21" s="51"/>
      <c r="E21" s="51"/>
      <c r="F21" s="51"/>
      <c r="G21" s="51" t="n">
        <v>10501</v>
      </c>
      <c r="H21" s="51"/>
      <c r="I21" s="46" t="n">
        <f aca="false">SUM(G21:H21)</f>
        <v>10501</v>
      </c>
      <c r="J21" s="51"/>
      <c r="K21" s="51" t="n">
        <f aca="false">SUM(I21:J21)</f>
        <v>10501</v>
      </c>
    </row>
    <row r="22" customFormat="false" ht="12" hidden="false" customHeight="false" outlineLevel="0" collapsed="false">
      <c r="A22" s="52" t="s">
        <v>130</v>
      </c>
      <c r="B22" s="53"/>
      <c r="C22" s="54" t="s">
        <v>113</v>
      </c>
      <c r="D22" s="51"/>
      <c r="E22" s="51"/>
      <c r="F22" s="51"/>
      <c r="G22" s="51" t="n">
        <v>47256</v>
      </c>
      <c r="H22" s="51"/>
      <c r="I22" s="46" t="n">
        <f aca="false">SUM(G22:H22)</f>
        <v>47256</v>
      </c>
      <c r="J22" s="51"/>
      <c r="K22" s="51" t="n">
        <f aca="false">SUM(I22:J22)</f>
        <v>47256</v>
      </c>
    </row>
    <row r="23" customFormat="false" ht="12" hidden="false" customHeight="false" outlineLevel="0" collapsed="false">
      <c r="A23" s="52" t="s">
        <v>131</v>
      </c>
      <c r="B23" s="53"/>
      <c r="C23" s="54" t="s">
        <v>113</v>
      </c>
      <c r="D23" s="51"/>
      <c r="E23" s="51"/>
      <c r="F23" s="51"/>
      <c r="G23" s="51" t="n">
        <v>26253</v>
      </c>
      <c r="H23" s="51"/>
      <c r="I23" s="46" t="n">
        <f aca="false">SUM(G23:H23)</f>
        <v>26253</v>
      </c>
      <c r="J23" s="51"/>
      <c r="K23" s="51" t="n">
        <f aca="false">SUM(I23:J23)</f>
        <v>26253</v>
      </c>
    </row>
    <row r="24" customFormat="false" ht="12" hidden="false" customHeight="false" outlineLevel="0" collapsed="false">
      <c r="A24" s="52" t="s">
        <v>132</v>
      </c>
      <c r="B24" s="53"/>
      <c r="C24" s="54" t="s">
        <v>113</v>
      </c>
      <c r="D24" s="51"/>
      <c r="E24" s="51"/>
      <c r="F24" s="51"/>
      <c r="G24" s="51" t="n">
        <v>21002</v>
      </c>
      <c r="H24" s="51"/>
      <c r="I24" s="46" t="n">
        <f aca="false">SUM(G24:H24)</f>
        <v>21002</v>
      </c>
      <c r="J24" s="51"/>
      <c r="K24" s="51" t="n">
        <f aca="false">SUM(I24:J24)</f>
        <v>21002</v>
      </c>
    </row>
    <row r="25" customFormat="false" ht="12" hidden="false" customHeight="false" outlineLevel="0" collapsed="false">
      <c r="A25" s="52" t="s">
        <v>133</v>
      </c>
      <c r="B25" s="53"/>
      <c r="C25" s="54" t="s">
        <v>113</v>
      </c>
      <c r="D25" s="51"/>
      <c r="E25" s="51"/>
      <c r="F25" s="51"/>
      <c r="G25" s="51"/>
      <c r="H25" s="51"/>
      <c r="I25" s="46" t="n">
        <f aca="false">SUM(G25:H25)</f>
        <v>0</v>
      </c>
      <c r="J25" s="51"/>
      <c r="K25" s="51" t="n">
        <f aca="false">SUM(I25:J25)</f>
        <v>0</v>
      </c>
    </row>
    <row r="26" customFormat="false" ht="12" hidden="false" customHeight="false" outlineLevel="0" collapsed="false">
      <c r="A26" s="52" t="s">
        <v>134</v>
      </c>
      <c r="B26" s="53"/>
      <c r="C26" s="54" t="s">
        <v>113</v>
      </c>
      <c r="D26" s="51"/>
      <c r="E26" s="51"/>
      <c r="F26" s="51"/>
      <c r="G26" s="51" t="n">
        <v>31503</v>
      </c>
      <c r="H26" s="51"/>
      <c r="I26" s="46" t="n">
        <f aca="false">SUM(G26:H26)</f>
        <v>31503</v>
      </c>
      <c r="J26" s="51"/>
      <c r="K26" s="51" t="n">
        <f aca="false">SUM(I26:J26)</f>
        <v>31503</v>
      </c>
    </row>
    <row r="27" customFormat="false" ht="12" hidden="false" customHeight="false" outlineLevel="0" collapsed="false">
      <c r="A27" s="52" t="s">
        <v>135</v>
      </c>
      <c r="B27" s="53"/>
      <c r="C27" s="54" t="s">
        <v>113</v>
      </c>
      <c r="D27" s="51"/>
      <c r="E27" s="51"/>
      <c r="F27" s="51"/>
      <c r="G27" s="51" t="n">
        <v>27105</v>
      </c>
      <c r="H27" s="51"/>
      <c r="I27" s="46" t="n">
        <f aca="false">SUM(G27:H27)</f>
        <v>27105</v>
      </c>
      <c r="J27" s="51"/>
      <c r="K27" s="51" t="n">
        <f aca="false">SUM(I27:J27)</f>
        <v>27105</v>
      </c>
    </row>
    <row r="28" customFormat="false" ht="12" hidden="false" customHeight="false" outlineLevel="0" collapsed="false">
      <c r="A28" s="52" t="s">
        <v>136</v>
      </c>
      <c r="B28" s="53"/>
      <c r="C28" s="54" t="s">
        <v>113</v>
      </c>
      <c r="D28" s="51"/>
      <c r="E28" s="51"/>
      <c r="F28" s="51"/>
      <c r="G28" s="51" t="n">
        <v>81315</v>
      </c>
      <c r="H28" s="51"/>
      <c r="I28" s="46" t="n">
        <f aca="false">SUM(G28:H28)</f>
        <v>81315</v>
      </c>
      <c r="J28" s="51"/>
      <c r="K28" s="51" t="n">
        <f aca="false">SUM(I28:J28)</f>
        <v>81315</v>
      </c>
    </row>
    <row r="29" customFormat="false" ht="12" hidden="false" customHeight="false" outlineLevel="0" collapsed="false">
      <c r="A29" s="52" t="s">
        <v>137</v>
      </c>
      <c r="B29" s="53"/>
      <c r="C29" s="54" t="s">
        <v>113</v>
      </c>
      <c r="D29" s="51"/>
      <c r="E29" s="51"/>
      <c r="F29" s="51"/>
      <c r="G29" s="51" t="n">
        <v>13553</v>
      </c>
      <c r="H29" s="51"/>
      <c r="I29" s="46" t="n">
        <f aca="false">SUM(G29:H29)</f>
        <v>13553</v>
      </c>
      <c r="J29" s="51"/>
      <c r="K29" s="51" t="n">
        <f aca="false">SUM(I29:J29)</f>
        <v>13553</v>
      </c>
    </row>
    <row r="30" customFormat="false" ht="12" hidden="false" customHeight="false" outlineLevel="0" collapsed="false">
      <c r="A30" s="52" t="s">
        <v>138</v>
      </c>
      <c r="B30" s="53"/>
      <c r="C30" s="54" t="s">
        <v>113</v>
      </c>
      <c r="D30" s="51"/>
      <c r="E30" s="51"/>
      <c r="F30" s="51"/>
      <c r="G30" s="51" t="n">
        <v>6776</v>
      </c>
      <c r="H30" s="51"/>
      <c r="I30" s="46" t="n">
        <f aca="false">SUM(G30:H30)</f>
        <v>6776</v>
      </c>
      <c r="J30" s="51"/>
      <c r="K30" s="51" t="n">
        <f aca="false">SUM(I30:J30)</f>
        <v>6776</v>
      </c>
    </row>
    <row r="31" customFormat="false" ht="12" hidden="false" customHeight="false" outlineLevel="0" collapsed="false">
      <c r="A31" s="52" t="s">
        <v>139</v>
      </c>
      <c r="B31" s="53"/>
      <c r="C31" s="54" t="s">
        <v>113</v>
      </c>
      <c r="D31" s="51"/>
      <c r="E31" s="51"/>
      <c r="F31" s="51"/>
      <c r="G31" s="51" t="n">
        <v>20329</v>
      </c>
      <c r="H31" s="51"/>
      <c r="I31" s="46" t="n">
        <f aca="false">SUM(G31:H31)</f>
        <v>20329</v>
      </c>
      <c r="J31" s="51"/>
      <c r="K31" s="51" t="n">
        <f aca="false">SUM(I31:J31)</f>
        <v>20329</v>
      </c>
    </row>
    <row r="32" customFormat="false" ht="12" hidden="false" customHeight="false" outlineLevel="0" collapsed="false">
      <c r="A32" s="55" t="s">
        <v>140</v>
      </c>
      <c r="B32" s="53"/>
      <c r="C32" s="54" t="s">
        <v>113</v>
      </c>
      <c r="D32" s="51"/>
      <c r="E32" s="51"/>
      <c r="F32" s="51"/>
      <c r="G32" s="51" t="n">
        <v>13553</v>
      </c>
      <c r="H32" s="51"/>
      <c r="I32" s="46" t="n">
        <f aca="false">SUM(G32:H32)</f>
        <v>13553</v>
      </c>
      <c r="J32" s="51"/>
      <c r="K32" s="51" t="n">
        <f aca="false">SUM(I32:J32)</f>
        <v>13553</v>
      </c>
      <c r="L32" s="40"/>
    </row>
    <row r="33" customFormat="false" ht="24" hidden="false" customHeight="false" outlineLevel="0" collapsed="false">
      <c r="A33" s="52" t="s">
        <v>141</v>
      </c>
      <c r="B33" s="53"/>
      <c r="C33" s="54" t="s">
        <v>113</v>
      </c>
      <c r="D33" s="51"/>
      <c r="E33" s="51"/>
      <c r="F33" s="51"/>
      <c r="G33" s="51" t="n">
        <v>10300</v>
      </c>
      <c r="H33" s="51"/>
      <c r="I33" s="46" t="n">
        <f aca="false">SUM(G33:H33)</f>
        <v>10300</v>
      </c>
      <c r="J33" s="51"/>
      <c r="K33" s="51" t="n">
        <f aca="false">SUM(I33:J33)</f>
        <v>10300</v>
      </c>
      <c r="L33" s="40"/>
    </row>
    <row r="34" customFormat="false" ht="24" hidden="false" customHeight="false" outlineLevel="0" collapsed="false">
      <c r="A34" s="52" t="s">
        <v>142</v>
      </c>
      <c r="B34" s="53"/>
      <c r="C34" s="54" t="s">
        <v>113</v>
      </c>
      <c r="D34" s="51"/>
      <c r="E34" s="51"/>
      <c r="F34" s="51"/>
      <c r="G34" s="51" t="n">
        <v>22145</v>
      </c>
      <c r="H34" s="51"/>
      <c r="I34" s="46" t="n">
        <f aca="false">SUM(G34:H34)</f>
        <v>22145</v>
      </c>
      <c r="J34" s="51"/>
      <c r="K34" s="51" t="n">
        <f aca="false">SUM(I34:J34)</f>
        <v>22145</v>
      </c>
      <c r="L34" s="40"/>
    </row>
    <row r="35" customFormat="false" ht="36" hidden="false" customHeight="false" outlineLevel="0" collapsed="false">
      <c r="A35" s="52" t="s">
        <v>143</v>
      </c>
      <c r="B35" s="53"/>
      <c r="C35" s="54" t="s">
        <v>113</v>
      </c>
      <c r="D35" s="51"/>
      <c r="E35" s="51"/>
      <c r="F35" s="51"/>
      <c r="G35" s="51" t="n">
        <v>29870</v>
      </c>
      <c r="H35" s="51"/>
      <c r="I35" s="46" t="n">
        <f aca="false">SUM(G35:H35)</f>
        <v>29870</v>
      </c>
      <c r="J35" s="51"/>
      <c r="K35" s="51" t="n">
        <f aca="false">SUM(I35:J35)</f>
        <v>29870</v>
      </c>
      <c r="L35" s="40"/>
    </row>
    <row r="36" customFormat="false" ht="36" hidden="false" customHeight="false" outlineLevel="0" collapsed="false">
      <c r="A36" s="52" t="s">
        <v>144</v>
      </c>
      <c r="B36" s="53"/>
      <c r="C36" s="54" t="s">
        <v>113</v>
      </c>
      <c r="D36" s="51"/>
      <c r="E36" s="51"/>
      <c r="F36" s="51"/>
      <c r="G36" s="51" t="n">
        <v>10300</v>
      </c>
      <c r="H36" s="51"/>
      <c r="I36" s="46" t="n">
        <f aca="false">SUM(G36:H36)</f>
        <v>10300</v>
      </c>
      <c r="J36" s="51"/>
      <c r="K36" s="51" t="n">
        <f aca="false">SUM(I36:J36)</f>
        <v>10300</v>
      </c>
      <c r="L36" s="40"/>
    </row>
    <row r="37" customFormat="false" ht="12" hidden="false" customHeight="false" outlineLevel="0" collapsed="false">
      <c r="A37" s="52" t="s">
        <v>145</v>
      </c>
      <c r="B37" s="53"/>
      <c r="C37" s="54" t="s">
        <v>113</v>
      </c>
      <c r="D37" s="51"/>
      <c r="E37" s="51"/>
      <c r="F37" s="51"/>
      <c r="G37" s="51" t="n">
        <v>5150</v>
      </c>
      <c r="H37" s="51"/>
      <c r="I37" s="46" t="n">
        <f aca="false">SUM(G37:H37)</f>
        <v>5150</v>
      </c>
      <c r="J37" s="51"/>
      <c r="K37" s="51" t="n">
        <f aca="false">SUM(I37:J37)</f>
        <v>5150</v>
      </c>
      <c r="L37" s="40"/>
    </row>
    <row r="38" customFormat="false" ht="36" hidden="false" customHeight="false" outlineLevel="0" collapsed="false">
      <c r="A38" s="52" t="s">
        <v>146</v>
      </c>
      <c r="B38" s="53"/>
      <c r="C38" s="54" t="s">
        <v>113</v>
      </c>
      <c r="D38" s="51"/>
      <c r="E38" s="51"/>
      <c r="F38" s="51"/>
      <c r="G38" s="51" t="n">
        <v>51500</v>
      </c>
      <c r="H38" s="51"/>
      <c r="I38" s="46" t="n">
        <f aca="false">SUM(G38:H38)</f>
        <v>51500</v>
      </c>
      <c r="J38" s="51"/>
      <c r="K38" s="51" t="n">
        <f aca="false">SUM(I38:J38)</f>
        <v>51500</v>
      </c>
      <c r="L38" s="40"/>
    </row>
    <row r="39" customFormat="false" ht="12" hidden="false" customHeight="false" outlineLevel="0" collapsed="false">
      <c r="A39" s="52" t="s">
        <v>112</v>
      </c>
      <c r="B39" s="53"/>
      <c r="C39" s="54" t="s">
        <v>113</v>
      </c>
      <c r="D39" s="51"/>
      <c r="E39" s="51"/>
      <c r="F39" s="51"/>
      <c r="G39" s="51" t="n">
        <v>20600</v>
      </c>
      <c r="H39" s="51"/>
      <c r="I39" s="46" t="n">
        <f aca="false">SUM(G39:H39)</f>
        <v>20600</v>
      </c>
      <c r="J39" s="51"/>
      <c r="K39" s="51" t="n">
        <f aca="false">SUM(I39:J39)</f>
        <v>20600</v>
      </c>
      <c r="L39" s="40"/>
    </row>
    <row r="40" customFormat="false" ht="12" hidden="false" customHeight="false" outlineLevel="0" collapsed="false">
      <c r="A40" s="56" t="s">
        <v>30</v>
      </c>
      <c r="C40" s="57"/>
      <c r="D40" s="40" t="n">
        <f aca="false">SUM(D5:D39)</f>
        <v>0</v>
      </c>
      <c r="E40" s="40" t="n">
        <f aca="false">SUM(E5:E39)</f>
        <v>0</v>
      </c>
      <c r="F40" s="40" t="n">
        <f aca="false">SUM(F5:F39)</f>
        <v>0</v>
      </c>
      <c r="G40" s="40" t="n">
        <f aca="false">SUM(G5:G39)</f>
        <v>816413</v>
      </c>
      <c r="H40" s="40" t="n">
        <f aca="false">SUM(H5:H39)</f>
        <v>85836</v>
      </c>
      <c r="I40" s="46" t="n">
        <f aca="false">SUM(G40:H40)</f>
        <v>902249</v>
      </c>
      <c r="J40" s="40" t="n">
        <f aca="false">SUM(J5:J39)</f>
        <v>10867</v>
      </c>
      <c r="K40" s="40" t="n">
        <f aca="false">SUM(K5:K39)</f>
        <v>913116</v>
      </c>
      <c r="L40" s="40"/>
    </row>
    <row r="41" customFormat="false" ht="12" hidden="false" customHeight="false" outlineLevel="0" collapsed="false">
      <c r="A41" s="56"/>
      <c r="C41" s="57"/>
      <c r="I41" s="46"/>
    </row>
    <row r="42" customFormat="false" ht="12" hidden="false" customHeight="false" outlineLevel="0" collapsed="false">
      <c r="C42" s="57"/>
      <c r="I42" s="46"/>
    </row>
    <row r="43" customFormat="false" ht="12" hidden="false" customHeight="false" outlineLevel="0" collapsed="false">
      <c r="A43" s="47" t="s">
        <v>31</v>
      </c>
      <c r="C43" s="57"/>
      <c r="I43" s="46"/>
    </row>
    <row r="44" customFormat="false" ht="12" hidden="false" customHeight="false" outlineLevel="0" collapsed="false">
      <c r="A44" s="37" t="s">
        <v>147</v>
      </c>
      <c r="B44" s="48"/>
      <c r="C44" s="49" t="s">
        <v>113</v>
      </c>
      <c r="D44" s="50"/>
      <c r="E44" s="50"/>
      <c r="F44" s="50"/>
      <c r="G44" s="40" t="n">
        <v>21194</v>
      </c>
      <c r="I44" s="46" t="n">
        <f aca="false">SUM(G44:H44)</f>
        <v>21194</v>
      </c>
      <c r="K44" s="51" t="n">
        <f aca="false">SUM(I44:J44)</f>
        <v>21194</v>
      </c>
    </row>
    <row r="45" customFormat="false" ht="12" hidden="false" customHeight="false" outlineLevel="0" collapsed="false">
      <c r="A45" s="37" t="s">
        <v>148</v>
      </c>
      <c r="B45" s="48"/>
      <c r="C45" s="49" t="s">
        <v>113</v>
      </c>
      <c r="D45" s="50"/>
      <c r="E45" s="50"/>
      <c r="F45" s="50"/>
      <c r="I45" s="46" t="n">
        <f aca="false">SUM(G45:H45)</f>
        <v>0</v>
      </c>
      <c r="K45" s="51" t="n">
        <f aca="false">SUM(I45:J45)</f>
        <v>0</v>
      </c>
    </row>
    <row r="46" customFormat="false" ht="12" hidden="false" customHeight="false" outlineLevel="0" collapsed="false">
      <c r="A46" s="37" t="s">
        <v>149</v>
      </c>
      <c r="B46" s="48"/>
      <c r="C46" s="49" t="s">
        <v>113</v>
      </c>
      <c r="D46" s="50"/>
      <c r="E46" s="50"/>
      <c r="F46" s="50"/>
      <c r="G46" s="40" t="n">
        <v>26444</v>
      </c>
      <c r="I46" s="46" t="n">
        <f aca="false">SUM(G46:H46)</f>
        <v>26444</v>
      </c>
      <c r="K46" s="51" t="n">
        <f aca="false">SUM(I46:J46)</f>
        <v>26444</v>
      </c>
    </row>
    <row r="47" customFormat="false" ht="12" hidden="false" customHeight="false" outlineLevel="0" collapsed="false">
      <c r="A47" s="37" t="s">
        <v>150</v>
      </c>
      <c r="B47" s="48"/>
      <c r="C47" s="49" t="s">
        <v>113</v>
      </c>
      <c r="D47" s="50"/>
      <c r="E47" s="50"/>
      <c r="F47" s="50"/>
      <c r="G47" s="40" t="n">
        <v>31734</v>
      </c>
      <c r="I47" s="46" t="n">
        <f aca="false">SUM(G47:H47)</f>
        <v>31734</v>
      </c>
      <c r="K47" s="51" t="n">
        <f aca="false">SUM(I47:J47)</f>
        <v>31734</v>
      </c>
    </row>
    <row r="48" customFormat="false" ht="12" hidden="false" customHeight="false" outlineLevel="0" collapsed="false">
      <c r="A48" s="37" t="s">
        <v>151</v>
      </c>
      <c r="B48" s="48"/>
      <c r="C48" s="49" t="s">
        <v>113</v>
      </c>
      <c r="D48" s="50"/>
      <c r="E48" s="50"/>
      <c r="F48" s="50"/>
      <c r="I48" s="46" t="n">
        <f aca="false">SUM(G48:H48)</f>
        <v>0</v>
      </c>
      <c r="K48" s="51" t="n">
        <f aca="false">SUM(I48:J48)</f>
        <v>0</v>
      </c>
    </row>
    <row r="49" customFormat="false" ht="12" hidden="false" customHeight="false" outlineLevel="0" collapsed="false">
      <c r="A49" s="37" t="s">
        <v>152</v>
      </c>
      <c r="B49" s="48"/>
      <c r="C49" s="49" t="s">
        <v>113</v>
      </c>
      <c r="D49" s="50"/>
      <c r="E49" s="50"/>
      <c r="F49" s="50"/>
      <c r="G49" s="40" t="n">
        <v>21079</v>
      </c>
      <c r="I49" s="46" t="n">
        <f aca="false">SUM(G49:H49)</f>
        <v>21079</v>
      </c>
      <c r="K49" s="51" t="n">
        <f aca="false">SUM(I49:J49)</f>
        <v>21079</v>
      </c>
    </row>
    <row r="50" customFormat="false" ht="12" hidden="false" customHeight="false" outlineLevel="0" collapsed="false">
      <c r="A50" s="37" t="s">
        <v>153</v>
      </c>
      <c r="B50" s="48"/>
      <c r="C50" s="49" t="s">
        <v>113</v>
      </c>
      <c r="D50" s="50"/>
      <c r="E50" s="50"/>
      <c r="F50" s="50"/>
      <c r="G50" s="40" t="n">
        <v>21079</v>
      </c>
      <c r="I50" s="46" t="n">
        <f aca="false">SUM(G50:H50)</f>
        <v>21079</v>
      </c>
      <c r="K50" s="51" t="n">
        <f aca="false">SUM(I50:J50)</f>
        <v>21079</v>
      </c>
    </row>
    <row r="51" customFormat="false" ht="12" hidden="false" customHeight="false" outlineLevel="0" collapsed="false">
      <c r="A51" s="37" t="s">
        <v>154</v>
      </c>
      <c r="B51" s="48"/>
      <c r="C51" s="49" t="s">
        <v>113</v>
      </c>
      <c r="D51" s="50"/>
      <c r="E51" s="50"/>
      <c r="F51" s="50"/>
      <c r="G51" s="40" t="n">
        <v>53082</v>
      </c>
      <c r="I51" s="46" t="n">
        <f aca="false">SUM(G51:H51)</f>
        <v>53082</v>
      </c>
      <c r="K51" s="51" t="n">
        <f aca="false">SUM(I51:J51)</f>
        <v>53082</v>
      </c>
    </row>
    <row r="52" customFormat="false" ht="12" hidden="false" customHeight="false" outlineLevel="0" collapsed="false">
      <c r="A52" s="37" t="s">
        <v>155</v>
      </c>
      <c r="B52" s="48"/>
      <c r="C52" s="49" t="s">
        <v>113</v>
      </c>
      <c r="D52" s="50"/>
      <c r="E52" s="50"/>
      <c r="F52" s="50"/>
      <c r="G52" s="40" t="n">
        <v>21155</v>
      </c>
      <c r="I52" s="46" t="n">
        <f aca="false">SUM(G52:H52)</f>
        <v>21155</v>
      </c>
      <c r="K52" s="51" t="n">
        <f aca="false">SUM(I52:J52)</f>
        <v>21155</v>
      </c>
    </row>
    <row r="53" customFormat="false" ht="12" hidden="false" customHeight="false" outlineLevel="0" collapsed="false">
      <c r="A53" s="37" t="s">
        <v>156</v>
      </c>
      <c r="B53" s="48"/>
      <c r="C53" s="49" t="s">
        <v>113</v>
      </c>
      <c r="D53" s="50"/>
      <c r="E53" s="50"/>
      <c r="F53" s="50"/>
      <c r="G53" s="40" t="n">
        <v>10501</v>
      </c>
      <c r="I53" s="46" t="n">
        <f aca="false">SUM(G53:H53)</f>
        <v>10501</v>
      </c>
      <c r="K53" s="51" t="n">
        <f aca="false">SUM(I53:J53)</f>
        <v>10501</v>
      </c>
    </row>
    <row r="54" customFormat="false" ht="12" hidden="false" customHeight="false" outlineLevel="0" collapsed="false">
      <c r="A54" s="37" t="s">
        <v>157</v>
      </c>
      <c r="B54" s="48"/>
      <c r="C54" s="49" t="s">
        <v>113</v>
      </c>
      <c r="D54" s="50"/>
      <c r="E54" s="50"/>
      <c r="F54" s="50"/>
      <c r="I54" s="46" t="n">
        <f aca="false">SUM(G54:H54)</f>
        <v>0</v>
      </c>
      <c r="K54" s="51" t="n">
        <f aca="false">SUM(I54:J54)</f>
        <v>0</v>
      </c>
    </row>
    <row r="55" customFormat="false" ht="12" hidden="false" customHeight="false" outlineLevel="0" collapsed="false">
      <c r="A55" s="37" t="s">
        <v>158</v>
      </c>
      <c r="B55" s="48"/>
      <c r="C55" s="49" t="s">
        <v>113</v>
      </c>
      <c r="D55" s="50"/>
      <c r="E55" s="50"/>
      <c r="F55" s="50"/>
      <c r="I55" s="46" t="n">
        <f aca="false">SUM(G55:H55)</f>
        <v>0</v>
      </c>
      <c r="K55" s="51" t="n">
        <f aca="false">SUM(I55:J55)</f>
        <v>0</v>
      </c>
    </row>
    <row r="56" customFormat="false" ht="24" hidden="false" customHeight="false" outlineLevel="0" collapsed="false">
      <c r="A56" s="37" t="s">
        <v>159</v>
      </c>
      <c r="B56" s="48"/>
      <c r="C56" s="49" t="s">
        <v>113</v>
      </c>
      <c r="D56" s="50"/>
      <c r="E56" s="50"/>
      <c r="F56" s="50"/>
      <c r="G56" s="40" t="n">
        <v>6995</v>
      </c>
      <c r="I56" s="46" t="n">
        <f aca="false">SUM(G56:H56)</f>
        <v>6995</v>
      </c>
      <c r="K56" s="51" t="n">
        <f aca="false">SUM(I56:J56)</f>
        <v>6995</v>
      </c>
    </row>
    <row r="57" customFormat="false" ht="12" hidden="false" customHeight="false" outlineLevel="0" collapsed="false">
      <c r="A57" s="37" t="s">
        <v>160</v>
      </c>
      <c r="B57" s="48"/>
      <c r="C57" s="49" t="s">
        <v>113</v>
      </c>
      <c r="D57" s="50"/>
      <c r="E57" s="50"/>
      <c r="F57" s="50"/>
      <c r="H57" s="40" t="n">
        <v>21079</v>
      </c>
      <c r="I57" s="46" t="n">
        <f aca="false">SUM(G57:H57)</f>
        <v>21079</v>
      </c>
      <c r="K57" s="51" t="n">
        <f aca="false">SUM(I57:J57)</f>
        <v>21079</v>
      </c>
    </row>
    <row r="58" customFormat="false" ht="12" hidden="false" customHeight="false" outlineLevel="0" collapsed="false">
      <c r="A58" s="56" t="s">
        <v>38</v>
      </c>
      <c r="B58" s="48"/>
      <c r="C58" s="49"/>
      <c r="D58" s="50" t="n">
        <f aca="false">SUM(D44:D57)</f>
        <v>0</v>
      </c>
      <c r="E58" s="50" t="n">
        <f aca="false">SUM(E44:E57)</f>
        <v>0</v>
      </c>
      <c r="F58" s="50" t="n">
        <f aca="false">SUM(F44:F57)</f>
        <v>0</v>
      </c>
      <c r="G58" s="50" t="n">
        <f aca="false">SUM(G44:G57)</f>
        <v>213263</v>
      </c>
      <c r="H58" s="50" t="n">
        <f aca="false">SUM(H44:H57)</f>
        <v>21079</v>
      </c>
      <c r="I58" s="46" t="n">
        <f aca="false">SUM(G58:H58)</f>
        <v>234342</v>
      </c>
      <c r="J58" s="50" t="n">
        <f aca="false">SUM(J44:J57)</f>
        <v>0</v>
      </c>
      <c r="K58" s="51" t="n">
        <f aca="false">SUM(I58:J58)</f>
        <v>234342</v>
      </c>
      <c r="L58" s="40"/>
    </row>
    <row r="59" customFormat="false" ht="12" hidden="false" customHeight="false" outlineLevel="0" collapsed="false">
      <c r="A59" s="56"/>
      <c r="B59" s="48"/>
      <c r="C59" s="49"/>
      <c r="D59" s="50"/>
      <c r="E59" s="50"/>
      <c r="F59" s="50"/>
      <c r="G59" s="50"/>
      <c r="H59" s="50"/>
      <c r="I59" s="62"/>
      <c r="J59" s="50"/>
      <c r="K59" s="50"/>
    </row>
    <row r="60" customFormat="false" ht="12" hidden="false" customHeight="false" outlineLevel="0" collapsed="false">
      <c r="A60" s="63" t="s">
        <v>39</v>
      </c>
      <c r="B60" s="64"/>
      <c r="C60" s="65"/>
      <c r="D60" s="66" t="n">
        <f aca="false">D40+D58</f>
        <v>0</v>
      </c>
      <c r="E60" s="66" t="n">
        <f aca="false">E40+E58</f>
        <v>0</v>
      </c>
      <c r="F60" s="66" t="n">
        <f aca="false">F40+F58</f>
        <v>0</v>
      </c>
      <c r="G60" s="66" t="n">
        <f aca="false">G40+G58</f>
        <v>1029676</v>
      </c>
      <c r="H60" s="66" t="n">
        <f aca="false">H40+H58</f>
        <v>106915</v>
      </c>
      <c r="I60" s="67" t="n">
        <f aca="false">I40+I58</f>
        <v>1136591</v>
      </c>
      <c r="J60" s="66" t="n">
        <f aca="false">J40+J58</f>
        <v>10867</v>
      </c>
      <c r="K60" s="66" t="n">
        <f aca="false">K40+K58</f>
        <v>1147458</v>
      </c>
      <c r="L60" s="40"/>
    </row>
    <row r="61" customFormat="false" ht="12" hidden="false" customHeight="false" outlineLevel="0" collapsed="false">
      <c r="A61" s="59"/>
      <c r="B61" s="69"/>
      <c r="C61" s="70"/>
    </row>
    <row r="62" customFormat="false" ht="12" hidden="false" customHeight="false" outlineLevel="0" collapsed="false">
      <c r="A62" s="78"/>
      <c r="B62" s="48"/>
      <c r="C62" s="61"/>
      <c r="D62" s="50"/>
      <c r="E62" s="50"/>
      <c r="F62" s="50"/>
      <c r="G62" s="50"/>
      <c r="H62" s="50"/>
      <c r="I62" s="50"/>
      <c r="J62" s="50"/>
      <c r="K62" s="50"/>
    </row>
    <row r="63" customFormat="false" ht="12" hidden="false" customHeight="false" outlineLevel="0" collapsed="false">
      <c r="A63" s="81"/>
      <c r="B63" s="48"/>
      <c r="C63" s="61"/>
      <c r="D63" s="50"/>
      <c r="E63" s="50"/>
      <c r="F63" s="50"/>
      <c r="G63" s="50"/>
      <c r="H63" s="50"/>
      <c r="I63" s="50"/>
      <c r="J63" s="50"/>
      <c r="K63" s="50"/>
    </row>
    <row r="64" customFormat="false" ht="12" hidden="false" customHeight="false" outlineLevel="0" collapsed="false">
      <c r="A64" s="81"/>
      <c r="B64" s="48"/>
      <c r="C64" s="61"/>
      <c r="D64" s="50"/>
      <c r="E64" s="50"/>
      <c r="F64" s="50"/>
      <c r="G64" s="50"/>
      <c r="H64" s="50"/>
      <c r="I64" s="50"/>
      <c r="J64" s="50"/>
      <c r="K64" s="50"/>
    </row>
    <row r="65" customFormat="false" ht="12" hidden="false" customHeight="false" outlineLevel="0" collapsed="false">
      <c r="A65" s="81"/>
      <c r="B65" s="48"/>
      <c r="C65" s="61"/>
      <c r="D65" s="50"/>
      <c r="E65" s="50"/>
      <c r="F65" s="50"/>
      <c r="G65" s="50"/>
      <c r="H65" s="50"/>
      <c r="I65" s="50"/>
      <c r="J65" s="50"/>
      <c r="K65" s="50"/>
    </row>
    <row r="66" customFormat="false" ht="12" hidden="false" customHeight="false" outlineLevel="0" collapsed="false">
      <c r="A66" s="81"/>
      <c r="B66" s="48"/>
      <c r="C66" s="61"/>
      <c r="D66" s="50"/>
      <c r="E66" s="50"/>
      <c r="F66" s="50"/>
      <c r="G66" s="50"/>
      <c r="H66" s="50"/>
      <c r="I66" s="50"/>
      <c r="J66" s="50"/>
      <c r="K66" s="50"/>
    </row>
    <row r="67" customFormat="false" ht="12" hidden="false" customHeight="false" outlineLevel="0" collapsed="false">
      <c r="A67" s="81"/>
      <c r="B67" s="48"/>
      <c r="C67" s="61"/>
      <c r="D67" s="50"/>
      <c r="E67" s="50"/>
      <c r="F67" s="50"/>
      <c r="G67" s="50"/>
      <c r="H67" s="50"/>
      <c r="I67" s="50"/>
      <c r="J67" s="50"/>
      <c r="K67" s="50"/>
    </row>
  </sheetData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Border -  Capital</oddHeader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K4" activeCellId="0" sqref="K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7" width="37.99"/>
    <col collapsed="false" customWidth="true" hidden="true" outlineLevel="0" max="2" min="2" style="38" width="7.28"/>
    <col collapsed="false" customWidth="true" hidden="false" outlineLevel="0" max="3" min="3" style="39" width="10.28"/>
    <col collapsed="false" customWidth="true" hidden="false" outlineLevel="0" max="4" min="4" style="40" width="11.42"/>
    <col collapsed="false" customWidth="true" hidden="false" outlineLevel="0" max="9" min="5" style="40" width="10.71"/>
    <col collapsed="false" customWidth="true" hidden="false" outlineLevel="0" max="10" min="10" style="40" width="10.28"/>
    <col collapsed="false" customWidth="true" hidden="false" outlineLevel="0" max="11" min="11" style="40" width="12.42"/>
    <col collapsed="false" customWidth="true" hidden="false" outlineLevel="0" max="12" min="12" style="41" width="11.42"/>
    <col collapsed="false" customWidth="false" hidden="false" outlineLevel="0" max="13" min="13" style="41" width="9.14"/>
    <col collapsed="false" customWidth="true" hidden="false" outlineLevel="0" max="14" min="14" style="41" width="11.42"/>
    <col collapsed="false" customWidth="false" hidden="false" outlineLevel="0" max="257" min="15" style="41" width="9.14"/>
  </cols>
  <sheetData>
    <row r="1" customFormat="false" ht="27" hidden="false" customHeight="true" outlineLevel="0" collapsed="false">
      <c r="B1" s="42" t="s">
        <v>21</v>
      </c>
      <c r="C1" s="43" t="s">
        <v>22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10</v>
      </c>
    </row>
    <row r="3" customFormat="false" ht="12" hidden="false" customHeight="false" outlineLevel="0" collapsed="false">
      <c r="A3" s="47" t="s">
        <v>161</v>
      </c>
      <c r="C3" s="57"/>
      <c r="K3" s="51"/>
    </row>
    <row r="4" customFormat="false" ht="24" hidden="false" customHeight="false" outlineLevel="0" collapsed="false">
      <c r="A4" s="37" t="s">
        <v>162</v>
      </c>
      <c r="C4" s="57" t="s">
        <v>163</v>
      </c>
      <c r="J4" s="40" t="n">
        <v>10500</v>
      </c>
      <c r="K4" s="51" t="n">
        <f aca="false">I4+J4</f>
        <v>10500</v>
      </c>
    </row>
    <row r="5" customFormat="false" ht="24" hidden="false" customHeight="false" outlineLevel="0" collapsed="false">
      <c r="A5" s="37" t="s">
        <v>164</v>
      </c>
      <c r="C5" s="57" t="s">
        <v>163</v>
      </c>
      <c r="J5" s="40" t="n">
        <v>30000</v>
      </c>
      <c r="K5" s="51" t="n">
        <f aca="false">I5+J5</f>
        <v>30000</v>
      </c>
    </row>
    <row r="6" customFormat="false" ht="24" hidden="false" customHeight="false" outlineLevel="0" collapsed="false">
      <c r="A6" s="37" t="s">
        <v>165</v>
      </c>
      <c r="C6" s="57" t="s">
        <v>163</v>
      </c>
      <c r="J6" s="40" t="n">
        <v>10500</v>
      </c>
      <c r="K6" s="51" t="n">
        <f aca="false">I6+J6</f>
        <v>10500</v>
      </c>
    </row>
    <row r="7" customFormat="false" ht="33.75" hidden="false" customHeight="false" outlineLevel="0" collapsed="false">
      <c r="A7" s="37" t="s">
        <v>166</v>
      </c>
      <c r="C7" s="57" t="s">
        <v>167</v>
      </c>
      <c r="J7" s="40" t="n">
        <v>202000</v>
      </c>
      <c r="K7" s="51" t="n">
        <f aca="false">I7+J7</f>
        <v>202000</v>
      </c>
    </row>
    <row r="8" customFormat="false" ht="24" hidden="false" customHeight="false" outlineLevel="0" collapsed="false">
      <c r="A8" s="37" t="s">
        <v>168</v>
      </c>
      <c r="C8" s="57" t="s">
        <v>163</v>
      </c>
      <c r="J8" s="40" t="n">
        <v>15500</v>
      </c>
      <c r="K8" s="51" t="n">
        <f aca="false">I8+J8</f>
        <v>15500</v>
      </c>
    </row>
    <row r="9" customFormat="false" ht="36" hidden="false" customHeight="false" outlineLevel="0" collapsed="false">
      <c r="A9" s="37" t="s">
        <v>169</v>
      </c>
      <c r="C9" s="57" t="s">
        <v>167</v>
      </c>
      <c r="J9" s="40" t="n">
        <v>10448419</v>
      </c>
      <c r="K9" s="51" t="n">
        <f aca="false">I9+J9</f>
        <v>10448419</v>
      </c>
    </row>
    <row r="10" customFormat="false" ht="36" hidden="false" customHeight="false" outlineLevel="0" collapsed="false">
      <c r="A10" s="37" t="s">
        <v>169</v>
      </c>
      <c r="C10" s="57" t="s">
        <v>167</v>
      </c>
      <c r="J10" s="40" t="n">
        <v>18129359</v>
      </c>
      <c r="K10" s="51" t="n">
        <f aca="false">I10+J10</f>
        <v>18129359</v>
      </c>
    </row>
    <row r="11" customFormat="false" ht="36" hidden="false" customHeight="false" outlineLevel="0" collapsed="false">
      <c r="A11" s="37" t="s">
        <v>170</v>
      </c>
      <c r="C11" s="57" t="s">
        <v>167</v>
      </c>
      <c r="J11" s="40" t="n">
        <v>268891</v>
      </c>
      <c r="K11" s="51" t="n">
        <f aca="false">I11+J11</f>
        <v>268891</v>
      </c>
    </row>
    <row r="12" customFormat="false" ht="12" hidden="false" customHeight="false" outlineLevel="0" collapsed="false">
      <c r="A12" s="56" t="s">
        <v>171</v>
      </c>
      <c r="B12" s="53"/>
      <c r="C12" s="54"/>
      <c r="D12" s="51" t="n">
        <f aca="false">SUM(D4:D11)</f>
        <v>0</v>
      </c>
      <c r="E12" s="51" t="n">
        <f aca="false">SUM(E4:E11)</f>
        <v>0</v>
      </c>
      <c r="F12" s="51" t="n">
        <f aca="false">SUM(F4:F11)</f>
        <v>0</v>
      </c>
      <c r="G12" s="51" t="n">
        <f aca="false">SUM(G4:G11)</f>
        <v>0</v>
      </c>
      <c r="H12" s="51" t="n">
        <f aca="false">SUM(H4:H11)</f>
        <v>0</v>
      </c>
      <c r="I12" s="40" t="n">
        <f aca="false">SUM(D12:H12)</f>
        <v>0</v>
      </c>
      <c r="J12" s="51" t="n">
        <f aca="false">SUM(J4:J11)</f>
        <v>29115169</v>
      </c>
      <c r="K12" s="51" t="n">
        <f aca="false">I12+J12</f>
        <v>29115169</v>
      </c>
    </row>
    <row r="13" customFormat="false" ht="12" hidden="false" customHeight="false" outlineLevel="0" collapsed="false">
      <c r="A13" s="56"/>
      <c r="B13" s="48"/>
      <c r="C13" s="49"/>
      <c r="D13" s="50"/>
      <c r="E13" s="50"/>
      <c r="F13" s="50"/>
      <c r="G13" s="50"/>
      <c r="H13" s="50"/>
      <c r="I13" s="50"/>
      <c r="J13" s="50"/>
      <c r="K13" s="50"/>
    </row>
    <row r="14" customFormat="false" ht="12" hidden="false" customHeight="false" outlineLevel="0" collapsed="false">
      <c r="A14" s="59"/>
      <c r="B14" s="60"/>
      <c r="C14" s="61"/>
      <c r="D14" s="50"/>
      <c r="E14" s="50"/>
      <c r="F14" s="50"/>
      <c r="G14" s="50"/>
      <c r="H14" s="50"/>
      <c r="I14" s="50"/>
      <c r="J14" s="50"/>
      <c r="K14" s="50"/>
    </row>
    <row r="15" customFormat="false" ht="12" hidden="false" customHeight="false" outlineLevel="0" collapsed="false">
      <c r="A15" s="63" t="s">
        <v>39</v>
      </c>
      <c r="B15" s="64"/>
      <c r="C15" s="65"/>
      <c r="D15" s="66" t="n">
        <f aca="false">SUM(D12)</f>
        <v>0</v>
      </c>
      <c r="E15" s="66" t="n">
        <f aca="false">SUM(E12)</f>
        <v>0</v>
      </c>
      <c r="F15" s="66" t="n">
        <f aca="false">SUM(F12)</f>
        <v>0</v>
      </c>
      <c r="G15" s="66" t="n">
        <f aca="false">SUM(G12)</f>
        <v>0</v>
      </c>
      <c r="H15" s="66" t="n">
        <f aca="false">SUM(H12)</f>
        <v>0</v>
      </c>
      <c r="I15" s="66" t="n">
        <f aca="false">SUM(I12)</f>
        <v>0</v>
      </c>
      <c r="J15" s="66" t="n">
        <f aca="false">SUM(J12)</f>
        <v>29115169</v>
      </c>
      <c r="K15" s="66" t="n">
        <f aca="false">SUM(K12)</f>
        <v>29115169</v>
      </c>
      <c r="L15" s="40"/>
    </row>
    <row r="16" customFormat="false" ht="12" hidden="false" customHeight="false" outlineLevel="0" collapsed="false">
      <c r="A16" s="59"/>
      <c r="B16" s="69"/>
      <c r="C16" s="70"/>
    </row>
    <row r="17" customFormat="false" ht="12" hidden="false" customHeight="false" outlineLevel="0" collapsed="false">
      <c r="A17" s="71"/>
      <c r="B17" s="48"/>
      <c r="C17" s="49"/>
      <c r="D17" s="50"/>
      <c r="E17" s="50"/>
      <c r="F17" s="50"/>
      <c r="G17" s="50"/>
      <c r="H17" s="50"/>
      <c r="I17" s="50"/>
      <c r="J17" s="50"/>
      <c r="K17" s="50"/>
    </row>
    <row r="18" customFormat="false" ht="12" hidden="false" customHeight="false" outlineLevel="0" collapsed="false">
      <c r="A18" s="72"/>
      <c r="B18" s="73"/>
      <c r="C18" s="74"/>
      <c r="D18" s="75"/>
      <c r="E18" s="75"/>
      <c r="F18" s="75"/>
      <c r="G18" s="75"/>
      <c r="H18" s="75"/>
      <c r="I18" s="75"/>
      <c r="J18" s="75"/>
      <c r="K18" s="75"/>
    </row>
    <row r="19" customFormat="false" ht="12" hidden="false" customHeight="false" outlineLevel="0" collapsed="false">
      <c r="A19" s="81"/>
      <c r="B19" s="48"/>
      <c r="C19" s="61"/>
      <c r="D19" s="50"/>
      <c r="E19" s="50"/>
      <c r="F19" s="50"/>
      <c r="G19" s="50"/>
      <c r="H19" s="50"/>
      <c r="I19" s="50"/>
      <c r="J19" s="50"/>
      <c r="K19" s="50"/>
    </row>
    <row r="20" customFormat="false" ht="12" hidden="false" customHeight="false" outlineLevel="0" collapsed="false">
      <c r="A20" s="78"/>
      <c r="B20" s="48"/>
      <c r="C20" s="61"/>
      <c r="D20" s="50"/>
      <c r="E20" s="50"/>
      <c r="F20" s="50"/>
      <c r="G20" s="50"/>
      <c r="H20" s="50"/>
      <c r="I20" s="50"/>
      <c r="J20" s="50"/>
      <c r="K20" s="50"/>
    </row>
    <row r="21" customFormat="false" ht="12" hidden="false" customHeight="false" outlineLevel="0" collapsed="false">
      <c r="A21" s="81"/>
      <c r="B21" s="48"/>
      <c r="C21" s="61"/>
      <c r="D21" s="50"/>
      <c r="E21" s="50"/>
      <c r="F21" s="50"/>
      <c r="G21" s="50"/>
      <c r="H21" s="50"/>
      <c r="I21" s="50"/>
      <c r="J21" s="50"/>
      <c r="K21" s="50"/>
    </row>
    <row r="22" customFormat="false" ht="12" hidden="false" customHeight="false" outlineLevel="0" collapsed="false">
      <c r="A22" s="81"/>
      <c r="B22" s="48"/>
      <c r="C22" s="61"/>
      <c r="D22" s="50"/>
      <c r="E22" s="50"/>
      <c r="F22" s="50"/>
      <c r="G22" s="50"/>
      <c r="H22" s="50"/>
      <c r="I22" s="50"/>
      <c r="J22" s="50"/>
      <c r="K22" s="50"/>
    </row>
    <row r="23" customFormat="false" ht="12" hidden="false" customHeight="false" outlineLevel="0" collapsed="false">
      <c r="A23" s="81"/>
      <c r="B23" s="48"/>
      <c r="C23" s="61"/>
      <c r="D23" s="50"/>
      <c r="E23" s="50"/>
      <c r="F23" s="50"/>
      <c r="G23" s="50"/>
      <c r="H23" s="50"/>
      <c r="I23" s="50"/>
      <c r="J23" s="50"/>
      <c r="K23" s="50"/>
    </row>
    <row r="24" customFormat="false" ht="12" hidden="false" customHeight="false" outlineLevel="0" collapsed="false">
      <c r="A24" s="81"/>
      <c r="B24" s="48"/>
      <c r="C24" s="61"/>
      <c r="D24" s="50"/>
      <c r="E24" s="50"/>
      <c r="F24" s="50"/>
      <c r="G24" s="50"/>
      <c r="H24" s="50"/>
      <c r="I24" s="50"/>
      <c r="J24" s="50"/>
      <c r="K24" s="50"/>
    </row>
    <row r="25" customFormat="false" ht="12" hidden="false" customHeight="false" outlineLevel="0" collapsed="false">
      <c r="A25" s="81"/>
      <c r="B25" s="48"/>
      <c r="C25" s="61"/>
      <c r="D25" s="50"/>
      <c r="E25" s="50"/>
      <c r="F25" s="50"/>
      <c r="G25" s="50"/>
      <c r="H25" s="50"/>
      <c r="I25" s="50"/>
      <c r="J25" s="50"/>
      <c r="K25" s="50"/>
    </row>
  </sheetData>
  <printOptions headings="false" gridLines="false" gridLinesSet="true" horizontalCentered="false" verticalCentered="false"/>
  <pageMargins left="0.25" right="0.25" top="1.35" bottom="0.7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Information Technology
2002 Gas Logistics -  Capital</oddHeader>
    <oddFooter/>
  </headerFooter>
  <rowBreaks count="1" manualBreakCount="1">
    <brk id="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2000-08-09T11:47:35Z</dcterms:created>
  <dc:creator>aflecke</dc:creator>
  <dc:description/>
  <dc:language>en-US</dc:language>
  <cp:lastModifiedBy>cbarnes</cp:lastModifiedBy>
  <cp:lastPrinted>2001-11-05T16:00:37Z</cp:lastPrinted>
  <dcterms:modified xsi:type="dcterms:W3CDTF">2001-12-06T20:42:55Z</dcterms:modified>
  <cp:revision>0</cp:revision>
  <dc:subject/>
  <dc:title/>
</cp:coreProperties>
</file>