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7.xml" ContentType="application/vnd.ms-excel.controlproperties+xml"/>
  <Override PartName="/xl/ctrlProps/ctrlProps10.xml" ContentType="application/vnd.ms-excel.controlpropertie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1.xml" ContentType="application/vnd.openxmlformats-officedocument.drawing+xml"/>
  <Override PartName="/xl/drawings/drawing1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GRMSDetail" sheetId="3" state="visible" r:id="rId5"/>
    <sheet name="QueryPage" sheetId="4" state="visible" r:id="rId6"/>
    <sheet name="Months" sheetId="5" state="visible" r:id="rId7"/>
    <sheet name="XL-OPT" sheetId="6" state="visible" r:id="rId8"/>
    <sheet name="R1" sheetId="7" state="visible" r:id="rId9"/>
    <sheet name="R2" sheetId="8" state="visible" r:id="rId10"/>
    <sheet name="R3" sheetId="9" state="visible" r:id="rId11"/>
    <sheet name="R4" sheetId="10" state="visible" r:id="rId12"/>
    <sheet name="R5" sheetId="11" state="visible" r:id="rId13"/>
    <sheet name="R6" sheetId="12" state="visible" r:id="rId14"/>
    <sheet name="R7" sheetId="13" state="visible" r:id="rId15"/>
    <sheet name="R8" sheetId="14" state="visible" r:id="rId16"/>
    <sheet name="R9" sheetId="15" state="visible" r:id="rId17"/>
    <sheet name="R10" sheetId="16" state="visible" r:id="rId18"/>
    <sheet name="R11" sheetId="17" state="visible" r:id="rId19"/>
    <sheet name="R12" sheetId="18" state="visible" r:id="rId20"/>
    <sheet name="Temp" sheetId="19" state="visible" r:id="rId21"/>
  </sheets>
  <externalReferences>
    <externalReference r:id="rId22"/>
    <externalReference r:id="rId23"/>
  </externalReferences>
  <definedNames>
    <definedName function="false" hidden="false" localSheetId="1" name="_xlnm.Print_Area" vbProcedure="false">'Financial Book Position'!$A$1:$AH$20</definedName>
    <definedName function="false" hidden="false" localSheetId="1" name="_xlnm.Print_Titles" vbProcedure="false">'Financial Book Position'!$A:$A,'Financial Book Position'!$1:$9</definedName>
    <definedName function="false" hidden="true" localSheetId="2" name="_xlnm._FilterDatabase" vbProcedure="false">GRMSDetail!$A$1:$H$3</definedName>
    <definedName function="false" hidden="true" localSheetId="6" name="_xlnm._FilterDatabase" vbProcedure="false">R1!$A$3:$X$3</definedName>
    <definedName function="false" hidden="false" localSheetId="7" name="_xlnm.Print_Area" vbProcedure="false">R2!$A$2:$J$3</definedName>
    <definedName function="false" hidden="true" localSheetId="7" name="_xlnm._FilterDatabase" vbProcedure="false">R2!$A$3:$X$587</definedName>
    <definedName function="false" hidden="true" localSheetId="10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5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[2]!Macro9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BucketTable" vbProcedure="false">Months!$D$3:$F$288</definedName>
    <definedName function="false" hidden="false" localSheetId="2" name="ExternalData1" vbProcedure="false">GRMSDetail!$A$1:$E$3</definedName>
    <definedName function="false" hidden="false" localSheetId="2" name="PromptMonth" vbProcedure="false">'Run Query'!$B$8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SumMonths" vbProcedure="false">Months!$F$3:$F$288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ayOfTheMonth" vbProcedure="false">'Run Query'!$B$7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5" name="SIFO" vbProcedure="false">{"BookBal",#N/A,FALSE,"Roll-1";"DailyChange",#N/A,FALSE,"Roll-1";"Schedules",#N/A,FALSE,"Roll-1"}</definedName>
    <definedName function="false" hidden="false" localSheetId="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<sst xmlns="http://schemas.openxmlformats.org/spreadsheetml/2006/main" count="2880" uniqueCount="189">
  <si>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</si>
  <si>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</si>
  <si>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</si>
  <si>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</si>
  <si>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</si>
  <si>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</si>
  <si>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</si>
  <si>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</si>
  <si>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</si>
  <si>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</si>
  <si>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</si>
  <si>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</si>
  <si>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</si>
  <si>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</si>
  <si>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</si>
  <si>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</si>
  <si>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</si>
  <si>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</si>
  <si>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</si>
  <si>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</si>
  <si>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</si>
  <si>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</si>
  <si>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</si>
  <si>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</si>
  <si>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</si>
  <si>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</si>
  <si>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</si>
  <si>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</si>
  <si>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</si>
  <si>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</si>
  <si>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</si>
  <si>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</si>
  <si>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</si>
  <si>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</si>
  <si>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</si>
  <si>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</si>
  <si>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</si>
  <si>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</si>
  <si>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</si>
  <si>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</si>
  <si>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</si>
  <si>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</si>
  <si>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</si>
  <si>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</si>
  <si>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</si>
  <si>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</si>
  <si>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</si>
  <si>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</si>
  <si>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</si>
  <si>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</si>
  <si>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</si>
  <si>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</si>
  <si>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</si>
  <si>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</si>
  <si>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</si>
  <si>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</si>
  <si>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</si>
  <si>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</si>
  <si>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</si>
  <si>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</si>
  <si>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</si>
  <si>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</si>
  <si>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</si>
  <si>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In-the-money Live Fianancial 2004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</si>
  <si>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</si>
  <si>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</si>
  <si>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</si>
  <si>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</si>
  <si>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</si>
  <si>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</si>
  <si>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</si>
  <si>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</si>
  <si>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</si>
  <si>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</si>
  <si>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</si>
  <si>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</si>
  <si>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</si>
  <si>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</si>
  <si>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</si>
  <si>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</si>
  <si>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</si>
  <si>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</si>
  <si>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</si>
  <si>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</si>
  <si>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</si>
  <si>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</si>
  <si>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</si>
  <si>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</si>
  <si>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</si>
  <si>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</si>
  <si>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</si>
  <si>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</si>
  <si>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</si>
  <si>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</si>
  <si>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</si>
  <si>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</si>
  <si>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</si>
  <si>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</si>
  <si>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</si>
  <si>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</si>
  <si>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</si>
  <si>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</si>
  <si>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</si>
  <si>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</si>
  <si>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</si>
  <si>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</si>
  <si>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</si>
  <si>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</si>
  <si>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R1!$A$4:$A$229</t>
  </si>
  <si>
    <t xml:space="preserve">R1!$D$4:$D$229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</si>
  <si>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</si>
  <si>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</si>
  <si>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</si>
  <si>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</si>
  <si>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</si>
  <si>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</si>
  <si>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</si>
  <si>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</si>
  <si>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R2!$A$4:$A$1150</t>
  </si>
  <si>
    <t xml:space="preserve">R2!$D$4:$D$1150</t>
  </si>
  <si>
    <t xml:space="preserve">R2!$E$4:$E$1150</t>
  </si>
  <si>
    <t xml:space="preserve">R2!$I$4:$I$1150</t>
  </si>
  <si>
    <t xml:space="preserve">Sum =</t>
  </si>
  <si>
    <t xml:space="preserve">R2!$F$4:$F$1150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</si>
  <si>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</si>
  <si>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</si>
  <si>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</si>
  <si>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</si>
  <si>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</si>
  <si>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</si>
  <si>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</si>
  <si>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</si>
  <si>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IF-CGT/APPALAC</t>
  </si>
  <si>
    <t xml:space="preserve">IF-CIG/RKYMTN</t>
  </si>
  <si>
    <t xml:space="preserve">IF-CNG/APPALACH</t>
  </si>
  <si>
    <t xml:space="preserve">IF-ELPO/PERMIAN</t>
  </si>
  <si>
    <t xml:space="preserve">IF-ELPO/SJ</t>
  </si>
  <si>
    <t xml:space="preserve">IF-FGT/MKTAREA</t>
  </si>
  <si>
    <t xml:space="preserve">IF-FGT/Z1</t>
  </si>
  <si>
    <t xml:space="preserve">IF-FGT/Z2</t>
  </si>
  <si>
    <t xml:space="preserve">IF-FGT/Z3</t>
  </si>
  <si>
    <t xml:space="preserve">IF-HEHUB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</si>
  <si>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</si>
  <si>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</si>
  <si>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</si>
  <si>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</si>
  <si>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IF-TENN/LA</t>
  </si>
  <si>
    <t xml:space="preserve">IF-TETCO/ELA</t>
  </si>
  <si>
    <t xml:space="preserve">IF-TETCO/M3</t>
  </si>
  <si>
    <t xml:space="preserve">IF-TRANSCO/Z6</t>
  </si>
  <si>
    <t xml:space="preserve">IF-TRUNKL/LA</t>
  </si>
  <si>
    <t xml:space="preserve">MICH_CG-GD</t>
  </si>
  <si>
    <t xml:space="preserve">NGI-MALIN</t>
  </si>
  <si>
    <t xml:space="preserve">NGI-PGE/CG</t>
  </si>
  <si>
    <t xml:space="preserve">NGI-SOCAL</t>
  </si>
  <si>
    <t xml:space="preserve">NGI/CHI. GATE</t>
  </si>
  <si>
    <t xml:space="preserve">IF-SONAT/LA</t>
  </si>
  <si>
    <t xml:space="preserve">R3!$A$4</t>
  </si>
  <si>
    <t xml:space="preserve">R3!$D$4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</si>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</sst>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# ?/?"/>
    <numFmt numFmtId="176" formatCode="0.00"/>
    <numFmt numFmtId="177" formatCode="mmm\-yyyy"/>
    <numFmt numFmtId="178" formatCode="#,##0.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1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4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5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7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6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8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1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3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14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5" name="Rectangle 19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161640</xdr:rowOff>
    </xdr:to>
    <xdr:sp>
      <xdr:nvSpPr>
        <xdr:cNvPr id="16" name="Rectangle 20"/>
        <xdr:cNvSpPr/>
      </xdr:nvSpPr>
      <xdr:spPr>
        <a:xfrm>
          <a:off x="14015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0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45926.9316084603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25</v>
      </c>
      <c r="C7" s="11" t="n">
        <f aca="true">TODAY()-1</f>
        <v>45925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45925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45925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1498454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f aca="false">post_id+1</f>
        <v>1498455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f aca="false">B26+1</f>
        <v>1498456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f aca="false">B27+2</f>
        <v>1498458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f aca="false">B28+1</f>
        <v>1498459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159</v>
      </c>
      <c r="B1" s="161" t="s">
        <v>160</v>
      </c>
      <c r="C1" s="162" t="s">
        <v>110</v>
      </c>
      <c r="D1" s="163" t="n">
        <f aca="false">SUM(D4:D65536)</f>
        <v>-12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134</v>
      </c>
      <c r="D4" s="160" t="n">
        <v>-12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161</v>
      </c>
      <c r="B1" s="161" t="s">
        <v>162</v>
      </c>
      <c r="C1" s="162" t="s">
        <v>110</v>
      </c>
      <c r="D1" s="163" t="n">
        <f aca="false">SUM(D4:D65536)</f>
        <v>-29.97842976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163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n">
        <f aca="false">INDEX(BucketTable,MATCH(B4,SumMonths,0),1)</f>
        <v>2</v>
      </c>
      <c r="B4" s="171" t="n">
        <v>37347</v>
      </c>
      <c r="C4" s="159" t="s">
        <v>134</v>
      </c>
      <c r="D4" s="160" t="n">
        <v>-29.97842976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164</v>
      </c>
      <c r="B1" s="161" t="s">
        <v>165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166</v>
      </c>
      <c r="B1" s="161" t="s">
        <v>167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168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169</v>
      </c>
      <c r="B1" s="161" t="s">
        <v>170</v>
      </c>
      <c r="C1" s="172" t="s">
        <v>171</v>
      </c>
      <c r="D1" s="162" t="s">
        <v>172</v>
      </c>
      <c r="E1" s="163" t="n">
        <f aca="false">SUM(E4:E65536)</f>
        <v>0</v>
      </c>
      <c r="F1" s="162" t="s">
        <v>122</v>
      </c>
      <c r="G1" s="163" t="n">
        <f aca="false">SUM(G4:G65536)</f>
        <v>0</v>
      </c>
      <c r="H1" s="173" t="s">
        <v>173</v>
      </c>
      <c r="I1" s="173"/>
      <c r="J1" s="174"/>
    </row>
    <row r="2" customFormat="false" ht="12.7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174</v>
      </c>
      <c r="B1" s="161" t="s">
        <v>175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176</v>
      </c>
      <c r="B1" s="161" t="s">
        <v>177</v>
      </c>
      <c r="C1" s="162" t="s">
        <v>110</v>
      </c>
      <c r="D1" s="163" t="n">
        <f aca="false">SUM(D4:D65536)</f>
        <v>-9.81587917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135</v>
      </c>
      <c r="D4" s="160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136</v>
      </c>
      <c r="D5" s="160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141</v>
      </c>
      <c r="D6" s="160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144</v>
      </c>
      <c r="D7" s="160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178</v>
      </c>
      <c r="D8" s="160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152</v>
      </c>
      <c r="D9" s="160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1" t="n">
        <v>37073</v>
      </c>
      <c r="C10" s="159" t="s">
        <v>154</v>
      </c>
      <c r="D10" s="160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1" t="n">
        <v>37104</v>
      </c>
      <c r="C11" s="159" t="s">
        <v>179</v>
      </c>
      <c r="D11" s="160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1" t="n">
        <v>37104</v>
      </c>
      <c r="C12" s="159" t="s">
        <v>135</v>
      </c>
      <c r="D12" s="160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1" t="n">
        <v>37104</v>
      </c>
      <c r="C13" s="159" t="s">
        <v>180</v>
      </c>
      <c r="D13" s="160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1" t="n">
        <v>37104</v>
      </c>
      <c r="C14" s="159" t="s">
        <v>136</v>
      </c>
      <c r="D14" s="160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1" t="n">
        <v>37104</v>
      </c>
      <c r="C15" s="159" t="s">
        <v>144</v>
      </c>
      <c r="D15" s="160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160" width="13.85"/>
    <col collapsed="false" customWidth="true" hidden="false" outlineLevel="0" max="6" min="6" style="159" width="12.56"/>
    <col collapsed="false" customWidth="true" hidden="false" outlineLevel="0" max="7" min="7" style="160" width="11.56"/>
    <col collapsed="false" customWidth="true" hidden="false" outlineLevel="0" max="8" min="8" style="160" width="11.99"/>
    <col collapsed="false" customWidth="true" hidden="false" outlineLevel="0" max="9" min="9" style="160" width="11.7"/>
    <col collapsed="false" customWidth="true" hidden="false" outlineLevel="0" max="10" min="10" style="159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181</v>
      </c>
      <c r="B1" s="161" t="s">
        <v>182</v>
      </c>
      <c r="C1" s="162" t="s">
        <v>110</v>
      </c>
      <c r="D1" s="163" t="n">
        <f aca="false">SUM(D4:D65536)</f>
        <v>0</v>
      </c>
      <c r="E1" s="163" t="e">
        <f aca="false">SUM(#REF!)</f>
        <v>#REF!</v>
      </c>
      <c r="F1" s="162" t="s">
        <v>122</v>
      </c>
      <c r="G1" s="163" t="e">
        <f aca="false">SUM(#REF!)</f>
        <v>#REF!</v>
      </c>
      <c r="H1" s="173" t="s">
        <v>183</v>
      </c>
      <c r="I1" s="173"/>
      <c r="J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184</v>
      </c>
      <c r="B1" s="161" t="s">
        <v>185</v>
      </c>
      <c r="C1" s="162" t="s">
        <v>110</v>
      </c>
      <c r="D1" s="163" t="n">
        <f aca="false">SUM(D4:D65536)</f>
        <v>-18.6989923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1" t="n">
        <v>37073</v>
      </c>
      <c r="C4" s="159" t="s">
        <v>135</v>
      </c>
      <c r="D4" s="160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1" t="n">
        <v>37073</v>
      </c>
      <c r="C5" s="159" t="s">
        <v>136</v>
      </c>
      <c r="D5" s="160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1" t="n">
        <v>37073</v>
      </c>
      <c r="C6" s="159" t="s">
        <v>186</v>
      </c>
      <c r="D6" s="160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1" t="n">
        <v>37073</v>
      </c>
      <c r="C7" s="159" t="s">
        <v>144</v>
      </c>
      <c r="D7" s="160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1" t="n">
        <v>37073</v>
      </c>
      <c r="C8" s="159" t="s">
        <v>187</v>
      </c>
      <c r="D8" s="160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1" t="n">
        <v>37073</v>
      </c>
      <c r="C9" s="159" t="s">
        <v>188</v>
      </c>
      <c r="D9" s="160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0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0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1"/>
      <c r="C1" s="162" t="s">
        <v>110</v>
      </c>
      <c r="D1" s="163" t="n">
        <f aca="false">SUM(D4:D65536)</f>
        <v>0</v>
      </c>
      <c r="F1" s="0" t="s">
        <v>16</v>
      </c>
      <c r="G1" s="161"/>
      <c r="H1" s="172"/>
      <c r="I1" s="162" t="s">
        <v>110</v>
      </c>
      <c r="J1" s="163" t="n">
        <f aca="false">SUM(J4:J65536)</f>
        <v>0</v>
      </c>
      <c r="K1" s="162" t="s">
        <v>122</v>
      </c>
      <c r="L1" s="163" t="n">
        <f aca="false">SUM(L4:L65536)</f>
        <v>0</v>
      </c>
      <c r="M1" s="173"/>
      <c r="N1" s="173"/>
      <c r="O1" s="174"/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  <c r="G2" s="175" t="s">
        <v>111</v>
      </c>
      <c r="H2" s="165"/>
      <c r="I2" s="165"/>
      <c r="J2" s="166" t="s">
        <v>112</v>
      </c>
      <c r="K2" s="164" t="s">
        <v>124</v>
      </c>
      <c r="L2" s="176" t="s">
        <v>125</v>
      </c>
      <c r="M2" s="164" t="s">
        <v>126</v>
      </c>
      <c r="N2" s="176" t="s">
        <v>127</v>
      </c>
      <c r="O2" s="177" t="s">
        <v>128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  <c r="F3" s="105" t="s">
        <v>113</v>
      </c>
      <c r="G3" s="168" t="s">
        <v>114</v>
      </c>
      <c r="H3" s="169" t="s">
        <v>115</v>
      </c>
      <c r="I3" s="169" t="s">
        <v>129</v>
      </c>
      <c r="J3" s="170" t="s">
        <v>116</v>
      </c>
      <c r="K3" s="178" t="s">
        <v>116</v>
      </c>
      <c r="L3" s="170" t="s">
        <v>116</v>
      </c>
      <c r="M3" s="178" t="s">
        <v>130</v>
      </c>
      <c r="N3" s="170" t="s">
        <v>116</v>
      </c>
      <c r="O3" s="179" t="s">
        <v>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4.14"/>
    <col collapsed="false" customWidth="true" hidden="false" outlineLevel="0" max="35" min="35" style="56" width="2.56"/>
    <col collapsed="false" customWidth="true" hidden="false" outlineLevel="0" max="36" min="36" style="54" width="7.99"/>
    <col collapsed="false" customWidth="false" hidden="false" outlineLevel="0" max="257" min="37" style="54" width="9.14"/>
  </cols>
  <sheetData>
    <row r="1" customFormat="false" ht="12.75" hidden="false" customHeight="false" outlineLevel="0" collapsed="false">
      <c r="A1" s="57" t="s">
        <v>16</v>
      </c>
      <c r="B1" s="57"/>
      <c r="AH1" s="58"/>
    </row>
    <row r="2" customFormat="false" ht="12.75" hidden="false" customHeight="false" outlineLevel="0" collapsed="false">
      <c r="A2" s="57"/>
      <c r="B2" s="57"/>
      <c r="AH2" s="59"/>
    </row>
    <row r="3" customFormat="false" ht="12.75" hidden="false" customHeight="false" outlineLevel="0" collapsed="false">
      <c r="J3" s="60"/>
      <c r="L3" s="60"/>
      <c r="N3" s="60"/>
      <c r="AH3" s="61"/>
    </row>
    <row r="4" customFormat="false" ht="45.75" hidden="false" customHeight="true" outlineLevel="0" collapsed="false">
      <c r="AH4" s="61"/>
    </row>
    <row r="5" customFormat="false" ht="14.25" hidden="false" customHeight="true" outlineLevel="0" collapsed="false">
      <c r="A5" s="62" t="n">
        <f aca="false">+'Run Query'!A21</f>
        <v>45925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customFormat="false" ht="12.75" hidden="false" customHeight="false" outlineLevel="0" collapsed="false">
      <c r="A6" s="65" t="s">
        <v>55</v>
      </c>
      <c r="B6" s="65"/>
      <c r="C6" s="66"/>
      <c r="D6" s="67" t="s">
        <v>56</v>
      </c>
      <c r="E6" s="67" t="s">
        <v>57</v>
      </c>
      <c r="F6" s="68" t="n">
        <v>1</v>
      </c>
      <c r="G6" s="69"/>
      <c r="H6" s="68" t="n">
        <v>2</v>
      </c>
      <c r="I6" s="69"/>
      <c r="J6" s="68" t="n">
        <v>23</v>
      </c>
      <c r="K6" s="69"/>
      <c r="L6" s="68" t="n">
        <v>24</v>
      </c>
      <c r="M6" s="69"/>
      <c r="N6" s="68" t="n">
        <v>25</v>
      </c>
      <c r="O6" s="69"/>
      <c r="P6" s="68" t="n">
        <v>26</v>
      </c>
      <c r="Q6" s="69"/>
      <c r="R6" s="68" t="n">
        <v>27</v>
      </c>
      <c r="S6" s="69"/>
      <c r="T6" s="68" t="n">
        <v>28</v>
      </c>
      <c r="U6" s="69"/>
      <c r="V6" s="68" t="n">
        <v>29</v>
      </c>
      <c r="W6" s="69"/>
      <c r="X6" s="68" t="n">
        <v>30</v>
      </c>
      <c r="Y6" s="69"/>
      <c r="Z6" s="68" t="n">
        <v>31</v>
      </c>
      <c r="AA6" s="69"/>
      <c r="AB6" s="68" t="n">
        <v>32</v>
      </c>
      <c r="AC6" s="69"/>
      <c r="AD6" s="68" t="n">
        <v>33</v>
      </c>
      <c r="AE6" s="69"/>
      <c r="AF6" s="68" t="n">
        <v>34</v>
      </c>
      <c r="AG6" s="69"/>
      <c r="AH6" s="69"/>
      <c r="AJ6" s="56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customFormat="false" ht="12.75" hidden="false" customHeight="false" outlineLevel="0" collapsed="false">
      <c r="A7" s="71" t="s">
        <v>58</v>
      </c>
      <c r="B7" s="71" t="s">
        <v>59</v>
      </c>
      <c r="C7" s="72"/>
      <c r="D7" s="73"/>
      <c r="E7" s="73"/>
      <c r="F7" s="74" t="n">
        <v>37591</v>
      </c>
      <c r="G7" s="74"/>
      <c r="H7" s="74" t="n">
        <f aca="false">EOMONTH(F7,1)</f>
        <v>37652</v>
      </c>
      <c r="I7" s="74"/>
      <c r="J7" s="74" t="n">
        <v>38017</v>
      </c>
      <c r="K7" s="74"/>
      <c r="L7" s="74" t="n">
        <f aca="false">EOMONTH(J7,1)</f>
        <v>38046</v>
      </c>
      <c r="M7" s="74"/>
      <c r="N7" s="74" t="n">
        <f aca="false">EOMONTH(L8,1)</f>
        <v>38077</v>
      </c>
      <c r="O7" s="74"/>
      <c r="P7" s="74" t="n">
        <f aca="false">EOMONTH(N8,1)</f>
        <v>38107</v>
      </c>
      <c r="Q7" s="74"/>
      <c r="R7" s="74" t="n">
        <f aca="false">EOMONTH(P8,1)</f>
        <v>38138</v>
      </c>
      <c r="S7" s="74"/>
      <c r="T7" s="74" t="n">
        <f aca="false">EOMONTH(R8,1)</f>
        <v>38168</v>
      </c>
      <c r="U7" s="74"/>
      <c r="V7" s="74" t="n">
        <f aca="false">EOMONTH(T8,1)</f>
        <v>38199</v>
      </c>
      <c r="W7" s="74"/>
      <c r="X7" s="74" t="n">
        <f aca="false">EOMONTH(V7,1)</f>
        <v>38230</v>
      </c>
      <c r="Y7" s="74"/>
      <c r="Z7" s="74" t="n">
        <f aca="false">EOMONTH(X8,1)</f>
        <v>38260</v>
      </c>
      <c r="AA7" s="74"/>
      <c r="AB7" s="74" t="n">
        <f aca="false">EOMONTH(Z7,1)</f>
        <v>38291</v>
      </c>
      <c r="AC7" s="74"/>
      <c r="AD7" s="74" t="n">
        <f aca="false">EOMONTH(AB7,1)</f>
        <v>38321</v>
      </c>
      <c r="AE7" s="74"/>
      <c r="AF7" s="74" t="n">
        <f aca="false">EOMONTH(AD8,1)</f>
        <v>38352</v>
      </c>
      <c r="AG7" s="74"/>
      <c r="AH7" s="75" t="s">
        <v>60</v>
      </c>
      <c r="AI7" s="76"/>
      <c r="AJ7" s="7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71" t="s">
        <v>61</v>
      </c>
      <c r="B8" s="78" t="s">
        <v>62</v>
      </c>
      <c r="C8" s="72"/>
      <c r="D8" s="73"/>
      <c r="E8" s="73"/>
      <c r="F8" s="74" t="n">
        <v>37591</v>
      </c>
      <c r="G8" s="74"/>
      <c r="H8" s="79" t="s">
        <v>33</v>
      </c>
      <c r="I8" s="74"/>
      <c r="J8" s="74" t="n">
        <v>38017</v>
      </c>
      <c r="K8" s="74"/>
      <c r="L8" s="74" t="n">
        <f aca="false">EOMONTH(L7,0)</f>
        <v>38046</v>
      </c>
      <c r="M8" s="74"/>
      <c r="N8" s="74" t="n">
        <f aca="false">EOMONTH(N7,0)</f>
        <v>38077</v>
      </c>
      <c r="O8" s="74"/>
      <c r="P8" s="74" t="n">
        <f aca="false">EOMONTH(N$8,1)</f>
        <v>38107</v>
      </c>
      <c r="Q8" s="74"/>
      <c r="R8" s="74" t="n">
        <f aca="false">EOMONTH(P$8,1)</f>
        <v>38138</v>
      </c>
      <c r="S8" s="74"/>
      <c r="T8" s="80" t="n">
        <f aca="false">EOMONTH(R$8,1)</f>
        <v>38168</v>
      </c>
      <c r="U8" s="74"/>
      <c r="V8" s="74" t="n">
        <f aca="false">EOMONTH(V7,0)</f>
        <v>38199</v>
      </c>
      <c r="W8" s="74"/>
      <c r="X8" s="74" t="n">
        <f aca="false">EOMONTH(X7,0)</f>
        <v>38230</v>
      </c>
      <c r="Y8" s="74"/>
      <c r="Z8" s="74" t="n">
        <f aca="false">EOMONTH(Z7,0)</f>
        <v>38260</v>
      </c>
      <c r="AA8" s="74"/>
      <c r="AB8" s="74" t="n">
        <f aca="false">EOMONTH(AB7,0)</f>
        <v>38291</v>
      </c>
      <c r="AC8" s="74"/>
      <c r="AD8" s="74" t="n">
        <f aca="false">EOMONTH(AD7,0)</f>
        <v>38321</v>
      </c>
      <c r="AE8" s="74"/>
      <c r="AF8" s="74" t="n">
        <f aca="false">EOMONTH(AF7,0)</f>
        <v>38352</v>
      </c>
      <c r="AG8" s="74"/>
      <c r="AH8" s="75" t="str">
        <f aca="false">CONCATENATE(TEXT(J7,"mmm-yy"),"/",(TEXT(AF8,"mmm-yy")))</f>
        <v>Jan-04/Dec-04</v>
      </c>
      <c r="AI8" s="76"/>
      <c r="AJ8" s="7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81" t="s">
        <v>63</v>
      </c>
      <c r="B9" s="82"/>
      <c r="C9" s="72"/>
      <c r="D9" s="73"/>
      <c r="E9" s="7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J9" s="56"/>
    </row>
    <row r="10" customFormat="false" ht="12.75" hidden="false" customHeight="false" outlineLevel="0" collapsed="false">
      <c r="A10" s="83" t="s">
        <v>64</v>
      </c>
      <c r="B10" s="54" t="s">
        <v>65</v>
      </c>
      <c r="C10" s="63"/>
      <c r="D10" s="84" t="s">
        <v>66</v>
      </c>
      <c r="E10" s="84" t="s">
        <v>28</v>
      </c>
      <c r="F10" s="85" t="e">
        <f aca="true">SUMIF(INDIRECT(R6!$A$1),F$6,INDIRECT(R6!$B$1))</f>
        <v>#REF!</v>
      </c>
      <c r="G10" s="85"/>
      <c r="H10" s="85" t="n">
        <v>0</v>
      </c>
      <c r="I10" s="85"/>
      <c r="J10" s="85" t="e">
        <f aca="true">SUMIF(INDIRECT(R6!$A$1),J$6,INDIRECT(R6!$B$1))</f>
        <v>#REF!</v>
      </c>
      <c r="K10" s="85"/>
      <c r="L10" s="85" t="e">
        <f aca="true">SUMIF(INDIRECT(R6!$A$1),L$6,INDIRECT(R6!$B$1))</f>
        <v>#REF!</v>
      </c>
      <c r="M10" s="85"/>
      <c r="N10" s="85" t="e">
        <f aca="true">SUMIF(INDIRECT(R6!$A$1),N$6,INDIRECT(R6!$B$1))</f>
        <v>#REF!</v>
      </c>
      <c r="O10" s="85"/>
      <c r="P10" s="85" t="e">
        <f aca="true">SUMIF(INDIRECT(R6!$A$1),P$6,INDIRECT(R6!$B$1))</f>
        <v>#REF!</v>
      </c>
      <c r="Q10" s="85"/>
      <c r="R10" s="85" t="e">
        <f aca="true">SUMIF(INDIRECT(R6!$A$1),R$6,INDIRECT(R6!$B$1))</f>
        <v>#REF!</v>
      </c>
      <c r="S10" s="85"/>
      <c r="T10" s="85" t="e">
        <f aca="true">SUMIF(INDIRECT(R6!$A$1),T$6,INDIRECT(R6!$B$1))</f>
        <v>#REF!</v>
      </c>
      <c r="U10" s="85"/>
      <c r="V10" s="85" t="e">
        <f aca="true">SUMIF(INDIRECT(R6!$A$1),V$6,INDIRECT(R6!$B$1))</f>
        <v>#REF!</v>
      </c>
      <c r="W10" s="85"/>
      <c r="X10" s="85" t="e">
        <f aca="true">SUMIF(INDIRECT(R6!$A$1),X$6,INDIRECT(R6!$B$1))</f>
        <v>#REF!</v>
      </c>
      <c r="Y10" s="85"/>
      <c r="Z10" s="85" t="e">
        <f aca="true">SUMIF(INDIRECT(R6!$A$1),Z$6,INDIRECT(R6!$B$1))</f>
        <v>#REF!</v>
      </c>
      <c r="AA10" s="85"/>
      <c r="AB10" s="85" t="e">
        <f aca="true">SUMIF(INDIRECT(R6!$A$1),AB$6,INDIRECT(R6!$B$1))</f>
        <v>#REF!</v>
      </c>
      <c r="AC10" s="85"/>
      <c r="AD10" s="85" t="e">
        <f aca="true">SUMIF(INDIRECT(R6!$A$1),AD$6,INDIRECT(R6!$B$1))</f>
        <v>#REF!</v>
      </c>
      <c r="AE10" s="85"/>
      <c r="AF10" s="85" t="e">
        <f aca="true">SUMIF(INDIRECT(R6!$A$1),AF$6,INDIRECT(R6!$B$1))</f>
        <v>#REF!</v>
      </c>
      <c r="AG10" s="86"/>
      <c r="AH10" s="87" t="e">
        <f aca="false">F10+SUM(J10:AF10)</f>
        <v>#REF!</v>
      </c>
      <c r="AI10" s="88"/>
      <c r="AJ10" s="87"/>
    </row>
    <row r="11" customFormat="false" ht="12.75" hidden="false" customHeight="false" outlineLevel="0" collapsed="false">
      <c r="A11" s="83" t="s">
        <v>67</v>
      </c>
      <c r="B11" s="54" t="n">
        <v>2</v>
      </c>
      <c r="C11" s="63"/>
      <c r="D11" s="84" t="s">
        <v>68</v>
      </c>
      <c r="E11" s="84" t="s">
        <v>28</v>
      </c>
      <c r="F11" s="85" t="n">
        <v>0</v>
      </c>
      <c r="G11" s="85"/>
      <c r="H11" s="85" t="e">
        <f aca="true">SUMIF(INDIRECT(R3!$A$1),H$6,INDIRECT(R3!$B$1))</f>
        <v>#REF!</v>
      </c>
      <c r="I11" s="85"/>
      <c r="J11" s="85" t="e">
        <f aca="true">SUMIF(INDIRECT(R3!$A$1),J$6,INDIRECT(R3!$B$1))</f>
        <v>#REF!</v>
      </c>
      <c r="K11" s="85"/>
      <c r="L11" s="85" t="e">
        <f aca="true">SUMIF(INDIRECT(R3!$A$1),L$6,INDIRECT(R3!$B$1))</f>
        <v>#REF!</v>
      </c>
      <c r="M11" s="85"/>
      <c r="N11" s="85" t="e">
        <f aca="true">SUMIF(INDIRECT(R3!$A$1),N$6,INDIRECT(R3!$B$1))</f>
        <v>#REF!</v>
      </c>
      <c r="O11" s="85"/>
      <c r="P11" s="85" t="e">
        <f aca="true">SUMIF(INDIRECT(R3!$A$1),P$6,INDIRECT(R3!$B$1))</f>
        <v>#REF!</v>
      </c>
      <c r="Q11" s="85"/>
      <c r="R11" s="85" t="e">
        <f aca="true">SUMIF(INDIRECT(R3!$A$1),R$6,INDIRECT(R3!$B$1))</f>
        <v>#REF!</v>
      </c>
      <c r="S11" s="85"/>
      <c r="T11" s="85" t="e">
        <f aca="true">SUMIF(INDIRECT(R3!$A$1),T$6,INDIRECT(R3!$B$1))</f>
        <v>#REF!</v>
      </c>
      <c r="U11" s="85"/>
      <c r="V11" s="85" t="e">
        <f aca="true">SUMIF(INDIRECT(R3!$A$1),V$6,INDIRECT(R3!$B$1))</f>
        <v>#REF!</v>
      </c>
      <c r="W11" s="85"/>
      <c r="X11" s="85" t="e">
        <f aca="true">SUMIF(INDIRECT(R3!$A$1),X$6,INDIRECT(R3!$B$1))</f>
        <v>#REF!</v>
      </c>
      <c r="Y11" s="85"/>
      <c r="Z11" s="85" t="e">
        <f aca="true">SUMIF(INDIRECT(R3!$A$1),Z$6,INDIRECT(R3!$B$1))</f>
        <v>#REF!</v>
      </c>
      <c r="AA11" s="85"/>
      <c r="AB11" s="85" t="e">
        <f aca="true">SUMIF(INDIRECT(R3!$A$1),AB$6,INDIRECT(R3!$B$1))</f>
        <v>#REF!</v>
      </c>
      <c r="AC11" s="85"/>
      <c r="AD11" s="85" t="e">
        <f aca="true">SUMIF(INDIRECT(R3!$A$1),AD$6,INDIRECT(R3!$B$1))</f>
        <v>#REF!</v>
      </c>
      <c r="AE11" s="85"/>
      <c r="AF11" s="85" t="e">
        <f aca="true">SUMIF(INDIRECT(R3!$A$1),AF$6,INDIRECT(R3!$B$1))</f>
        <v>#REF!</v>
      </c>
      <c r="AG11" s="85"/>
      <c r="AH11" s="87" t="e">
        <f aca="false">+SUM(F11:AF11)-H11</f>
        <v>#REF!</v>
      </c>
      <c r="AI11" s="88"/>
      <c r="AJ11" s="87"/>
    </row>
    <row r="12" customFormat="false" ht="12.75" hidden="false" customHeight="false" outlineLevel="0" collapsed="false">
      <c r="A12" s="83" t="s">
        <v>69</v>
      </c>
      <c r="B12" s="54"/>
      <c r="C12" s="63"/>
      <c r="D12" s="84"/>
      <c r="E12" s="84"/>
      <c r="F12" s="85" t="n">
        <v>0</v>
      </c>
      <c r="G12" s="85"/>
      <c r="H12" s="85"/>
      <c r="I12" s="85"/>
      <c r="J12" s="85" t="e">
        <f aca="true">SUMIF(INDIRECT(R4!$A$1),J$6,INDIRECT(R4!$B$1))++SUMIF(INDIRECT(R9!$A$1),J$6,INDIRECT(R9!$B$1))</f>
        <v>#REF!</v>
      </c>
      <c r="K12" s="85"/>
      <c r="L12" s="85" t="e">
        <f aca="true">SUMIF(INDIRECT(R4!$A$1),L$6,INDIRECT(R4!$B$1))</f>
        <v>#REF!</v>
      </c>
      <c r="M12" s="85"/>
      <c r="N12" s="85" t="e">
        <f aca="true">SUMIF(INDIRECT(R4!$A$1),N$6,INDIRECT(R4!$B$1))</f>
        <v>#REF!</v>
      </c>
      <c r="O12" s="85"/>
      <c r="P12" s="85" t="e">
        <f aca="true">SUMIF(INDIRECT(R4!$A$1),P$6,INDIRECT(R4!$B$1))</f>
        <v>#REF!</v>
      </c>
      <c r="Q12" s="85"/>
      <c r="R12" s="85" t="e">
        <f aca="true">SUMIF(INDIRECT(R4!$A$1),R$6,INDIRECT(R4!$B$1))</f>
        <v>#REF!</v>
      </c>
      <c r="S12" s="85"/>
      <c r="T12" s="85" t="e">
        <f aca="true">SUMIF(INDIRECT(R4!$A$1),T$6,INDIRECT(R4!$B$1))</f>
        <v>#REF!</v>
      </c>
      <c r="U12" s="85"/>
      <c r="V12" s="85" t="e">
        <f aca="true">SUMIF(INDIRECT(R4!$A$1),V$6,INDIRECT(R4!$B$1))</f>
        <v>#REF!</v>
      </c>
      <c r="W12" s="85"/>
      <c r="X12" s="85" t="e">
        <f aca="true">SUMIF(INDIRECT(R4!$A$1),X$6,INDIRECT(R4!$B$1))</f>
        <v>#REF!</v>
      </c>
      <c r="Y12" s="85"/>
      <c r="Z12" s="85" t="e">
        <f aca="true">SUMIF(INDIRECT(R4!$A$1),Z$6,INDIRECT(R4!$B$1))</f>
        <v>#REF!</v>
      </c>
      <c r="AA12" s="85"/>
      <c r="AB12" s="85" t="e">
        <f aca="true">SUMIF(INDIRECT(R4!$A$1),AB$6,INDIRECT(R4!$B$1))</f>
        <v>#REF!</v>
      </c>
      <c r="AC12" s="85"/>
      <c r="AD12" s="85" t="e">
        <f aca="true">SUMIF(INDIRECT(R4!$A$1),AD$6,INDIRECT(R4!$B$1))</f>
        <v>#REF!</v>
      </c>
      <c r="AE12" s="85"/>
      <c r="AF12" s="85" t="e">
        <f aca="true">SUMIF(INDIRECT(R4!$A$1),AF$6,INDIRECT(R4!$B$1))</f>
        <v>#REF!</v>
      </c>
      <c r="AG12" s="85"/>
      <c r="AH12" s="87" t="e">
        <f aca="false">F12+SUM(J12:AF12)</f>
        <v>#REF!</v>
      </c>
      <c r="AI12" s="88"/>
      <c r="AJ12" s="87"/>
    </row>
    <row r="13" customFormat="false" ht="12.75" hidden="false" customHeight="false" outlineLevel="0" collapsed="false">
      <c r="A13" s="83" t="s">
        <v>70</v>
      </c>
      <c r="B13" s="54"/>
      <c r="C13" s="63"/>
      <c r="D13" s="84"/>
      <c r="E13" s="84"/>
      <c r="F13" s="85" t="e">
        <f aca="true">SUMIF(INDIRECT(R5!$A$1),F$6,INDIRECT(R5!$B$1))</f>
        <v>#REF!</v>
      </c>
      <c r="G13" s="85"/>
      <c r="H13" s="85" t="n">
        <v>0</v>
      </c>
      <c r="I13" s="85"/>
      <c r="J13" s="85" t="e">
        <f aca="true">SUMIF(INDIRECT(R5!$A$1),J$6,INDIRECT(R5!$B$1))</f>
        <v>#REF!</v>
      </c>
      <c r="K13" s="85"/>
      <c r="L13" s="85" t="e">
        <f aca="true">SUMIF(INDIRECT(R5!$A$1),L$6,INDIRECT(R5!$B$1))</f>
        <v>#REF!</v>
      </c>
      <c r="M13" s="85"/>
      <c r="N13" s="85" t="e">
        <f aca="true">SUMIF(INDIRECT(R5!$A$1),N$6,INDIRECT(R5!$B$1))</f>
        <v>#REF!</v>
      </c>
      <c r="O13" s="85"/>
      <c r="P13" s="85" t="e">
        <f aca="true">SUMIF(INDIRECT(R5!$A$1),P$6,INDIRECT(R5!$B$1))</f>
        <v>#REF!</v>
      </c>
      <c r="Q13" s="85"/>
      <c r="R13" s="85" t="e">
        <f aca="true">SUMIF(INDIRECT(R5!$A$1),R$6,INDIRECT(R5!$B$1))</f>
        <v>#REF!</v>
      </c>
      <c r="S13" s="85"/>
      <c r="T13" s="85" t="e">
        <f aca="true">SUMIF(INDIRECT(R5!$A$1),T$6,INDIRECT(R5!$B$1))</f>
        <v>#REF!</v>
      </c>
      <c r="U13" s="85"/>
      <c r="V13" s="85" t="e">
        <f aca="true">SUMIF(INDIRECT(R5!$A$1),V$6,INDIRECT(R5!$B$1))</f>
        <v>#REF!</v>
      </c>
      <c r="W13" s="85"/>
      <c r="X13" s="85" t="e">
        <f aca="true">SUMIF(INDIRECT(R5!$A$1),X$6,INDIRECT(R5!$B$1))</f>
        <v>#REF!</v>
      </c>
      <c r="Y13" s="85"/>
      <c r="Z13" s="85" t="e">
        <f aca="true">SUMIF(INDIRECT(R5!$A$1),Z$6,INDIRECT(R5!$B$1))</f>
        <v>#REF!</v>
      </c>
      <c r="AA13" s="85"/>
      <c r="AB13" s="85" t="e">
        <f aca="true">SUMIF(INDIRECT(R5!$A$1),AB$6,INDIRECT(R5!$B$1))</f>
        <v>#REF!</v>
      </c>
      <c r="AC13" s="85"/>
      <c r="AD13" s="85" t="e">
        <f aca="true">SUMIF(INDIRECT(R5!$A$1),AD$6,INDIRECT(R5!$B$1))</f>
        <v>#REF!</v>
      </c>
      <c r="AE13" s="85"/>
      <c r="AF13" s="85" t="e">
        <f aca="true">SUMIF(INDIRECT(R5!$A$1),AF$6,INDIRECT(R5!$B$1))</f>
        <v>#REF!</v>
      </c>
      <c r="AG13" s="85"/>
      <c r="AH13" s="87" t="e">
        <f aca="false">+SUM(F13:AF13)-H13</f>
        <v>#REF!</v>
      </c>
      <c r="AI13" s="88"/>
      <c r="AJ13" s="87"/>
    </row>
    <row r="14" customFormat="false" ht="12.75" hidden="false" customHeight="false" outlineLevel="0" collapsed="false">
      <c r="A14" s="89" t="s">
        <v>71</v>
      </c>
      <c r="B14" s="54" t="n">
        <v>3</v>
      </c>
      <c r="C14" s="63"/>
      <c r="D14" s="84" t="s">
        <v>72</v>
      </c>
      <c r="E14" s="84" t="s">
        <v>28</v>
      </c>
      <c r="F14" s="85" t="n">
        <v>0</v>
      </c>
      <c r="G14" s="85"/>
      <c r="H14" s="85"/>
      <c r="I14" s="85"/>
      <c r="J14" s="85" t="e">
        <f aca="true">SUMIF(INDIRECT(R2!$A$1),J$6,INDIRECT(R2!$C$1))+SUMIF(INDIRECT(R8!$A$1),J$6,INDIRECT(R8!$C$1))</f>
        <v>#REF!</v>
      </c>
      <c r="K14" s="85"/>
      <c r="L14" s="85" t="e">
        <f aca="true">SUMIF(INDIRECT(R2!$A$1),L$6,INDIRECT(R2!$C$1))+SUMIF(INDIRECT(R8!$A$1),L$6,INDIRECT(R8!$C$1))</f>
        <v>#REF!</v>
      </c>
      <c r="M14" s="85"/>
      <c r="N14" s="85" t="e">
        <f aca="true">SUMIF(INDIRECT(R2!$A$1),N$6,INDIRECT(R2!$C$1))+SUMIF(INDIRECT(R8!$A$1),N$6,INDIRECT(R8!$C$1))</f>
        <v>#REF!</v>
      </c>
      <c r="O14" s="85"/>
      <c r="P14" s="85" t="e">
        <f aca="true">SUMIF(INDIRECT(R2!$A$1),P$6,INDIRECT(R2!$C$1))+SUMIF(INDIRECT(R8!$A$1),P$6,INDIRECT(R8!$C$1))</f>
        <v>#REF!</v>
      </c>
      <c r="Q14" s="85"/>
      <c r="R14" s="85" t="e">
        <f aca="true">SUMIF(INDIRECT(R2!$A$1),R$6,INDIRECT(R2!$C$1))+SUMIF(INDIRECT(R8!$A$1),R$6,INDIRECT(R8!$C$1))</f>
        <v>#REF!</v>
      </c>
      <c r="S14" s="85" t="n">
        <f aca="false">SUMIF(R2!$A$3,S$6,R2!$E$3)</f>
        <v>0</v>
      </c>
      <c r="T14" s="85" t="e">
        <f aca="true">SUMIF(INDIRECT(R2!$A$1),T$6,INDIRECT(R2!$C$1))+SUMIF(INDIRECT(R8!$A$1),T$6,INDIRECT(R8!$C$1))</f>
        <v>#REF!</v>
      </c>
      <c r="U14" s="85"/>
      <c r="V14" s="85" t="e">
        <f aca="true">SUMIF(INDIRECT(R2!$A$1),V$6,INDIRECT(R2!$C$1))+SUMIF(INDIRECT(R8!$A$1),V$6,INDIRECT(R8!$C$1))</f>
        <v>#REF!</v>
      </c>
      <c r="W14" s="85"/>
      <c r="X14" s="85" t="e">
        <f aca="true">SUMIF(INDIRECT(R2!$A$1),X$6,INDIRECT(R2!$C$1))+SUMIF(INDIRECT(R8!$A$1),X$6,INDIRECT(R8!$C$1))</f>
        <v>#REF!</v>
      </c>
      <c r="Y14" s="85"/>
      <c r="Z14" s="85" t="e">
        <f aca="true">SUMIF(INDIRECT(R2!$A$1),Z$6,INDIRECT(R2!$C$1))+SUMIF(INDIRECT(R8!$A$1),Z$6,INDIRECT(R8!$C$1))</f>
        <v>#REF!</v>
      </c>
      <c r="AA14" s="85"/>
      <c r="AB14" s="85" t="e">
        <f aca="true">SUMIF(INDIRECT(R2!$A$1),AB$6,INDIRECT(R2!$C$1))+SUMIF(INDIRECT(R8!$A$1),AB$6,INDIRECT(R8!$C$1))</f>
        <v>#REF!</v>
      </c>
      <c r="AC14" s="85"/>
      <c r="AD14" s="85" t="e">
        <f aca="true">SUMIF(INDIRECT(R2!$A$1),AD$6,INDIRECT(R2!$C$1))+SUMIF(INDIRECT(R8!$A$1),AD$6,INDIRECT(R8!$C$1))</f>
        <v>#REF!</v>
      </c>
      <c r="AE14" s="85"/>
      <c r="AF14" s="85" t="e">
        <f aca="true">SUMIF(INDIRECT(R2!$A$1),AF$6,INDIRECT(R2!$C$1))+SUMIF(INDIRECT(R8!$A$1),AF$6,INDIRECT(R8!$C$1))</f>
        <v>#REF!</v>
      </c>
      <c r="AG14" s="85"/>
      <c r="AH14" s="87" t="e">
        <f aca="false">F14+SUM(J14:AF14)</f>
        <v>#REF!</v>
      </c>
      <c r="AI14" s="88"/>
      <c r="AJ14" s="87"/>
    </row>
    <row r="15" customFormat="false" ht="12.75" hidden="false" customHeight="false" outlineLevel="0" collapsed="false">
      <c r="A15" s="90" t="s">
        <v>73</v>
      </c>
      <c r="B15" s="54" t="n">
        <v>4</v>
      </c>
      <c r="C15" s="63"/>
      <c r="D15" s="84" t="s">
        <v>74</v>
      </c>
      <c r="E15" s="84" t="s">
        <v>28</v>
      </c>
      <c r="F15" s="85" t="n">
        <v>0</v>
      </c>
      <c r="G15" s="85"/>
      <c r="H15" s="85"/>
      <c r="I15" s="85"/>
      <c r="J15" s="85" t="e">
        <f aca="true">SUMIF(INDIRECT(R2!$A$1),J$6,INDIRECT(R2!$D$1))+SUMIF(INDIRECT(R8!$A$1),J$6,INDIRECT(R8!$D$1))</f>
        <v>#REF!</v>
      </c>
      <c r="K15" s="85"/>
      <c r="L15" s="85" t="e">
        <f aca="true">SUMIF(INDIRECT(R2!$A$1),L$6,INDIRECT(R2!$D$1))+SUMIF(INDIRECT(R8!$A$1),L$6,INDIRECT(R8!$D$1))</f>
        <v>#REF!</v>
      </c>
      <c r="M15" s="85"/>
      <c r="N15" s="85" t="e">
        <f aca="true">SUMIF(INDIRECT(R2!$A$1),N$6,INDIRECT(R2!$D$1))+SUMIF(INDIRECT(R8!$A$1),N$6,INDIRECT(R8!$D$1))</f>
        <v>#REF!</v>
      </c>
      <c r="O15" s="85"/>
      <c r="P15" s="85" t="e">
        <f aca="true">SUMIF(INDIRECT(R2!$A$1),P$6,INDIRECT(R2!$D$1))+SUMIF(INDIRECT(R8!$A$1),P$6,INDIRECT(R8!$D$1))</f>
        <v>#REF!</v>
      </c>
      <c r="Q15" s="85"/>
      <c r="R15" s="85" t="e">
        <f aca="true">SUMIF(INDIRECT(R2!$A$1),R$6,INDIRECT(R2!$D$1))+SUMIF(INDIRECT(R8!$A$1),R$6,INDIRECT(R8!$D$1))</f>
        <v>#REF!</v>
      </c>
      <c r="S15" s="85" t="n">
        <f aca="false">SUMIF(R2!$A$3,S$6,R2!$I$3)</f>
        <v>0</v>
      </c>
      <c r="T15" s="85" t="e">
        <f aca="true">SUMIF(INDIRECT(R2!$A$1),T$6,INDIRECT(R2!$D$1))+SUMIF(INDIRECT(R8!$A$1),T$6,INDIRECT(R8!$D$1))</f>
        <v>#REF!</v>
      </c>
      <c r="U15" s="85"/>
      <c r="V15" s="85" t="e">
        <f aca="true">SUMIF(INDIRECT(R2!$A$1),V$6,INDIRECT(R2!$D$1))+SUMIF(INDIRECT(R8!$A$1),V$6,INDIRECT(R8!$D$1))</f>
        <v>#REF!</v>
      </c>
      <c r="W15" s="85"/>
      <c r="X15" s="85" t="e">
        <f aca="true">SUMIF(INDIRECT(R2!$A$1),X$6,INDIRECT(R2!$D$1))+SUMIF(INDIRECT(R8!$A$1),X$6,INDIRECT(R8!$D$1))</f>
        <v>#REF!</v>
      </c>
      <c r="Y15" s="85"/>
      <c r="Z15" s="85" t="e">
        <f aca="true">SUMIF(INDIRECT(R2!$A$1),Z$6,INDIRECT(R2!$D$1))+SUMIF(INDIRECT(R8!$A$1),Z$6,INDIRECT(R8!$D$1))</f>
        <v>#REF!</v>
      </c>
      <c r="AA15" s="85"/>
      <c r="AB15" s="85" t="e">
        <f aca="true">SUMIF(INDIRECT(R2!$A$1),AB$6,INDIRECT(R2!$D$1))+SUMIF(INDIRECT(R8!$A$1),AB$6,INDIRECT(R8!$D$1))</f>
        <v>#REF!</v>
      </c>
      <c r="AC15" s="85"/>
      <c r="AD15" s="85" t="e">
        <f aca="true">SUMIF(INDIRECT(R2!$A$1),AD$6,INDIRECT(R2!$D$1))+SUMIF(INDIRECT(R8!$A$1),AD$6,INDIRECT(R8!$D$1))</f>
        <v>#REF!</v>
      </c>
      <c r="AE15" s="85"/>
      <c r="AF15" s="85" t="e">
        <f aca="true">SUMIF(INDIRECT(R2!$A$1),AF$6,INDIRECT(R2!$D$1))+SUMIF(INDIRECT(R8!$A$1),AF$6,INDIRECT(R8!$D$1))</f>
        <v>#REF!</v>
      </c>
      <c r="AG15" s="85"/>
      <c r="AH15" s="87" t="e">
        <f aca="false">F15+SUM(J15:AF15)</f>
        <v>#REF!</v>
      </c>
      <c r="AI15" s="88"/>
      <c r="AJ15" s="87"/>
    </row>
    <row r="16" customFormat="false" ht="12.75" hidden="false" customHeight="false" outlineLevel="0" collapsed="false">
      <c r="A16" s="90" t="s">
        <v>75</v>
      </c>
      <c r="B16" s="54" t="n">
        <v>5</v>
      </c>
      <c r="C16" s="63"/>
      <c r="D16" s="84" t="s">
        <v>74</v>
      </c>
      <c r="E16" s="84" t="s">
        <v>31</v>
      </c>
      <c r="F16" s="85" t="n">
        <v>0</v>
      </c>
      <c r="G16" s="85"/>
      <c r="H16" s="85"/>
      <c r="I16" s="85"/>
      <c r="J16" s="85" t="n">
        <f aca="true">IF(TODAY()&gt;=NX1,0,SUMIF(INDIRECT(R1!$A$1),J$6,INDIRECT(R1!$B$1))+SUMIF(INDIRECT(R7!$A$1),J$6,INDIRECT(R7!$B$1)))</f>
        <v>0</v>
      </c>
      <c r="K16" s="85"/>
      <c r="L16" s="85" t="e">
        <f aca="true">SUMIF(INDIRECT(R1!$A$1),L$6,INDIRECT(R1!$B$1))+SUMIF(INDIRECT(R7!$A$1),L$6,INDIRECT(R7!$B$1))+L18</f>
        <v>#REF!</v>
      </c>
      <c r="M16" s="85"/>
      <c r="N16" s="85" t="e">
        <f aca="true">SUMIF(INDIRECT(R1!$A$1),N$6,INDIRECT(R1!$B$1))+SUMIF(INDIRECT(R7!$A$1),N$6,INDIRECT(R7!$B$1))+N18</f>
        <v>#REF!</v>
      </c>
      <c r="O16" s="85"/>
      <c r="P16" s="85" t="e">
        <f aca="true">SUMIF(INDIRECT(R1!$A$1),P$6,INDIRECT(R1!$B$1))+SUMIF(INDIRECT(R7!$A$1),P$6,INDIRECT(R7!$B$1))+P18</f>
        <v>#REF!</v>
      </c>
      <c r="Q16" s="85"/>
      <c r="R16" s="85" t="e">
        <f aca="true">SUMIF(INDIRECT(R1!$A$1),R$6,INDIRECT(R1!$B$1))+SUMIF(INDIRECT(R7!$A$1),R$6,INDIRECT(R7!$B$1))+R18</f>
        <v>#REF!</v>
      </c>
      <c r="S16" s="85"/>
      <c r="T16" s="85" t="e">
        <f aca="true">SUMIF(INDIRECT(R1!$A$1),T$6,INDIRECT(R1!$B$1))+SUMIF(INDIRECT(R7!$A$1),T$6,INDIRECT(R7!$B$1))+T18</f>
        <v>#REF!</v>
      </c>
      <c r="U16" s="85"/>
      <c r="V16" s="85" t="e">
        <f aca="true">SUMIF(INDIRECT(R1!$A$1),V$6,INDIRECT(R1!$B$1))+SUMIF(INDIRECT(R7!$A$1),V$6,INDIRECT(R7!$B$1))+V18</f>
        <v>#REF!</v>
      </c>
      <c r="W16" s="85"/>
      <c r="X16" s="85" t="e">
        <f aca="true">SUMIF(INDIRECT(R1!$A$1),X$6,INDIRECT(R1!$B$1))+SUMIF(INDIRECT(R7!$A$1),X$6,INDIRECT(R7!$B$1))+X18</f>
        <v>#REF!</v>
      </c>
      <c r="Y16" s="85"/>
      <c r="Z16" s="85" t="e">
        <f aca="true">SUMIF(INDIRECT(R1!$A$1),Z$6,INDIRECT(R1!$B$1))+SUMIF(INDIRECT(R7!$A$1),Z$6,INDIRECT(R7!$B$1))+Z18</f>
        <v>#REF!</v>
      </c>
      <c r="AA16" s="85"/>
      <c r="AB16" s="85" t="e">
        <f aca="true">SUMIF(INDIRECT(R1!$A$1),AB$6,INDIRECT(R1!$B$1))+SUMIF(INDIRECT(R7!$A$1),AB$6,INDIRECT(R7!$B$1))+AB18</f>
        <v>#REF!</v>
      </c>
      <c r="AC16" s="85"/>
      <c r="AD16" s="85" t="e">
        <f aca="true">SUMIF(INDIRECT(R1!$A$1),AD$6,INDIRECT(R1!$B$1))+SUMIF(INDIRECT(R7!$A$1),AD$6,INDIRECT(R7!$B$1))+AD18</f>
        <v>#REF!</v>
      </c>
      <c r="AE16" s="85"/>
      <c r="AF16" s="85" t="e">
        <f aca="true">SUMIF(INDIRECT(R1!$A$1),AF$6,INDIRECT(R1!$B$1))+SUMIF(INDIRECT(R7!$A$1),AF$6,INDIRECT(R7!$B$1))+AF18</f>
        <v>#REF!</v>
      </c>
      <c r="AG16" s="85"/>
      <c r="AH16" s="87" t="e">
        <f aca="false">F16+SUM(J16:AF16)</f>
        <v>#REF!</v>
      </c>
      <c r="AI16" s="88"/>
      <c r="AJ16" s="87"/>
    </row>
    <row r="17" customFormat="false" ht="13.5" hidden="false" customHeight="false" outlineLevel="0" collapsed="false">
      <c r="A17" s="91" t="s">
        <v>76</v>
      </c>
      <c r="B17" s="92"/>
      <c r="C17" s="93"/>
      <c r="D17" s="94"/>
      <c r="E17" s="94"/>
      <c r="F17" s="95" t="e">
        <f aca="false">+F10+F15+F16+F12</f>
        <v>#REF!</v>
      </c>
      <c r="G17" s="77"/>
      <c r="H17" s="96" t="e">
        <f aca="false">SUM(H10:H16)</f>
        <v>#REF!</v>
      </c>
      <c r="I17" s="77"/>
      <c r="J17" s="95" t="e">
        <f aca="false">+J10+J15+J16+J12</f>
        <v>#REF!</v>
      </c>
      <c r="K17" s="77"/>
      <c r="L17" s="95" t="e">
        <f aca="false">L10+L15+L16</f>
        <v>#REF!</v>
      </c>
      <c r="M17" s="77"/>
      <c r="N17" s="95" t="e">
        <f aca="false">+N10+N15+N16</f>
        <v>#REF!</v>
      </c>
      <c r="O17" s="77"/>
      <c r="P17" s="95" t="e">
        <f aca="false">+P10+P15+P16</f>
        <v>#REF!</v>
      </c>
      <c r="Q17" s="77"/>
      <c r="R17" s="95" t="e">
        <f aca="false">+R10+R15+R16</f>
        <v>#REF!</v>
      </c>
      <c r="S17" s="77"/>
      <c r="T17" s="95" t="e">
        <f aca="false">+T10+T15+T16</f>
        <v>#REF!</v>
      </c>
      <c r="U17" s="77"/>
      <c r="V17" s="95" t="e">
        <f aca="false">+V10+V15+V16</f>
        <v>#REF!</v>
      </c>
      <c r="W17" s="77"/>
      <c r="X17" s="95" t="e">
        <f aca="false">+X10+X15+X16</f>
        <v>#REF!</v>
      </c>
      <c r="Y17" s="77"/>
      <c r="Z17" s="95" t="e">
        <f aca="false">+Z10+Z15+Z16</f>
        <v>#REF!</v>
      </c>
      <c r="AA17" s="77"/>
      <c r="AB17" s="95" t="e">
        <f aca="false">+AB10+AB15+AB16</f>
        <v>#REF!</v>
      </c>
      <c r="AC17" s="77"/>
      <c r="AD17" s="95" t="e">
        <f aca="false">+AD10+AD15+AD16</f>
        <v>#REF!</v>
      </c>
      <c r="AE17" s="77"/>
      <c r="AF17" s="95" t="e">
        <f aca="false">+AF10+AF15+AF16</f>
        <v>#REF!</v>
      </c>
      <c r="AG17" s="77"/>
      <c r="AH17" s="95" t="e">
        <f aca="false">+AH10+AH15+AH16+AH12</f>
        <v>#REF!</v>
      </c>
      <c r="AI17" s="88"/>
      <c r="AJ17" s="87"/>
    </row>
    <row r="18" customFormat="false" ht="12.75" hidden="false" customHeight="false" outlineLevel="0" collapsed="false">
      <c r="A18" s="90" t="s">
        <v>77</v>
      </c>
      <c r="B18" s="54"/>
      <c r="C18" s="63"/>
      <c r="D18" s="84"/>
      <c r="E18" s="84"/>
      <c r="F18" s="85"/>
      <c r="G18" s="85"/>
      <c r="H18" s="85"/>
      <c r="I18" s="85"/>
      <c r="J18" s="85" t="e">
        <f aca="true">SUMIF(INDIRECT(R2!$A$1),J$6,INDIRECT(R2!$H$1))+SUMIF(INDIRECT(R8!$A$1),J$6,INDIRECT(R8!$H$1))</f>
        <v>#REF!</v>
      </c>
      <c r="K18" s="85"/>
      <c r="L18" s="85" t="e">
        <f aca="true">SUMIF(INDIRECT(R2!$A$1),L$6,INDIRECT(R2!$H$1))</f>
        <v>#REF!</v>
      </c>
      <c r="M18" s="85"/>
      <c r="N18" s="85" t="e">
        <f aca="true">SUMIF(INDIRECT(R2!$A$1),N$6,INDIRECT(R2!$H$1))</f>
        <v>#REF!</v>
      </c>
      <c r="O18" s="85"/>
      <c r="P18" s="85" t="e">
        <f aca="true">SUMIF(INDIRECT(R2!$A$1),P$6,INDIRECT(R2!$H$1))</f>
        <v>#REF!</v>
      </c>
      <c r="Q18" s="85"/>
      <c r="R18" s="85" t="e">
        <f aca="true">SUMIF(INDIRECT(R2!$A$1),R$6,INDIRECT(R2!$H$1))</f>
        <v>#REF!</v>
      </c>
      <c r="S18" s="85"/>
      <c r="T18" s="85" t="e">
        <f aca="true">SUMIF(INDIRECT(R2!$A$1),T$6,INDIRECT(R2!$H$1))</f>
        <v>#REF!</v>
      </c>
      <c r="U18" s="85"/>
      <c r="V18" s="85" t="e">
        <f aca="true">SUMIF(INDIRECT(R2!$A$1),V$6,INDIRECT(R2!$H$1))</f>
        <v>#REF!</v>
      </c>
      <c r="W18" s="85"/>
      <c r="X18" s="85" t="e">
        <f aca="true">SUMIF(INDIRECT(R2!$A$1),X$6,INDIRECT(R2!$H$1))</f>
        <v>#REF!</v>
      </c>
      <c r="Y18" s="85"/>
      <c r="Z18" s="85" t="e">
        <f aca="true">SUMIF(INDIRECT(R2!$A$1),Z$6,INDIRECT(R2!$H$1))</f>
        <v>#REF!</v>
      </c>
      <c r="AA18" s="85"/>
      <c r="AB18" s="85" t="e">
        <f aca="true">SUMIF(INDIRECT(R2!$A$1),AB$6,INDIRECT(R2!$H$1))</f>
        <v>#REF!</v>
      </c>
      <c r="AC18" s="85"/>
      <c r="AD18" s="85" t="e">
        <f aca="true">SUMIF(INDIRECT(R2!$A$1),AD$6,INDIRECT(R2!$H$1))</f>
        <v>#REF!</v>
      </c>
      <c r="AE18" s="85"/>
      <c r="AF18" s="85" t="e">
        <f aca="true">SUMIF(INDIRECT(R2!$A$1),AF$6,INDIRECT(R2!$H$1))</f>
        <v>#REF!</v>
      </c>
      <c r="AG18" s="85"/>
      <c r="AH18" s="87" t="e">
        <f aca="false">SUM(F18:AF18)</f>
        <v>#REF!</v>
      </c>
      <c r="AI18" s="88"/>
      <c r="AJ18" s="56"/>
    </row>
    <row r="20" customFormat="false" ht="12.75" hidden="false" customHeight="false" outlineLevel="0" collapsed="false">
      <c r="F20" s="87"/>
      <c r="H20" s="87"/>
      <c r="J20" s="87"/>
      <c r="L20" s="87"/>
      <c r="N20" s="87"/>
      <c r="P20" s="87"/>
      <c r="R20" s="87"/>
      <c r="T20" s="87"/>
      <c r="V20" s="87"/>
      <c r="X20" s="87"/>
      <c r="Z20" s="87"/>
      <c r="AB20" s="87"/>
      <c r="AD20" s="87"/>
      <c r="AF20" s="87"/>
      <c r="AH20" s="87"/>
    </row>
  </sheetData>
  <conditionalFormatting sqref="F20 H20 AJ10:AJ17 L20 N20 P20 R20 T20 V20 X20 Z20 AB20 AD20 AF20 AH20 J20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9.85"/>
    <col collapsed="false" customWidth="true" hidden="false" outlineLevel="0" max="2" min="2" style="98" width="22.28"/>
    <col collapsed="false" customWidth="true" hidden="false" outlineLevel="0" max="3" min="3" style="98" width="18.14"/>
    <col collapsed="false" customWidth="true" hidden="false" outlineLevel="0" max="4" min="4" style="98" width="46.14"/>
    <col collapsed="false" customWidth="true" hidden="false" outlineLevel="0" max="5" min="5" style="98" width="56.99"/>
    <col collapsed="false" customWidth="true" hidden="false" outlineLevel="0" max="7" min="6" style="98" width="15.13"/>
    <col collapsed="false" customWidth="true" hidden="false" outlineLevel="0" max="8" min="8" style="98" width="10.28"/>
    <col collapsed="false" customWidth="false" hidden="false" outlineLevel="0" max="257" min="9" style="98" width="9.14"/>
  </cols>
  <sheetData>
    <row r="1" customFormat="false" ht="12.75" hidden="false" customHeight="false" outlineLevel="0" collapsed="false">
      <c r="A1" s="99"/>
      <c r="B1" s="100"/>
      <c r="C1" s="100"/>
      <c r="D1" s="100"/>
      <c r="E1" s="100"/>
      <c r="F1" s="100" t="s">
        <v>78</v>
      </c>
      <c r="G1" s="100" t="s">
        <v>79</v>
      </c>
      <c r="H1" s="100" t="s">
        <v>80</v>
      </c>
    </row>
    <row r="2" customFormat="false" ht="12.75" hidden="false" customHeight="false" outlineLevel="0" collapsed="false">
      <c r="F2" s="98" t="e">
        <f aca="false">IF(REF_DT&lt;=LastDay,INDEX(IntraMonth_Buckets,MATCH($A2,IntraSumMonths,0),1),INDEX(BucketTable,MATCH($A2,SumMonths,0),1))</f>
        <v>#N/A</v>
      </c>
      <c r="G2" s="98" t="e">
        <f aca="false">INDEX(Book_Type,MATCH($B2,Book,0),1)</f>
        <v>#N/A</v>
      </c>
      <c r="H2" s="98" t="e">
        <f aca="false">$F2&amp;$G2</f>
        <v>#N/A</v>
      </c>
    </row>
    <row r="3" customFormat="false" ht="12.75" hidden="false" customHeight="false" outlineLevel="0" collapsed="false">
      <c r="F3" s="98" t="e">
        <f aca="false">IF(REF_DT&lt;=LastDay,INDEX(IntraMonth_Buckets,MATCH($A3,IntraSumMonths,0),1),INDEX(BucketTable,MATCH($A3,SumMonths,0),1))</f>
        <v>#N/A</v>
      </c>
      <c r="G3" s="98" t="e">
        <f aca="false">INDEX(Book_Type,MATCH($B3,Book,0),1)</f>
        <v>#N/A</v>
      </c>
      <c r="H3" s="98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1" t="n">
        <f aca="false">COUNTA($C$5:$C$65536)</f>
        <v>52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  <c r="G2" s="0" t="s">
        <v>81</v>
      </c>
      <c r="H2" s="0" t="s">
        <v>82</v>
      </c>
      <c r="I2" s="0" t="s">
        <v>83</v>
      </c>
    </row>
    <row r="3" customFormat="false" ht="12.75" hidden="false" customHeight="false" outlineLevel="0" collapsed="false">
      <c r="A3" s="0" t="n">
        <f aca="false">ROW()</f>
        <v>3</v>
      </c>
      <c r="D3" s="0" t="s">
        <v>84</v>
      </c>
    </row>
    <row r="4" customFormat="false" ht="12.75" hidden="false" customHeight="false" outlineLevel="0" collapsed="false">
      <c r="A4" s="0" t="n">
        <f aca="false">ROW()</f>
        <v>4</v>
      </c>
      <c r="C4" s="0" t="s">
        <v>85</v>
      </c>
      <c r="D4" s="0" t="e">
        <f aca="false">Concat("C",$A$5:$A$100,"QueryPage")</f>
        <v>#VALUE!</v>
      </c>
      <c r="E4" s="0" t="s">
        <v>19</v>
      </c>
      <c r="F4" s="102" t="s">
        <v>86</v>
      </c>
      <c r="G4" s="102" t="s">
        <v>87</v>
      </c>
      <c r="H4" s="102" t="s">
        <v>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3" t="str">
        <f aca="false">$F$2</f>
        <v>25/SEP/25</v>
      </c>
      <c r="F5" s="104" t="s">
        <v>89</v>
      </c>
      <c r="G5" s="104" t="s">
        <v>90</v>
      </c>
      <c r="H5" s="104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3"/>
      <c r="F6" s="105"/>
      <c r="G6" s="105"/>
      <c r="H6" s="105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3"/>
      <c r="F7" s="105"/>
      <c r="G7" s="105"/>
      <c r="H7" s="105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3"/>
      <c r="F8" s="105"/>
      <c r="G8" s="105"/>
      <c r="H8" s="105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3"/>
      <c r="F9" s="105"/>
      <c r="G9" s="105"/>
      <c r="H9" s="105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3"/>
      <c r="F10" s="105"/>
      <c r="G10" s="105"/>
      <c r="H10" s="105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3"/>
      <c r="F11" s="105"/>
      <c r="G11" s="105"/>
      <c r="H11" s="105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05"/>
      <c r="G12" s="105"/>
      <c r="H12" s="105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05"/>
      <c r="G13" s="105"/>
      <c r="H13" s="105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05"/>
      <c r="G14" s="105"/>
      <c r="H14" s="105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05"/>
      <c r="G15" s="105"/>
      <c r="H15" s="105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05"/>
      <c r="G16" s="105"/>
      <c r="H16" s="105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05"/>
      <c r="G17" s="105"/>
      <c r="H17" s="105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05"/>
      <c r="G18" s="105"/>
      <c r="H18" s="105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05"/>
      <c r="G19" s="105"/>
      <c r="H19" s="105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05"/>
      <c r="G20" s="105"/>
      <c r="H20" s="105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05"/>
      <c r="G21" s="105"/>
      <c r="H21" s="105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05"/>
      <c r="G22" s="105"/>
      <c r="H22" s="105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05"/>
      <c r="G23" s="105"/>
      <c r="H23" s="105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05"/>
      <c r="G24" s="105"/>
      <c r="H24" s="105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05"/>
      <c r="G25" s="105"/>
      <c r="H25" s="105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05"/>
      <c r="G26" s="105"/>
      <c r="H26" s="105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05"/>
      <c r="G27" s="105"/>
      <c r="H27" s="105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05"/>
      <c r="G28" s="105"/>
      <c r="H28" s="105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05"/>
      <c r="G29" s="105"/>
      <c r="H29" s="105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05"/>
      <c r="G30" s="105"/>
      <c r="H30" s="105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05"/>
      <c r="G31" s="105"/>
      <c r="H31" s="105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05"/>
      <c r="G32" s="105"/>
      <c r="H32" s="105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05"/>
      <c r="G33" s="105"/>
      <c r="H33" s="105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05"/>
      <c r="G34" s="105"/>
      <c r="H34" s="105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05"/>
      <c r="G35" s="105"/>
      <c r="H35" s="105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05"/>
      <c r="G36" s="105"/>
      <c r="H36" s="105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05"/>
      <c r="G37" s="105"/>
      <c r="H37" s="105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05"/>
      <c r="G38" s="105"/>
      <c r="H38" s="105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05"/>
      <c r="G39" s="105"/>
      <c r="H39" s="105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05"/>
      <c r="G40" s="105"/>
      <c r="H40" s="105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05"/>
      <c r="G41" s="105"/>
      <c r="H41" s="105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6" width="11.28"/>
    <col collapsed="false" customWidth="true" hidden="false" outlineLevel="0" max="3" min="2" style="106" width="9.14"/>
    <col collapsed="false" customWidth="true" hidden="false" outlineLevel="0" max="4" min="4" style="106" width="15.99"/>
    <col collapsed="false" customWidth="true" hidden="false" outlineLevel="0" max="5" min="5" style="106" width="9.14"/>
    <col collapsed="false" customWidth="true" hidden="false" outlineLevel="0" max="6" min="6" style="106" width="11.13"/>
    <col collapsed="false" customWidth="true" hidden="false" outlineLevel="0" max="7" min="7" style="106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07" t="s">
        <v>91</v>
      </c>
      <c r="B2" s="108"/>
      <c r="C2" s="109"/>
      <c r="D2" s="110"/>
      <c r="E2" s="111"/>
      <c r="F2" s="112"/>
    </row>
    <row r="3" customFormat="false" ht="13.5" hidden="false" customHeight="false" outlineLevel="0" collapsed="false">
      <c r="A3" s="113" t="s">
        <v>92</v>
      </c>
      <c r="D3" s="114" t="s">
        <v>93</v>
      </c>
      <c r="E3" s="115"/>
      <c r="F3" s="116" t="s">
        <v>92</v>
      </c>
      <c r="G3" s="117"/>
      <c r="H3" s="118" t="s">
        <v>94</v>
      </c>
      <c r="I3" s="119" t="s">
        <v>95</v>
      </c>
      <c r="J3" s="120"/>
    </row>
    <row r="4" customFormat="false" ht="13.5" hidden="false" customHeight="false" outlineLevel="0" collapsed="false">
      <c r="A4" s="121" t="n">
        <v>37316</v>
      </c>
      <c r="B4" s="0"/>
      <c r="C4" s="0"/>
      <c r="D4" s="122" t="n">
        <v>1</v>
      </c>
      <c r="E4" s="123"/>
      <c r="F4" s="124" t="n">
        <v>37316</v>
      </c>
      <c r="G4" s="117" t="n">
        <v>1</v>
      </c>
      <c r="H4" s="125"/>
      <c r="I4" s="126"/>
      <c r="J4" s="127"/>
    </row>
    <row r="5" customFormat="false" ht="13.5" hidden="false" customHeight="false" outlineLevel="0" collapsed="false">
      <c r="A5" s="121" t="n">
        <v>37347</v>
      </c>
      <c r="B5" s="0"/>
      <c r="C5" s="0"/>
      <c r="D5" s="122" t="n">
        <v>2</v>
      </c>
      <c r="E5" s="123"/>
      <c r="F5" s="124" t="n">
        <v>37347</v>
      </c>
      <c r="G5" s="117" t="n">
        <v>2</v>
      </c>
      <c r="H5" s="128"/>
      <c r="I5" s="129" t="n">
        <f aca="false">NXB3</f>
        <v>37337</v>
      </c>
      <c r="J5" s="129" t="n">
        <f aca="false">NXB2</f>
        <v>37340</v>
      </c>
      <c r="K5" s="129" t="n">
        <f aca="false">NX1</f>
        <v>37341</v>
      </c>
    </row>
    <row r="6" customFormat="false" ht="13.5" hidden="false" customHeight="false" outlineLevel="0" collapsed="false">
      <c r="A6" s="121" t="n">
        <v>37377</v>
      </c>
      <c r="B6" s="0"/>
      <c r="C6" s="0"/>
      <c r="D6" s="122" t="n">
        <v>3</v>
      </c>
      <c r="E6" s="123"/>
      <c r="F6" s="124" t="n">
        <v>37377</v>
      </c>
      <c r="G6" s="117" t="n">
        <v>3</v>
      </c>
      <c r="H6" s="130" t="s">
        <v>96</v>
      </c>
      <c r="I6" s="131" t="s">
        <v>13</v>
      </c>
      <c r="J6" s="131" t="s">
        <v>14</v>
      </c>
      <c r="K6" s="131" t="s">
        <v>15</v>
      </c>
    </row>
    <row r="7" customFormat="false" ht="12.75" hidden="false" customHeight="false" outlineLevel="0" collapsed="false">
      <c r="A7" s="121" t="n">
        <v>37408</v>
      </c>
      <c r="B7" s="0"/>
      <c r="C7" s="0"/>
      <c r="D7" s="122" t="n">
        <v>4</v>
      </c>
      <c r="E7" s="123"/>
      <c r="F7" s="124" t="n">
        <v>37408</v>
      </c>
      <c r="G7" s="117" t="n">
        <v>3</v>
      </c>
      <c r="H7" s="132" t="s">
        <v>15</v>
      </c>
      <c r="I7" s="133" t="n">
        <v>0</v>
      </c>
      <c r="J7" s="134" t="n">
        <v>0</v>
      </c>
      <c r="K7" s="134" t="n">
        <v>1</v>
      </c>
    </row>
    <row r="8" customFormat="false" ht="12.75" hidden="false" customHeight="false" outlineLevel="0" collapsed="false">
      <c r="A8" s="121" t="n">
        <v>37438</v>
      </c>
      <c r="B8" s="0"/>
      <c r="C8" s="0"/>
      <c r="D8" s="122" t="n">
        <v>5</v>
      </c>
      <c r="E8" s="123"/>
      <c r="F8" s="124" t="n">
        <v>37438</v>
      </c>
      <c r="G8" s="117" t="n">
        <v>3</v>
      </c>
      <c r="H8" s="135" t="s">
        <v>97</v>
      </c>
      <c r="I8" s="136" t="n">
        <v>0</v>
      </c>
      <c r="J8" s="137" t="n">
        <v>0.5</v>
      </c>
      <c r="K8" s="137" t="n">
        <v>1</v>
      </c>
    </row>
    <row r="9" customFormat="false" ht="12.75" hidden="false" customHeight="false" outlineLevel="0" collapsed="false">
      <c r="A9" s="121" t="n">
        <v>37469</v>
      </c>
      <c r="B9" s="0"/>
      <c r="C9" s="0"/>
      <c r="D9" s="122" t="n">
        <v>6</v>
      </c>
      <c r="E9" s="123"/>
      <c r="F9" s="124" t="n">
        <v>37469</v>
      </c>
      <c r="G9" s="117" t="n">
        <v>3</v>
      </c>
      <c r="H9" s="135" t="s">
        <v>98</v>
      </c>
      <c r="I9" s="138" t="n">
        <v>0.333333</v>
      </c>
      <c r="J9" s="139" t="n">
        <v>0.666666</v>
      </c>
      <c r="K9" s="137" t="n">
        <v>1</v>
      </c>
    </row>
    <row r="10" customFormat="false" ht="12.75" hidden="false" customHeight="false" outlineLevel="0" collapsed="false">
      <c r="A10" s="121" t="n">
        <v>37500</v>
      </c>
      <c r="B10" s="0"/>
      <c r="C10" s="0"/>
      <c r="D10" s="122" t="n">
        <v>7</v>
      </c>
      <c r="E10" s="123"/>
      <c r="F10" s="124" t="n">
        <v>37500</v>
      </c>
      <c r="G10" s="117" t="n">
        <v>3</v>
      </c>
      <c r="H10" s="135" t="s">
        <v>14</v>
      </c>
      <c r="I10" s="136" t="n">
        <v>0</v>
      </c>
      <c r="J10" s="137" t="n">
        <v>1</v>
      </c>
      <c r="K10" s="137" t="n">
        <v>1</v>
      </c>
    </row>
    <row r="11" customFormat="false" ht="12.75" hidden="false" customHeight="false" outlineLevel="0" collapsed="false">
      <c r="A11" s="121" t="n">
        <v>37530</v>
      </c>
      <c r="B11" s="0"/>
      <c r="C11" s="0"/>
      <c r="D11" s="122" t="n">
        <v>8</v>
      </c>
      <c r="E11" s="123"/>
      <c r="F11" s="124" t="n">
        <v>37530</v>
      </c>
      <c r="G11" s="117" t="n">
        <v>3</v>
      </c>
      <c r="H11" s="135" t="s">
        <v>13</v>
      </c>
      <c r="I11" s="136" t="n">
        <v>1</v>
      </c>
      <c r="J11" s="137" t="n">
        <v>1</v>
      </c>
      <c r="K11" s="137" t="n">
        <v>1</v>
      </c>
    </row>
    <row r="12" customFormat="false" ht="12.75" hidden="false" customHeight="false" outlineLevel="0" collapsed="false">
      <c r="A12" s="121" t="n">
        <v>37561</v>
      </c>
      <c r="B12" s="0"/>
      <c r="C12" s="0"/>
      <c r="D12" s="122" t="n">
        <v>9</v>
      </c>
      <c r="E12" s="123"/>
      <c r="F12" s="124" t="n">
        <v>37561</v>
      </c>
      <c r="G12" s="117" t="n">
        <v>3</v>
      </c>
      <c r="H12" s="140"/>
      <c r="I12" s="136"/>
      <c r="J12" s="137"/>
      <c r="K12" s="137"/>
    </row>
    <row r="13" customFormat="false" ht="12.75" hidden="false" customHeight="false" outlineLevel="0" collapsed="false">
      <c r="A13" s="121" t="n">
        <v>37591</v>
      </c>
      <c r="B13" s="0"/>
      <c r="C13" s="0"/>
      <c r="D13" s="122" t="n">
        <v>10</v>
      </c>
      <c r="E13" s="123"/>
      <c r="F13" s="124" t="n">
        <v>37591</v>
      </c>
      <c r="G13" s="117" t="n">
        <v>4</v>
      </c>
      <c r="H13" s="140"/>
      <c r="I13" s="136"/>
      <c r="J13" s="137"/>
      <c r="K13" s="137"/>
    </row>
    <row r="14" customFormat="false" ht="13.5" hidden="false" customHeight="false" outlineLevel="0" collapsed="false">
      <c r="A14" s="121" t="n">
        <v>37622</v>
      </c>
      <c r="B14" s="0"/>
      <c r="C14" s="0"/>
      <c r="D14" s="122" t="n">
        <v>11</v>
      </c>
      <c r="E14" s="123"/>
      <c r="F14" s="124" t="n">
        <v>37622</v>
      </c>
      <c r="G14" s="117" t="n">
        <v>4</v>
      </c>
      <c r="H14" s="141"/>
      <c r="I14" s="142"/>
      <c r="J14" s="143"/>
      <c r="K14" s="143"/>
    </row>
    <row r="15" customFormat="false" ht="12.75" hidden="false" customHeight="false" outlineLevel="0" collapsed="false">
      <c r="A15" s="121" t="n">
        <v>37653</v>
      </c>
      <c r="B15" s="0"/>
      <c r="C15" s="0"/>
      <c r="D15" s="122" t="n">
        <v>12</v>
      </c>
      <c r="E15" s="123"/>
      <c r="F15" s="124" t="n">
        <v>37653</v>
      </c>
      <c r="G15" s="117" t="n">
        <v>4</v>
      </c>
      <c r="I15" s="144"/>
      <c r="J15" s="144"/>
    </row>
    <row r="16" customFormat="false" ht="12.75" hidden="false" customHeight="false" outlineLevel="0" collapsed="false">
      <c r="A16" s="121" t="n">
        <v>37681</v>
      </c>
      <c r="B16" s="0"/>
      <c r="C16" s="0"/>
      <c r="D16" s="122" t="n">
        <v>13</v>
      </c>
      <c r="E16" s="123"/>
      <c r="F16" s="124" t="n">
        <v>37681</v>
      </c>
      <c r="G16" s="117" t="n">
        <v>4</v>
      </c>
      <c r="I16" s="144"/>
      <c r="J16" s="144"/>
    </row>
    <row r="17" customFormat="false" ht="12.75" hidden="false" customHeight="false" outlineLevel="0" collapsed="false">
      <c r="A17" s="121" t="n">
        <v>37712</v>
      </c>
      <c r="B17" s="0"/>
      <c r="C17" s="0"/>
      <c r="D17" s="122" t="n">
        <v>14</v>
      </c>
      <c r="E17" s="123"/>
      <c r="F17" s="124" t="n">
        <v>37712</v>
      </c>
      <c r="G17" s="117" t="n">
        <v>4</v>
      </c>
      <c r="I17" s="144"/>
      <c r="J17" s="144"/>
    </row>
    <row r="18" customFormat="false" ht="12.75" hidden="false" customHeight="false" outlineLevel="0" collapsed="false">
      <c r="A18" s="121" t="n">
        <v>37742</v>
      </c>
      <c r="B18" s="0"/>
      <c r="C18" s="0"/>
      <c r="D18" s="122" t="n">
        <v>15</v>
      </c>
      <c r="E18" s="123"/>
      <c r="F18" s="124" t="n">
        <v>37742</v>
      </c>
      <c r="G18" s="117" t="n">
        <v>5</v>
      </c>
      <c r="I18" s="144"/>
      <c r="J18" s="144"/>
    </row>
    <row r="19" customFormat="false" ht="13.5" hidden="false" customHeight="false" outlineLevel="0" collapsed="false">
      <c r="A19" s="121" t="n">
        <v>37773</v>
      </c>
      <c r="B19" s="0"/>
      <c r="C19" s="0"/>
      <c r="D19" s="122" t="n">
        <v>16</v>
      </c>
      <c r="E19" s="123"/>
      <c r="F19" s="124" t="n">
        <v>37773</v>
      </c>
      <c r="G19" s="117" t="n">
        <v>5</v>
      </c>
      <c r="I19" s="144"/>
      <c r="J19" s="144"/>
    </row>
    <row r="20" customFormat="false" ht="13.5" hidden="false" customHeight="false" outlineLevel="0" collapsed="false">
      <c r="A20" s="121" t="n">
        <v>37803</v>
      </c>
      <c r="B20" s="0"/>
      <c r="C20" s="0"/>
      <c r="D20" s="122" t="n">
        <v>17</v>
      </c>
      <c r="E20" s="123"/>
      <c r="F20" s="124" t="n">
        <v>37803</v>
      </c>
      <c r="G20" s="117" t="n">
        <v>5</v>
      </c>
      <c r="I20" s="145" t="s">
        <v>99</v>
      </c>
      <c r="J20" s="146" t="s">
        <v>92</v>
      </c>
    </row>
    <row r="21" customFormat="false" ht="13.5" hidden="false" customHeight="false" outlineLevel="0" collapsed="false">
      <c r="A21" s="121" t="n">
        <v>37834</v>
      </c>
      <c r="B21" s="0"/>
      <c r="C21" s="0"/>
      <c r="D21" s="122" t="n">
        <v>18</v>
      </c>
      <c r="E21" s="123"/>
      <c r="F21" s="124" t="n">
        <v>37834</v>
      </c>
      <c r="G21" s="117" t="n">
        <v>5</v>
      </c>
      <c r="I21" s="147" t="n">
        <f aca="false">IF(J21&lt;$F$6,1)</f>
        <v>1</v>
      </c>
      <c r="J21" s="148" t="n">
        <f aca="false">F4</f>
        <v>37316</v>
      </c>
    </row>
    <row r="22" customFormat="false" ht="13.5" hidden="false" customHeight="false" outlineLevel="0" collapsed="false">
      <c r="A22" s="121" t="n">
        <v>37865</v>
      </c>
      <c r="B22" s="0"/>
      <c r="C22" s="0"/>
      <c r="D22" s="122" t="n">
        <v>19</v>
      </c>
      <c r="E22" s="123"/>
      <c r="F22" s="124" t="n">
        <v>37865</v>
      </c>
      <c r="G22" s="117" t="n">
        <v>5</v>
      </c>
      <c r="I22" s="147" t="n">
        <f aca="false">IF(J22&lt;$F$6,1)</f>
        <v>1</v>
      </c>
      <c r="J22" s="149" t="n">
        <f aca="false">J21+1</f>
        <v>37317</v>
      </c>
    </row>
    <row r="23" customFormat="false" ht="13.5" hidden="false" customHeight="false" outlineLevel="0" collapsed="false">
      <c r="A23" s="121" t="n">
        <v>37895</v>
      </c>
      <c r="B23" s="0"/>
      <c r="C23" s="0"/>
      <c r="D23" s="122" t="n">
        <v>20</v>
      </c>
      <c r="E23" s="123"/>
      <c r="F23" s="124" t="n">
        <v>37895</v>
      </c>
      <c r="G23" s="117" t="n">
        <v>5</v>
      </c>
      <c r="I23" s="147" t="n">
        <f aca="false">IF(J23&lt;$F$6,1)</f>
        <v>1</v>
      </c>
      <c r="J23" s="149" t="n">
        <f aca="false">J22+1</f>
        <v>37318</v>
      </c>
    </row>
    <row r="24" customFormat="false" ht="13.5" hidden="false" customHeight="false" outlineLevel="0" collapsed="false">
      <c r="A24" s="121" t="n">
        <v>37926</v>
      </c>
      <c r="B24" s="0"/>
      <c r="C24" s="0"/>
      <c r="D24" s="122" t="n">
        <v>21</v>
      </c>
      <c r="E24" s="123"/>
      <c r="F24" s="124" t="n">
        <v>37926</v>
      </c>
      <c r="G24" s="117" t="n">
        <v>5</v>
      </c>
      <c r="I24" s="147" t="n">
        <f aca="false">IF(J24&lt;$F$6,1)</f>
        <v>1</v>
      </c>
      <c r="J24" s="149" t="n">
        <f aca="false">J23+1</f>
        <v>37319</v>
      </c>
    </row>
    <row r="25" customFormat="false" ht="13.5" hidden="false" customHeight="false" outlineLevel="0" collapsed="false">
      <c r="A25" s="121" t="n">
        <v>37956</v>
      </c>
      <c r="B25" s="0"/>
      <c r="C25" s="0"/>
      <c r="D25" s="122" t="n">
        <v>22</v>
      </c>
      <c r="E25" s="123"/>
      <c r="F25" s="124" t="n">
        <v>37956</v>
      </c>
      <c r="G25" s="117" t="n">
        <v>6</v>
      </c>
      <c r="I25" s="147" t="n">
        <f aca="false">IF(J25&lt;$F$6,1)</f>
        <v>1</v>
      </c>
      <c r="J25" s="149" t="n">
        <f aca="false">J24+1</f>
        <v>37320</v>
      </c>
    </row>
    <row r="26" customFormat="false" ht="13.5" hidden="false" customHeight="false" outlineLevel="0" collapsed="false">
      <c r="A26" s="121" t="n">
        <v>37987</v>
      </c>
      <c r="B26" s="0"/>
      <c r="C26" s="0"/>
      <c r="D26" s="122" t="n">
        <v>23</v>
      </c>
      <c r="E26" s="123"/>
      <c r="F26" s="124" t="n">
        <v>37987</v>
      </c>
      <c r="G26" s="117" t="n">
        <v>6</v>
      </c>
      <c r="I26" s="147" t="n">
        <f aca="false">IF(J26&lt;$F$6,1)</f>
        <v>1</v>
      </c>
      <c r="J26" s="149" t="n">
        <f aca="false">J25+1</f>
        <v>37321</v>
      </c>
    </row>
    <row r="27" customFormat="false" ht="13.5" hidden="false" customHeight="false" outlineLevel="0" collapsed="false">
      <c r="A27" s="121" t="n">
        <v>38018</v>
      </c>
      <c r="B27" s="0"/>
      <c r="C27" s="0"/>
      <c r="D27" s="122" t="n">
        <v>24</v>
      </c>
      <c r="E27" s="123"/>
      <c r="F27" s="124" t="n">
        <v>38018</v>
      </c>
      <c r="G27" s="117" t="n">
        <v>6</v>
      </c>
      <c r="I27" s="147" t="n">
        <f aca="false">IF(J27&lt;$F$6,1)</f>
        <v>1</v>
      </c>
      <c r="J27" s="149" t="n">
        <f aca="false">J26+1</f>
        <v>37322</v>
      </c>
    </row>
    <row r="28" customFormat="false" ht="13.5" hidden="false" customHeight="false" outlineLevel="0" collapsed="false">
      <c r="A28" s="121" t="n">
        <v>38047</v>
      </c>
      <c r="B28" s="0"/>
      <c r="C28" s="0"/>
      <c r="D28" s="122" t="n">
        <v>25</v>
      </c>
      <c r="E28" s="123"/>
      <c r="F28" s="124" t="n">
        <v>38047</v>
      </c>
      <c r="G28" s="117" t="n">
        <v>6</v>
      </c>
      <c r="I28" s="147" t="n">
        <f aca="false">IF(J28&lt;$F$6,1)</f>
        <v>1</v>
      </c>
      <c r="J28" s="149" t="n">
        <f aca="false">J27+1</f>
        <v>37323</v>
      </c>
    </row>
    <row r="29" customFormat="false" ht="13.5" hidden="false" customHeight="false" outlineLevel="0" collapsed="false">
      <c r="A29" s="121" t="n">
        <v>38078</v>
      </c>
      <c r="B29" s="0"/>
      <c r="C29" s="0"/>
      <c r="D29" s="122" t="n">
        <v>26</v>
      </c>
      <c r="E29" s="123"/>
      <c r="F29" s="124" t="n">
        <v>38078</v>
      </c>
      <c r="G29" s="117" t="n">
        <v>6</v>
      </c>
      <c r="I29" s="147" t="n">
        <f aca="false">IF(J29&lt;$F$6,1)</f>
        <v>1</v>
      </c>
      <c r="J29" s="149" t="n">
        <f aca="false">J28+1</f>
        <v>37324</v>
      </c>
    </row>
    <row r="30" customFormat="false" ht="13.5" hidden="false" customHeight="false" outlineLevel="0" collapsed="false">
      <c r="A30" s="121" t="n">
        <v>38108</v>
      </c>
      <c r="B30" s="0"/>
      <c r="C30" s="0"/>
      <c r="D30" s="122" t="n">
        <v>27</v>
      </c>
      <c r="E30" s="123"/>
      <c r="F30" s="124" t="n">
        <v>38108</v>
      </c>
      <c r="G30" s="117" t="n">
        <v>6</v>
      </c>
      <c r="I30" s="147" t="n">
        <f aca="false">IF(J30&lt;$F$6,1)</f>
        <v>1</v>
      </c>
      <c r="J30" s="149" t="n">
        <f aca="false">J29+1</f>
        <v>37325</v>
      </c>
    </row>
    <row r="31" customFormat="false" ht="13.5" hidden="false" customHeight="false" outlineLevel="0" collapsed="false">
      <c r="A31" s="121" t="n">
        <v>38139</v>
      </c>
      <c r="B31" s="0"/>
      <c r="C31" s="0"/>
      <c r="D31" s="122" t="n">
        <v>28</v>
      </c>
      <c r="E31" s="123"/>
      <c r="F31" s="124" t="n">
        <v>38139</v>
      </c>
      <c r="G31" s="117" t="n">
        <v>6</v>
      </c>
      <c r="I31" s="147" t="n">
        <f aca="false">IF(J31&lt;$F$6,1)</f>
        <v>1</v>
      </c>
      <c r="J31" s="149" t="n">
        <f aca="false">J30+1</f>
        <v>37326</v>
      </c>
    </row>
    <row r="32" customFormat="false" ht="13.5" hidden="false" customHeight="false" outlineLevel="0" collapsed="false">
      <c r="A32" s="121" t="n">
        <v>38169</v>
      </c>
      <c r="B32" s="0"/>
      <c r="C32" s="0"/>
      <c r="D32" s="122" t="n">
        <v>29</v>
      </c>
      <c r="E32" s="123"/>
      <c r="F32" s="124" t="n">
        <v>38169</v>
      </c>
      <c r="G32" s="117" t="n">
        <v>6</v>
      </c>
      <c r="I32" s="147" t="n">
        <f aca="false">IF(J32&lt;$F$6,1)</f>
        <v>1</v>
      </c>
      <c r="J32" s="149" t="n">
        <f aca="false">J31+1</f>
        <v>37327</v>
      </c>
    </row>
    <row r="33" customFormat="false" ht="13.5" hidden="false" customHeight="false" outlineLevel="0" collapsed="false">
      <c r="A33" s="121" t="n">
        <v>38200</v>
      </c>
      <c r="B33" s="0"/>
      <c r="C33" s="0"/>
      <c r="D33" s="122" t="n">
        <v>30</v>
      </c>
      <c r="E33" s="123"/>
      <c r="F33" s="124" t="n">
        <v>38200</v>
      </c>
      <c r="G33" s="117" t="n">
        <v>6</v>
      </c>
      <c r="I33" s="147" t="n">
        <f aca="false">IF(J33&lt;$F$6,1)</f>
        <v>1</v>
      </c>
      <c r="J33" s="149" t="n">
        <f aca="false">J32+1</f>
        <v>37328</v>
      </c>
    </row>
    <row r="34" customFormat="false" ht="13.5" hidden="false" customHeight="false" outlineLevel="0" collapsed="false">
      <c r="A34" s="121" t="n">
        <v>38231</v>
      </c>
      <c r="B34" s="0"/>
      <c r="C34" s="0"/>
      <c r="D34" s="122" t="n">
        <v>31</v>
      </c>
      <c r="E34" s="123"/>
      <c r="F34" s="124" t="n">
        <v>38231</v>
      </c>
      <c r="G34" s="117" t="n">
        <v>6</v>
      </c>
      <c r="I34" s="147" t="n">
        <f aca="false">IF(J34&lt;$F$6,1)</f>
        <v>1</v>
      </c>
      <c r="J34" s="149" t="n">
        <f aca="false">J33+1</f>
        <v>37329</v>
      </c>
    </row>
    <row r="35" customFormat="false" ht="13.5" hidden="false" customHeight="false" outlineLevel="0" collapsed="false">
      <c r="A35" s="121" t="n">
        <v>38261</v>
      </c>
      <c r="B35" s="0"/>
      <c r="C35" s="0"/>
      <c r="D35" s="122" t="n">
        <v>32</v>
      </c>
      <c r="E35" s="123"/>
      <c r="F35" s="124" t="n">
        <v>38261</v>
      </c>
      <c r="G35" s="117" t="n">
        <v>6</v>
      </c>
      <c r="I35" s="147" t="n">
        <f aca="false">IF(J35&lt;$F$6,1)</f>
        <v>1</v>
      </c>
      <c r="J35" s="149" t="n">
        <f aca="false">J34+1</f>
        <v>37330</v>
      </c>
    </row>
    <row r="36" customFormat="false" ht="13.5" hidden="false" customHeight="false" outlineLevel="0" collapsed="false">
      <c r="A36" s="121" t="n">
        <v>38292</v>
      </c>
      <c r="B36" s="0"/>
      <c r="C36" s="0"/>
      <c r="D36" s="122" t="n">
        <v>33</v>
      </c>
      <c r="E36" s="123"/>
      <c r="F36" s="124" t="n">
        <v>38292</v>
      </c>
      <c r="G36" s="117" t="n">
        <v>6</v>
      </c>
      <c r="I36" s="147" t="n">
        <f aca="false">IF(J36&lt;$F$6,1)</f>
        <v>1</v>
      </c>
      <c r="J36" s="149" t="n">
        <f aca="false">J35+1</f>
        <v>37331</v>
      </c>
    </row>
    <row r="37" customFormat="false" ht="13.5" hidden="false" customHeight="false" outlineLevel="0" collapsed="false">
      <c r="A37" s="121" t="n">
        <v>38322</v>
      </c>
      <c r="B37" s="0"/>
      <c r="C37" s="0"/>
      <c r="D37" s="122" t="n">
        <v>34</v>
      </c>
      <c r="E37" s="123"/>
      <c r="F37" s="124" t="n">
        <v>38322</v>
      </c>
      <c r="G37" s="117" t="n">
        <v>6</v>
      </c>
      <c r="I37" s="147" t="n">
        <f aca="false">IF(J37&lt;$F$6,1)</f>
        <v>1</v>
      </c>
      <c r="J37" s="149" t="n">
        <f aca="false">J36+1</f>
        <v>37332</v>
      </c>
    </row>
    <row r="38" customFormat="false" ht="13.5" hidden="false" customHeight="false" outlineLevel="0" collapsed="false">
      <c r="A38" s="121" t="n">
        <v>38353</v>
      </c>
      <c r="B38" s="0"/>
      <c r="C38" s="0"/>
      <c r="D38" s="122" t="n">
        <v>14</v>
      </c>
      <c r="E38" s="123"/>
      <c r="F38" s="124" t="n">
        <v>38353</v>
      </c>
      <c r="G38" s="117" t="n">
        <v>6</v>
      </c>
      <c r="I38" s="147" t="n">
        <f aca="false">IF(J38&lt;$F$6,1)</f>
        <v>1</v>
      </c>
      <c r="J38" s="149" t="n">
        <f aca="false">J37+1</f>
        <v>37333</v>
      </c>
    </row>
    <row r="39" customFormat="false" ht="13.5" hidden="false" customHeight="false" outlineLevel="0" collapsed="false">
      <c r="A39" s="121" t="n">
        <v>38384</v>
      </c>
      <c r="B39" s="0"/>
      <c r="C39" s="0"/>
      <c r="D39" s="122" t="n">
        <v>14</v>
      </c>
      <c r="E39" s="123"/>
      <c r="F39" s="124" t="n">
        <v>38384</v>
      </c>
      <c r="G39" s="117" t="n">
        <v>6</v>
      </c>
      <c r="I39" s="147" t="n">
        <f aca="false">IF(J39&lt;$F$6,1)</f>
        <v>1</v>
      </c>
      <c r="J39" s="149" t="n">
        <f aca="false">J38+1</f>
        <v>37334</v>
      </c>
    </row>
    <row r="40" customFormat="false" ht="13.5" hidden="false" customHeight="false" outlineLevel="0" collapsed="false">
      <c r="A40" s="121" t="n">
        <v>38412</v>
      </c>
      <c r="B40" s="0"/>
      <c r="C40" s="0"/>
      <c r="D40" s="122" t="n">
        <v>14</v>
      </c>
      <c r="E40" s="123"/>
      <c r="F40" s="124" t="n">
        <v>38412</v>
      </c>
      <c r="G40" s="117" t="n">
        <v>6</v>
      </c>
      <c r="I40" s="147" t="n">
        <f aca="false">IF(J40&lt;$F$6,1)</f>
        <v>1</v>
      </c>
      <c r="J40" s="149" t="n">
        <f aca="false">J39+1</f>
        <v>37335</v>
      </c>
    </row>
    <row r="41" customFormat="false" ht="13.5" hidden="false" customHeight="false" outlineLevel="0" collapsed="false">
      <c r="A41" s="121" t="n">
        <v>38443</v>
      </c>
      <c r="B41" s="0"/>
      <c r="C41" s="0"/>
      <c r="D41" s="122" t="n">
        <v>14</v>
      </c>
      <c r="E41" s="123"/>
      <c r="F41" s="124" t="n">
        <v>38443</v>
      </c>
      <c r="G41" s="117" t="n">
        <v>6</v>
      </c>
      <c r="I41" s="147" t="n">
        <f aca="false">IF(J41&lt;$F$6,1)</f>
        <v>1</v>
      </c>
      <c r="J41" s="149" t="n">
        <f aca="false">J40+1</f>
        <v>37336</v>
      </c>
    </row>
    <row r="42" customFormat="false" ht="13.5" hidden="false" customHeight="false" outlineLevel="0" collapsed="false">
      <c r="A42" s="121" t="n">
        <v>38473</v>
      </c>
      <c r="B42" s="0"/>
      <c r="C42" s="0"/>
      <c r="D42" s="122" t="n">
        <v>14</v>
      </c>
      <c r="E42" s="123"/>
      <c r="F42" s="124" t="n">
        <v>38473</v>
      </c>
      <c r="G42" s="117" t="n">
        <v>6</v>
      </c>
      <c r="I42" s="147" t="n">
        <f aca="false">IF(J42&lt;$F$6,1)</f>
        <v>1</v>
      </c>
      <c r="J42" s="149" t="n">
        <f aca="false">J41+1</f>
        <v>37337</v>
      </c>
    </row>
    <row r="43" customFormat="false" ht="13.5" hidden="false" customHeight="false" outlineLevel="0" collapsed="false">
      <c r="A43" s="121" t="n">
        <v>38504</v>
      </c>
      <c r="B43" s="0"/>
      <c r="C43" s="0"/>
      <c r="D43" s="122" t="n">
        <v>14</v>
      </c>
      <c r="E43" s="123"/>
      <c r="F43" s="124" t="n">
        <v>38504</v>
      </c>
      <c r="G43" s="117" t="n">
        <v>6</v>
      </c>
      <c r="I43" s="147" t="n">
        <f aca="false">IF(J43&lt;$F$6,1)</f>
        <v>1</v>
      </c>
      <c r="J43" s="149" t="n">
        <f aca="false">J42+1</f>
        <v>37338</v>
      </c>
    </row>
    <row r="44" customFormat="false" ht="13.5" hidden="false" customHeight="false" outlineLevel="0" collapsed="false">
      <c r="A44" s="121" t="n">
        <v>38534</v>
      </c>
      <c r="B44" s="0"/>
      <c r="C44" s="0"/>
      <c r="D44" s="122" t="n">
        <v>14</v>
      </c>
      <c r="E44" s="123"/>
      <c r="F44" s="124" t="n">
        <v>38534</v>
      </c>
      <c r="G44" s="117" t="n">
        <v>6</v>
      </c>
      <c r="I44" s="147" t="n">
        <f aca="false">IF(J44&lt;$F$6,1)</f>
        <v>1</v>
      </c>
      <c r="J44" s="149" t="n">
        <f aca="false">J43+1</f>
        <v>37339</v>
      </c>
    </row>
    <row r="45" customFormat="false" ht="13.5" hidden="false" customHeight="false" outlineLevel="0" collapsed="false">
      <c r="A45" s="121" t="n">
        <v>38565</v>
      </c>
      <c r="B45" s="0"/>
      <c r="C45" s="0"/>
      <c r="D45" s="122" t="n">
        <v>14</v>
      </c>
      <c r="E45" s="123"/>
      <c r="F45" s="124" t="n">
        <v>38565</v>
      </c>
      <c r="G45" s="117" t="n">
        <v>6</v>
      </c>
      <c r="I45" s="147" t="n">
        <f aca="false">IF(J45&lt;$F$6,1)</f>
        <v>1</v>
      </c>
      <c r="J45" s="149" t="n">
        <f aca="false">J44+1</f>
        <v>37340</v>
      </c>
    </row>
    <row r="46" customFormat="false" ht="13.5" hidden="false" customHeight="false" outlineLevel="0" collapsed="false">
      <c r="A46" s="121" t="n">
        <v>38596</v>
      </c>
      <c r="B46" s="0"/>
      <c r="C46" s="0"/>
      <c r="D46" s="122" t="n">
        <v>14</v>
      </c>
      <c r="E46" s="123"/>
      <c r="F46" s="124" t="n">
        <v>38596</v>
      </c>
      <c r="G46" s="117" t="n">
        <v>6</v>
      </c>
      <c r="I46" s="147" t="n">
        <f aca="false">IF(J46&lt;$F$6,1)</f>
        <v>1</v>
      </c>
      <c r="J46" s="149" t="n">
        <f aca="false">J45+1</f>
        <v>37341</v>
      </c>
    </row>
    <row r="47" customFormat="false" ht="13.5" hidden="false" customHeight="false" outlineLevel="0" collapsed="false">
      <c r="A47" s="121" t="n">
        <v>38626</v>
      </c>
      <c r="B47" s="0"/>
      <c r="C47" s="0"/>
      <c r="D47" s="122" t="n">
        <v>14</v>
      </c>
      <c r="E47" s="123"/>
      <c r="F47" s="124" t="n">
        <v>38626</v>
      </c>
      <c r="G47" s="117" t="n">
        <v>6</v>
      </c>
      <c r="I47" s="147" t="n">
        <f aca="false">IF(J47&lt;$F$6,1)</f>
        <v>1</v>
      </c>
      <c r="J47" s="149" t="n">
        <f aca="false">J46+1</f>
        <v>37342</v>
      </c>
    </row>
    <row r="48" customFormat="false" ht="13.5" hidden="false" customHeight="false" outlineLevel="0" collapsed="false">
      <c r="A48" s="121" t="n">
        <v>38657</v>
      </c>
      <c r="B48" s="0"/>
      <c r="C48" s="0"/>
      <c r="D48" s="122" t="n">
        <v>14</v>
      </c>
      <c r="E48" s="123"/>
      <c r="F48" s="124" t="n">
        <v>38657</v>
      </c>
      <c r="G48" s="117" t="n">
        <v>6</v>
      </c>
      <c r="I48" s="147" t="n">
        <f aca="false">IF(J48&lt;$F$6,1)</f>
        <v>1</v>
      </c>
      <c r="J48" s="149" t="n">
        <f aca="false">J47+1</f>
        <v>37343</v>
      </c>
    </row>
    <row r="49" customFormat="false" ht="13.5" hidden="false" customHeight="false" outlineLevel="0" collapsed="false">
      <c r="A49" s="121" t="n">
        <v>38687</v>
      </c>
      <c r="B49" s="0"/>
      <c r="C49" s="0"/>
      <c r="D49" s="122" t="n">
        <v>14</v>
      </c>
      <c r="E49" s="123"/>
      <c r="F49" s="124" t="n">
        <v>38687</v>
      </c>
      <c r="G49" s="117" t="n">
        <v>6</v>
      </c>
      <c r="I49" s="147" t="n">
        <f aca="false">IF(J49&lt;$F$6,1)</f>
        <v>1</v>
      </c>
      <c r="J49" s="149" t="n">
        <f aca="false">J48+1</f>
        <v>37344</v>
      </c>
    </row>
    <row r="50" customFormat="false" ht="13.5" hidden="false" customHeight="false" outlineLevel="0" collapsed="false">
      <c r="A50" s="121" t="n">
        <v>38718</v>
      </c>
      <c r="B50" s="0"/>
      <c r="C50" s="0"/>
      <c r="D50" s="122" t="n">
        <v>14</v>
      </c>
      <c r="E50" s="123"/>
      <c r="F50" s="124" t="n">
        <v>38718</v>
      </c>
      <c r="G50" s="117" t="n">
        <v>6</v>
      </c>
      <c r="I50" s="147" t="n">
        <f aca="false">IF(J50&lt;$F$6,1)</f>
        <v>1</v>
      </c>
      <c r="J50" s="149" t="n">
        <f aca="false">J49+1</f>
        <v>37345</v>
      </c>
    </row>
    <row r="51" customFormat="false" ht="13.5" hidden="false" customHeight="false" outlineLevel="0" collapsed="false">
      <c r="A51" s="121" t="n">
        <v>38749</v>
      </c>
      <c r="B51" s="0"/>
      <c r="C51" s="0"/>
      <c r="D51" s="122" t="n">
        <v>14</v>
      </c>
      <c r="E51" s="123"/>
      <c r="F51" s="124" t="n">
        <v>38749</v>
      </c>
      <c r="G51" s="117" t="n">
        <v>6</v>
      </c>
      <c r="I51" s="147" t="n">
        <f aca="false">IF(J51&lt;$F$6,1)</f>
        <v>1</v>
      </c>
      <c r="J51" s="149" t="n">
        <f aca="false">J50+1</f>
        <v>37346</v>
      </c>
    </row>
    <row r="52" customFormat="false" ht="13.5" hidden="false" customHeight="false" outlineLevel="0" collapsed="false">
      <c r="A52" s="121" t="n">
        <v>38777</v>
      </c>
      <c r="B52" s="0"/>
      <c r="C52" s="0"/>
      <c r="D52" s="122" t="n">
        <v>14</v>
      </c>
      <c r="E52" s="123"/>
      <c r="F52" s="124" t="n">
        <v>38777</v>
      </c>
      <c r="G52" s="117" t="n">
        <v>6</v>
      </c>
      <c r="I52" s="147" t="n">
        <f aca="false">IF(J52&lt;$F$7,2)</f>
        <v>2</v>
      </c>
      <c r="J52" s="149" t="n">
        <f aca="false">J51+1</f>
        <v>37347</v>
      </c>
    </row>
    <row r="53" customFormat="false" ht="13.5" hidden="false" customHeight="false" outlineLevel="0" collapsed="false">
      <c r="A53" s="121" t="n">
        <v>38808</v>
      </c>
      <c r="B53" s="0"/>
      <c r="C53" s="0"/>
      <c r="D53" s="122" t="n">
        <v>14</v>
      </c>
      <c r="E53" s="123"/>
      <c r="F53" s="124" t="n">
        <v>38808</v>
      </c>
      <c r="G53" s="117" t="n">
        <v>6</v>
      </c>
      <c r="I53" s="147" t="n">
        <f aca="false">IF(J53&lt;$F$7,2)</f>
        <v>2</v>
      </c>
      <c r="J53" s="149" t="n">
        <f aca="false">J52+1</f>
        <v>37348</v>
      </c>
    </row>
    <row r="54" customFormat="false" ht="13.5" hidden="false" customHeight="false" outlineLevel="0" collapsed="false">
      <c r="A54" s="121" t="n">
        <v>38838</v>
      </c>
      <c r="B54" s="0"/>
      <c r="C54" s="0"/>
      <c r="D54" s="122" t="n">
        <v>14</v>
      </c>
      <c r="E54" s="123"/>
      <c r="F54" s="124" t="n">
        <v>38838</v>
      </c>
      <c r="G54" s="117" t="n">
        <v>6</v>
      </c>
      <c r="I54" s="147" t="n">
        <f aca="false">IF(J54&lt;$F$7,2)</f>
        <v>2</v>
      </c>
      <c r="J54" s="149" t="n">
        <f aca="false">J53+1</f>
        <v>37349</v>
      </c>
    </row>
    <row r="55" customFormat="false" ht="13.5" hidden="false" customHeight="false" outlineLevel="0" collapsed="false">
      <c r="A55" s="121" t="n">
        <v>38869</v>
      </c>
      <c r="B55" s="0"/>
      <c r="C55" s="0"/>
      <c r="D55" s="122" t="n">
        <v>14</v>
      </c>
      <c r="E55" s="123"/>
      <c r="F55" s="124" t="n">
        <v>38869</v>
      </c>
      <c r="G55" s="117" t="n">
        <v>6</v>
      </c>
      <c r="I55" s="147" t="n">
        <f aca="false">IF(J55&lt;$F$7,2)</f>
        <v>2</v>
      </c>
      <c r="J55" s="149" t="n">
        <f aca="false">J54+1</f>
        <v>37350</v>
      </c>
    </row>
    <row r="56" customFormat="false" ht="13.5" hidden="false" customHeight="false" outlineLevel="0" collapsed="false">
      <c r="A56" s="121" t="n">
        <v>38899</v>
      </c>
      <c r="B56" s="0"/>
      <c r="C56" s="0"/>
      <c r="D56" s="122" t="n">
        <v>14</v>
      </c>
      <c r="E56" s="123"/>
      <c r="F56" s="124" t="n">
        <v>38899</v>
      </c>
      <c r="G56" s="117" t="n">
        <v>6</v>
      </c>
      <c r="I56" s="147" t="n">
        <f aca="false">IF(J56&lt;$F$7,2)</f>
        <v>2</v>
      </c>
      <c r="J56" s="149" t="n">
        <f aca="false">J55+1</f>
        <v>37351</v>
      </c>
    </row>
    <row r="57" customFormat="false" ht="13.5" hidden="false" customHeight="false" outlineLevel="0" collapsed="false">
      <c r="A57" s="121" t="n">
        <v>38930</v>
      </c>
      <c r="B57" s="0"/>
      <c r="C57" s="0"/>
      <c r="D57" s="122" t="n">
        <v>14</v>
      </c>
      <c r="E57" s="123"/>
      <c r="F57" s="124" t="n">
        <v>38930</v>
      </c>
      <c r="G57" s="117" t="n">
        <v>6</v>
      </c>
      <c r="I57" s="147" t="n">
        <f aca="false">IF(J57&lt;$F$7,2)</f>
        <v>2</v>
      </c>
      <c r="J57" s="149" t="n">
        <f aca="false">J56+1</f>
        <v>37352</v>
      </c>
    </row>
    <row r="58" customFormat="false" ht="13.5" hidden="false" customHeight="false" outlineLevel="0" collapsed="false">
      <c r="A58" s="121" t="n">
        <v>38961</v>
      </c>
      <c r="B58" s="0"/>
      <c r="C58" s="0"/>
      <c r="D58" s="122" t="n">
        <v>14</v>
      </c>
      <c r="E58" s="123"/>
      <c r="F58" s="124" t="n">
        <v>38961</v>
      </c>
      <c r="G58" s="117" t="n">
        <v>6</v>
      </c>
      <c r="I58" s="147" t="n">
        <f aca="false">IF(J58&lt;$F$7,2)</f>
        <v>2</v>
      </c>
      <c r="J58" s="149" t="n">
        <f aca="false">J57+1</f>
        <v>37353</v>
      </c>
    </row>
    <row r="59" customFormat="false" ht="13.5" hidden="false" customHeight="false" outlineLevel="0" collapsed="false">
      <c r="A59" s="121" t="n">
        <v>38991</v>
      </c>
      <c r="B59" s="0"/>
      <c r="C59" s="0"/>
      <c r="D59" s="122" t="n">
        <v>14</v>
      </c>
      <c r="E59" s="123"/>
      <c r="F59" s="124" t="n">
        <v>38991</v>
      </c>
      <c r="G59" s="117" t="n">
        <v>6</v>
      </c>
      <c r="I59" s="147" t="n">
        <f aca="false">IF(J59&lt;$F$7,2)</f>
        <v>2</v>
      </c>
      <c r="J59" s="149" t="n">
        <f aca="false">J58+1</f>
        <v>37354</v>
      </c>
    </row>
    <row r="60" customFormat="false" ht="13.5" hidden="false" customHeight="false" outlineLevel="0" collapsed="false">
      <c r="A60" s="121" t="n">
        <v>39022</v>
      </c>
      <c r="B60" s="0"/>
      <c r="C60" s="0"/>
      <c r="D60" s="122" t="n">
        <v>14</v>
      </c>
      <c r="E60" s="123"/>
      <c r="F60" s="124" t="n">
        <v>39022</v>
      </c>
      <c r="G60" s="117" t="n">
        <v>6</v>
      </c>
      <c r="I60" s="147" t="n">
        <f aca="false">IF(J60&lt;$F$7,2)</f>
        <v>2</v>
      </c>
      <c r="J60" s="149" t="n">
        <f aca="false">J59+1</f>
        <v>37355</v>
      </c>
    </row>
    <row r="61" customFormat="false" ht="13.5" hidden="false" customHeight="false" outlineLevel="0" collapsed="false">
      <c r="A61" s="121" t="n">
        <v>39052</v>
      </c>
      <c r="B61" s="0"/>
      <c r="C61" s="0"/>
      <c r="D61" s="122" t="n">
        <v>14</v>
      </c>
      <c r="E61" s="123"/>
      <c r="F61" s="124" t="n">
        <v>39052</v>
      </c>
      <c r="G61" s="117" t="n">
        <v>6</v>
      </c>
      <c r="I61" s="147" t="n">
        <f aca="false">IF(J61&lt;$F$7,2)</f>
        <v>2</v>
      </c>
      <c r="J61" s="149" t="n">
        <f aca="false">J60+1</f>
        <v>37356</v>
      </c>
    </row>
    <row r="62" customFormat="false" ht="13.5" hidden="false" customHeight="false" outlineLevel="0" collapsed="false">
      <c r="A62" s="121" t="n">
        <v>39083</v>
      </c>
      <c r="B62" s="0"/>
      <c r="C62" s="0"/>
      <c r="D62" s="122" t="n">
        <v>14</v>
      </c>
      <c r="E62" s="123"/>
      <c r="F62" s="124" t="n">
        <v>39083</v>
      </c>
      <c r="G62" s="117" t="n">
        <v>6</v>
      </c>
      <c r="I62" s="147" t="n">
        <f aca="false">IF(J62&lt;$F$7,2)</f>
        <v>2</v>
      </c>
      <c r="J62" s="149" t="n">
        <f aca="false">J61+1</f>
        <v>37357</v>
      </c>
    </row>
    <row r="63" customFormat="false" ht="13.5" hidden="false" customHeight="false" outlineLevel="0" collapsed="false">
      <c r="A63" s="121" t="n">
        <v>39114</v>
      </c>
      <c r="B63" s="0"/>
      <c r="C63" s="0"/>
      <c r="D63" s="122" t="n">
        <v>14</v>
      </c>
      <c r="E63" s="123"/>
      <c r="F63" s="124" t="n">
        <v>39114</v>
      </c>
      <c r="G63" s="117" t="n">
        <v>6</v>
      </c>
      <c r="I63" s="147" t="n">
        <f aca="false">IF(J63&lt;$F$7,2)</f>
        <v>2</v>
      </c>
      <c r="J63" s="149" t="n">
        <f aca="false">J62+1</f>
        <v>37358</v>
      </c>
    </row>
    <row r="64" customFormat="false" ht="13.5" hidden="false" customHeight="false" outlineLevel="0" collapsed="false">
      <c r="A64" s="121" t="n">
        <v>39142</v>
      </c>
      <c r="B64" s="0"/>
      <c r="C64" s="0"/>
      <c r="D64" s="122" t="n">
        <v>14</v>
      </c>
      <c r="E64" s="123"/>
      <c r="F64" s="124" t="n">
        <v>39142</v>
      </c>
      <c r="G64" s="117" t="n">
        <v>6</v>
      </c>
      <c r="I64" s="147" t="n">
        <f aca="false">IF(J64&lt;$F$7,2)</f>
        <v>2</v>
      </c>
      <c r="J64" s="149" t="n">
        <f aca="false">J63+1</f>
        <v>37359</v>
      </c>
    </row>
    <row r="65" customFormat="false" ht="13.5" hidden="false" customHeight="false" outlineLevel="0" collapsed="false">
      <c r="A65" s="121" t="n">
        <v>39173</v>
      </c>
      <c r="B65" s="0"/>
      <c r="C65" s="0"/>
      <c r="D65" s="122" t="n">
        <v>14</v>
      </c>
      <c r="E65" s="123"/>
      <c r="F65" s="124" t="n">
        <v>39173</v>
      </c>
      <c r="G65" s="117" t="n">
        <v>6</v>
      </c>
      <c r="I65" s="147" t="n">
        <f aca="false">IF(J65&lt;$F$7,2)</f>
        <v>2</v>
      </c>
      <c r="J65" s="149" t="n">
        <f aca="false">J64+1</f>
        <v>37360</v>
      </c>
    </row>
    <row r="66" customFormat="false" ht="13.5" hidden="false" customHeight="false" outlineLevel="0" collapsed="false">
      <c r="A66" s="121" t="n">
        <v>39203</v>
      </c>
      <c r="B66" s="0"/>
      <c r="C66" s="0"/>
      <c r="D66" s="122" t="n">
        <v>14</v>
      </c>
      <c r="E66" s="123"/>
      <c r="F66" s="124" t="n">
        <v>39203</v>
      </c>
      <c r="G66" s="117" t="n">
        <v>6</v>
      </c>
      <c r="I66" s="147" t="n">
        <f aca="false">IF(J66&lt;$F$7,2)</f>
        <v>2</v>
      </c>
      <c r="J66" s="149" t="n">
        <f aca="false">J65+1</f>
        <v>37361</v>
      </c>
    </row>
    <row r="67" customFormat="false" ht="13.5" hidden="false" customHeight="false" outlineLevel="0" collapsed="false">
      <c r="A67" s="121" t="n">
        <v>39234</v>
      </c>
      <c r="B67" s="0"/>
      <c r="C67" s="0"/>
      <c r="D67" s="122" t="n">
        <v>14</v>
      </c>
      <c r="E67" s="123"/>
      <c r="F67" s="124" t="n">
        <v>39234</v>
      </c>
      <c r="G67" s="117" t="n">
        <v>6</v>
      </c>
      <c r="I67" s="147" t="n">
        <f aca="false">IF(J67&lt;$F$7,2)</f>
        <v>2</v>
      </c>
      <c r="J67" s="149" t="n">
        <f aca="false">J66+1</f>
        <v>37362</v>
      </c>
    </row>
    <row r="68" customFormat="false" ht="13.5" hidden="false" customHeight="false" outlineLevel="0" collapsed="false">
      <c r="A68" s="121" t="n">
        <v>39264</v>
      </c>
      <c r="B68" s="0"/>
      <c r="C68" s="0"/>
      <c r="D68" s="122" t="n">
        <v>14</v>
      </c>
      <c r="E68" s="123"/>
      <c r="F68" s="124" t="n">
        <v>39264</v>
      </c>
      <c r="G68" s="117" t="n">
        <v>6</v>
      </c>
      <c r="I68" s="147" t="n">
        <f aca="false">IF(J68&lt;$F$7,2)</f>
        <v>2</v>
      </c>
      <c r="J68" s="149" t="n">
        <f aca="false">J67+1</f>
        <v>37363</v>
      </c>
    </row>
    <row r="69" customFormat="false" ht="13.5" hidden="false" customHeight="false" outlineLevel="0" collapsed="false">
      <c r="A69" s="121" t="n">
        <v>39295</v>
      </c>
      <c r="B69" s="0"/>
      <c r="C69" s="0"/>
      <c r="D69" s="122" t="n">
        <v>14</v>
      </c>
      <c r="E69" s="123"/>
      <c r="F69" s="124" t="n">
        <v>39295</v>
      </c>
      <c r="G69" s="117" t="n">
        <v>6</v>
      </c>
      <c r="I69" s="147" t="n">
        <f aca="false">IF(J69&lt;$F$7,2)</f>
        <v>2</v>
      </c>
      <c r="J69" s="149" t="n">
        <f aca="false">J68+1</f>
        <v>37364</v>
      </c>
    </row>
    <row r="70" customFormat="false" ht="13.5" hidden="false" customHeight="false" outlineLevel="0" collapsed="false">
      <c r="A70" s="121" t="n">
        <v>39326</v>
      </c>
      <c r="B70" s="0"/>
      <c r="C70" s="0"/>
      <c r="D70" s="122" t="n">
        <v>14</v>
      </c>
      <c r="E70" s="123"/>
      <c r="F70" s="124" t="n">
        <v>39326</v>
      </c>
      <c r="G70" s="117" t="n">
        <v>6</v>
      </c>
      <c r="I70" s="147" t="n">
        <f aca="false">IF(J70&lt;$F$7,2)</f>
        <v>2</v>
      </c>
      <c r="J70" s="149" t="n">
        <f aca="false">J69+1</f>
        <v>37365</v>
      </c>
    </row>
    <row r="71" customFormat="false" ht="13.5" hidden="false" customHeight="false" outlineLevel="0" collapsed="false">
      <c r="A71" s="121" t="n">
        <v>39356</v>
      </c>
      <c r="B71" s="0"/>
      <c r="C71" s="0"/>
      <c r="D71" s="122" t="n">
        <v>14</v>
      </c>
      <c r="E71" s="123"/>
      <c r="F71" s="124" t="n">
        <v>39356</v>
      </c>
      <c r="G71" s="117" t="n">
        <v>6</v>
      </c>
      <c r="I71" s="147" t="n">
        <f aca="false">IF(J71&lt;$F$7,2)</f>
        <v>2</v>
      </c>
      <c r="J71" s="149" t="n">
        <f aca="false">J70+1</f>
        <v>37366</v>
      </c>
    </row>
    <row r="72" customFormat="false" ht="13.5" hidden="false" customHeight="false" outlineLevel="0" collapsed="false">
      <c r="A72" s="121" t="n">
        <v>39387</v>
      </c>
      <c r="B72" s="0"/>
      <c r="C72" s="0"/>
      <c r="D72" s="122" t="n">
        <v>14</v>
      </c>
      <c r="E72" s="123"/>
      <c r="F72" s="124" t="n">
        <v>39387</v>
      </c>
      <c r="G72" s="117" t="n">
        <v>6</v>
      </c>
      <c r="I72" s="147" t="n">
        <f aca="false">IF(J72&lt;$F$7,2)</f>
        <v>2</v>
      </c>
      <c r="J72" s="149" t="n">
        <f aca="false">J71+1</f>
        <v>37367</v>
      </c>
    </row>
    <row r="73" customFormat="false" ht="13.5" hidden="false" customHeight="false" outlineLevel="0" collapsed="false">
      <c r="A73" s="121" t="n">
        <v>39417</v>
      </c>
      <c r="B73" s="0"/>
      <c r="C73" s="0"/>
      <c r="D73" s="122" t="n">
        <v>14</v>
      </c>
      <c r="E73" s="123"/>
      <c r="F73" s="124" t="n">
        <v>39417</v>
      </c>
      <c r="G73" s="117" t="n">
        <v>6</v>
      </c>
      <c r="I73" s="147" t="n">
        <f aca="false">IF(J73&lt;$F$7,2)</f>
        <v>2</v>
      </c>
      <c r="J73" s="149" t="n">
        <f aca="false">J72+1</f>
        <v>37368</v>
      </c>
    </row>
    <row r="74" customFormat="false" ht="13.5" hidden="false" customHeight="false" outlineLevel="0" collapsed="false">
      <c r="A74" s="121" t="n">
        <v>39448</v>
      </c>
      <c r="B74" s="0"/>
      <c r="C74" s="0"/>
      <c r="D74" s="122" t="n">
        <v>14</v>
      </c>
      <c r="E74" s="123"/>
      <c r="F74" s="124" t="n">
        <v>39448</v>
      </c>
      <c r="G74" s="117" t="n">
        <v>6</v>
      </c>
      <c r="I74" s="147" t="n">
        <f aca="false">IF(J74&lt;$F$7,2)</f>
        <v>2</v>
      </c>
      <c r="J74" s="149" t="n">
        <f aca="false">J73+1</f>
        <v>37369</v>
      </c>
    </row>
    <row r="75" customFormat="false" ht="13.5" hidden="false" customHeight="false" outlineLevel="0" collapsed="false">
      <c r="A75" s="121" t="n">
        <v>39479</v>
      </c>
      <c r="B75" s="0"/>
      <c r="C75" s="0"/>
      <c r="D75" s="122" t="n">
        <v>14</v>
      </c>
      <c r="E75" s="123"/>
      <c r="F75" s="124" t="n">
        <v>39479</v>
      </c>
      <c r="G75" s="117" t="n">
        <v>6</v>
      </c>
      <c r="I75" s="147" t="n">
        <f aca="false">IF(J75&lt;$F$7,2)</f>
        <v>2</v>
      </c>
      <c r="J75" s="149" t="n">
        <f aca="false">J74+1</f>
        <v>37370</v>
      </c>
    </row>
    <row r="76" customFormat="false" ht="13.5" hidden="false" customHeight="false" outlineLevel="0" collapsed="false">
      <c r="A76" s="121" t="n">
        <v>39508</v>
      </c>
      <c r="B76" s="0"/>
      <c r="C76" s="0"/>
      <c r="D76" s="122" t="n">
        <v>14</v>
      </c>
      <c r="E76" s="123"/>
      <c r="F76" s="124" t="n">
        <v>39508</v>
      </c>
      <c r="G76" s="117" t="n">
        <v>6</v>
      </c>
      <c r="I76" s="147" t="n">
        <f aca="false">IF(J76&lt;$F$7,2)</f>
        <v>2</v>
      </c>
      <c r="J76" s="149" t="n">
        <f aca="false">J75+1</f>
        <v>37371</v>
      </c>
    </row>
    <row r="77" customFormat="false" ht="13.5" hidden="false" customHeight="false" outlineLevel="0" collapsed="false">
      <c r="A77" s="121" t="n">
        <v>39539</v>
      </c>
      <c r="B77" s="0"/>
      <c r="C77" s="0"/>
      <c r="D77" s="122" t="n">
        <v>14</v>
      </c>
      <c r="E77" s="123"/>
      <c r="F77" s="124" t="n">
        <v>39539</v>
      </c>
      <c r="G77" s="117" t="n">
        <v>6</v>
      </c>
      <c r="I77" s="147" t="n">
        <f aca="false">IF(J77&lt;$F$7,2)</f>
        <v>2</v>
      </c>
      <c r="J77" s="149" t="n">
        <f aca="false">J76+1</f>
        <v>37372</v>
      </c>
    </row>
    <row r="78" customFormat="false" ht="13.5" hidden="false" customHeight="false" outlineLevel="0" collapsed="false">
      <c r="A78" s="121" t="n">
        <v>39569</v>
      </c>
      <c r="B78" s="0"/>
      <c r="C78" s="0"/>
      <c r="D78" s="122" t="n">
        <v>14</v>
      </c>
      <c r="E78" s="123"/>
      <c r="F78" s="124" t="n">
        <v>39569</v>
      </c>
      <c r="G78" s="117" t="n">
        <v>6</v>
      </c>
      <c r="I78" s="147" t="n">
        <f aca="false">IF(J78&lt;$F$7,2)</f>
        <v>2</v>
      </c>
      <c r="J78" s="149" t="n">
        <f aca="false">J77+1</f>
        <v>37373</v>
      </c>
    </row>
    <row r="79" customFormat="false" ht="13.5" hidden="false" customHeight="false" outlineLevel="0" collapsed="false">
      <c r="A79" s="121" t="n">
        <v>39600</v>
      </c>
      <c r="B79" s="0"/>
      <c r="C79" s="0"/>
      <c r="D79" s="122" t="n">
        <v>14</v>
      </c>
      <c r="E79" s="123"/>
      <c r="F79" s="124" t="n">
        <v>39600</v>
      </c>
      <c r="G79" s="117" t="n">
        <v>6</v>
      </c>
      <c r="I79" s="147" t="n">
        <f aca="false">IF(J79&lt;$F$7,2)</f>
        <v>2</v>
      </c>
      <c r="J79" s="149" t="n">
        <f aca="false">J78+1</f>
        <v>37374</v>
      </c>
    </row>
    <row r="80" customFormat="false" ht="13.5" hidden="false" customHeight="false" outlineLevel="0" collapsed="false">
      <c r="A80" s="121" t="n">
        <v>39630</v>
      </c>
      <c r="B80" s="0"/>
      <c r="C80" s="0"/>
      <c r="D80" s="122" t="n">
        <v>14</v>
      </c>
      <c r="E80" s="123"/>
      <c r="F80" s="124" t="n">
        <v>39630</v>
      </c>
      <c r="G80" s="117" t="n">
        <v>6</v>
      </c>
      <c r="I80" s="147" t="n">
        <f aca="false">IF(J80&lt;$F$7,2)</f>
        <v>2</v>
      </c>
      <c r="J80" s="149" t="n">
        <f aca="false">J79+1</f>
        <v>37375</v>
      </c>
    </row>
    <row r="81" customFormat="false" ht="13.5" hidden="false" customHeight="false" outlineLevel="0" collapsed="false">
      <c r="A81" s="121" t="n">
        <v>39661</v>
      </c>
      <c r="B81" s="0"/>
      <c r="C81" s="0"/>
      <c r="D81" s="122" t="n">
        <v>14</v>
      </c>
      <c r="E81" s="123"/>
      <c r="F81" s="124" t="n">
        <v>39661</v>
      </c>
      <c r="G81" s="117" t="n">
        <v>6</v>
      </c>
      <c r="I81" s="147" t="n">
        <f aca="false">IF(J81&lt;$F$7,2)</f>
        <v>2</v>
      </c>
      <c r="J81" s="149" t="n">
        <f aca="false">J80+1</f>
        <v>37376</v>
      </c>
    </row>
    <row r="82" customFormat="false" ht="13.5" hidden="false" customHeight="false" outlineLevel="0" collapsed="false">
      <c r="A82" s="121" t="n">
        <v>39692</v>
      </c>
      <c r="B82" s="0"/>
      <c r="C82" s="0"/>
      <c r="D82" s="122" t="n">
        <v>14</v>
      </c>
      <c r="E82" s="123"/>
      <c r="F82" s="124" t="n">
        <v>39692</v>
      </c>
      <c r="G82" s="117" t="n">
        <v>6</v>
      </c>
      <c r="I82" s="147" t="n">
        <v>3</v>
      </c>
      <c r="J82" s="150" t="n">
        <f aca="false">J81+1</f>
        <v>37377</v>
      </c>
    </row>
    <row r="83" customFormat="false" ht="12.75" hidden="false" customHeight="false" outlineLevel="0" collapsed="false">
      <c r="A83" s="121" t="n">
        <v>39722</v>
      </c>
      <c r="B83" s="0"/>
      <c r="C83" s="0"/>
      <c r="D83" s="122" t="n">
        <v>14</v>
      </c>
      <c r="E83" s="123"/>
      <c r="F83" s="124" t="n">
        <v>39722</v>
      </c>
      <c r="G83" s="117" t="n">
        <v>6</v>
      </c>
    </row>
    <row r="84" customFormat="false" ht="12.75" hidden="false" customHeight="false" outlineLevel="0" collapsed="false">
      <c r="A84" s="121" t="n">
        <v>39753</v>
      </c>
      <c r="B84" s="0"/>
      <c r="C84" s="0"/>
      <c r="D84" s="122" t="n">
        <v>14</v>
      </c>
      <c r="E84" s="123"/>
      <c r="F84" s="124" t="n">
        <v>39753</v>
      </c>
      <c r="G84" s="117" t="n">
        <v>6</v>
      </c>
    </row>
    <row r="85" customFormat="false" ht="12.75" hidden="false" customHeight="false" outlineLevel="0" collapsed="false">
      <c r="A85" s="121" t="n">
        <v>39783</v>
      </c>
      <c r="B85" s="0"/>
      <c r="C85" s="0"/>
      <c r="D85" s="122" t="n">
        <v>14</v>
      </c>
      <c r="E85" s="123"/>
      <c r="F85" s="124" t="n">
        <v>39783</v>
      </c>
      <c r="G85" s="117" t="n">
        <v>6</v>
      </c>
    </row>
    <row r="86" customFormat="false" ht="12.75" hidden="false" customHeight="false" outlineLevel="0" collapsed="false">
      <c r="A86" s="121" t="n">
        <v>39814</v>
      </c>
      <c r="B86" s="0"/>
      <c r="C86" s="0"/>
      <c r="D86" s="122" t="n">
        <v>14</v>
      </c>
      <c r="E86" s="123"/>
      <c r="F86" s="124" t="n">
        <v>39814</v>
      </c>
      <c r="G86" s="117" t="n">
        <v>6</v>
      </c>
    </row>
    <row r="87" customFormat="false" ht="12.75" hidden="false" customHeight="false" outlineLevel="0" collapsed="false">
      <c r="A87" s="121" t="n">
        <v>39845</v>
      </c>
      <c r="B87" s="0"/>
      <c r="C87" s="0"/>
      <c r="D87" s="122" t="n">
        <v>14</v>
      </c>
      <c r="E87" s="123"/>
      <c r="F87" s="124" t="n">
        <v>39845</v>
      </c>
      <c r="G87" s="117" t="n">
        <v>6</v>
      </c>
    </row>
    <row r="88" customFormat="false" ht="12.75" hidden="false" customHeight="false" outlineLevel="0" collapsed="false">
      <c r="A88" s="121" t="n">
        <v>39873</v>
      </c>
      <c r="B88" s="0"/>
      <c r="C88" s="0"/>
      <c r="D88" s="122" t="n">
        <v>14</v>
      </c>
      <c r="E88" s="123"/>
      <c r="F88" s="124" t="n">
        <v>39873</v>
      </c>
      <c r="G88" s="117" t="n">
        <v>6</v>
      </c>
    </row>
    <row r="89" customFormat="false" ht="12.75" hidden="false" customHeight="false" outlineLevel="0" collapsed="false">
      <c r="A89" s="121" t="n">
        <v>39904</v>
      </c>
      <c r="B89" s="0"/>
      <c r="C89" s="0"/>
      <c r="D89" s="122" t="n">
        <v>14</v>
      </c>
      <c r="E89" s="123"/>
      <c r="F89" s="124" t="n">
        <v>39904</v>
      </c>
      <c r="G89" s="117" t="n">
        <v>6</v>
      </c>
    </row>
    <row r="90" customFormat="false" ht="12.75" hidden="false" customHeight="false" outlineLevel="0" collapsed="false">
      <c r="A90" s="121" t="n">
        <v>39934</v>
      </c>
      <c r="B90" s="0"/>
      <c r="C90" s="0"/>
      <c r="D90" s="122" t="n">
        <v>14</v>
      </c>
      <c r="E90" s="123"/>
      <c r="F90" s="124" t="n">
        <v>39934</v>
      </c>
      <c r="G90" s="117" t="n">
        <v>6</v>
      </c>
    </row>
    <row r="91" customFormat="false" ht="12.75" hidden="false" customHeight="false" outlineLevel="0" collapsed="false">
      <c r="A91" s="121" t="n">
        <v>39965</v>
      </c>
      <c r="B91" s="0"/>
      <c r="C91" s="0"/>
      <c r="D91" s="122" t="n">
        <v>14</v>
      </c>
      <c r="E91" s="123"/>
      <c r="F91" s="124" t="n">
        <v>39965</v>
      </c>
      <c r="G91" s="117" t="n">
        <v>6</v>
      </c>
    </row>
    <row r="92" customFormat="false" ht="12.75" hidden="false" customHeight="false" outlineLevel="0" collapsed="false">
      <c r="A92" s="121" t="n">
        <v>39995</v>
      </c>
      <c r="B92" s="0"/>
      <c r="C92" s="0"/>
      <c r="D92" s="122" t="n">
        <v>14</v>
      </c>
      <c r="E92" s="123"/>
      <c r="F92" s="124" t="n">
        <v>39995</v>
      </c>
      <c r="G92" s="117" t="n">
        <v>6</v>
      </c>
    </row>
    <row r="93" customFormat="false" ht="12.75" hidden="false" customHeight="false" outlineLevel="0" collapsed="false">
      <c r="A93" s="121" t="n">
        <v>40026</v>
      </c>
      <c r="B93" s="0"/>
      <c r="C93" s="0"/>
      <c r="D93" s="122" t="n">
        <v>14</v>
      </c>
      <c r="E93" s="123"/>
      <c r="F93" s="124" t="n">
        <v>40026</v>
      </c>
      <c r="G93" s="117" t="n">
        <v>6</v>
      </c>
    </row>
    <row r="94" customFormat="false" ht="12.75" hidden="false" customHeight="false" outlineLevel="0" collapsed="false">
      <c r="A94" s="121" t="n">
        <v>40057</v>
      </c>
      <c r="B94" s="0"/>
      <c r="C94" s="0"/>
      <c r="D94" s="122" t="n">
        <v>14</v>
      </c>
      <c r="E94" s="123"/>
      <c r="F94" s="124" t="n">
        <v>40057</v>
      </c>
      <c r="G94" s="117" t="n">
        <v>6</v>
      </c>
    </row>
    <row r="95" customFormat="false" ht="12.75" hidden="false" customHeight="false" outlineLevel="0" collapsed="false">
      <c r="A95" s="121" t="n">
        <v>40087</v>
      </c>
      <c r="B95" s="0"/>
      <c r="C95" s="0"/>
      <c r="D95" s="122" t="n">
        <v>14</v>
      </c>
      <c r="E95" s="123"/>
      <c r="F95" s="124" t="n">
        <v>40087</v>
      </c>
      <c r="G95" s="117" t="n">
        <v>6</v>
      </c>
    </row>
    <row r="96" customFormat="false" ht="12.75" hidden="false" customHeight="false" outlineLevel="0" collapsed="false">
      <c r="A96" s="121" t="n">
        <v>40118</v>
      </c>
      <c r="B96" s="0"/>
      <c r="C96" s="0"/>
      <c r="D96" s="122" t="n">
        <v>14</v>
      </c>
      <c r="E96" s="123"/>
      <c r="F96" s="124" t="n">
        <v>40118</v>
      </c>
      <c r="G96" s="117" t="n">
        <v>6</v>
      </c>
    </row>
    <row r="97" customFormat="false" ht="12.75" hidden="false" customHeight="false" outlineLevel="0" collapsed="false">
      <c r="A97" s="121" t="n">
        <v>40148</v>
      </c>
      <c r="B97" s="0"/>
      <c r="C97" s="0"/>
      <c r="D97" s="122" t="n">
        <v>14</v>
      </c>
      <c r="E97" s="123"/>
      <c r="F97" s="124" t="n">
        <v>40148</v>
      </c>
      <c r="G97" s="117" t="n">
        <v>6</v>
      </c>
    </row>
    <row r="98" customFormat="false" ht="12.75" hidden="false" customHeight="false" outlineLevel="0" collapsed="false">
      <c r="A98" s="121" t="n">
        <v>40179</v>
      </c>
      <c r="B98" s="0"/>
      <c r="C98" s="0"/>
      <c r="D98" s="122" t="n">
        <v>14</v>
      </c>
      <c r="E98" s="123"/>
      <c r="F98" s="124" t="n">
        <v>40179</v>
      </c>
      <c r="G98" s="117" t="n">
        <v>6</v>
      </c>
    </row>
    <row r="99" customFormat="false" ht="12.75" hidden="false" customHeight="false" outlineLevel="0" collapsed="false">
      <c r="A99" s="121" t="n">
        <v>40210</v>
      </c>
      <c r="B99" s="0"/>
      <c r="C99" s="0"/>
      <c r="D99" s="122" t="n">
        <v>14</v>
      </c>
      <c r="E99" s="123"/>
      <c r="F99" s="124" t="n">
        <v>40210</v>
      </c>
      <c r="G99" s="117" t="n">
        <v>6</v>
      </c>
    </row>
    <row r="100" customFormat="false" ht="12.75" hidden="false" customHeight="false" outlineLevel="0" collapsed="false">
      <c r="A100" s="121" t="n">
        <v>40238</v>
      </c>
      <c r="B100" s="0"/>
      <c r="C100" s="0"/>
      <c r="D100" s="122" t="n">
        <v>14</v>
      </c>
      <c r="E100" s="123"/>
      <c r="F100" s="124" t="n">
        <v>40238</v>
      </c>
      <c r="G100" s="117" t="n">
        <v>6</v>
      </c>
    </row>
    <row r="101" customFormat="false" ht="12.75" hidden="false" customHeight="false" outlineLevel="0" collapsed="false">
      <c r="A101" s="121" t="n">
        <v>40269</v>
      </c>
      <c r="B101" s="0"/>
      <c r="C101" s="0"/>
      <c r="D101" s="122" t="n">
        <v>14</v>
      </c>
      <c r="E101" s="123"/>
      <c r="F101" s="124" t="n">
        <v>40269</v>
      </c>
      <c r="G101" s="117" t="n">
        <v>6</v>
      </c>
    </row>
    <row r="102" customFormat="false" ht="12.75" hidden="false" customHeight="false" outlineLevel="0" collapsed="false">
      <c r="A102" s="121" t="n">
        <v>40299</v>
      </c>
      <c r="B102" s="0"/>
      <c r="C102" s="0"/>
      <c r="D102" s="122" t="n">
        <v>14</v>
      </c>
      <c r="E102" s="123"/>
      <c r="F102" s="124" t="n">
        <v>40299</v>
      </c>
      <c r="G102" s="117" t="n">
        <v>6</v>
      </c>
    </row>
    <row r="103" customFormat="false" ht="12.75" hidden="false" customHeight="false" outlineLevel="0" collapsed="false">
      <c r="A103" s="121" t="n">
        <v>40330</v>
      </c>
      <c r="B103" s="0"/>
      <c r="C103" s="0"/>
      <c r="D103" s="122" t="n">
        <v>14</v>
      </c>
      <c r="E103" s="123"/>
      <c r="F103" s="124" t="n">
        <v>40330</v>
      </c>
      <c r="G103" s="117" t="n">
        <v>6</v>
      </c>
    </row>
    <row r="104" customFormat="false" ht="12.75" hidden="false" customHeight="false" outlineLevel="0" collapsed="false">
      <c r="A104" s="121" t="n">
        <v>40360</v>
      </c>
      <c r="B104" s="0"/>
      <c r="C104" s="0"/>
      <c r="D104" s="122" t="n">
        <v>14</v>
      </c>
      <c r="E104" s="123"/>
      <c r="F104" s="124" t="n">
        <v>40360</v>
      </c>
      <c r="G104" s="117" t="n">
        <v>6</v>
      </c>
    </row>
    <row r="105" customFormat="false" ht="12.75" hidden="false" customHeight="false" outlineLevel="0" collapsed="false">
      <c r="A105" s="121" t="n">
        <v>40391</v>
      </c>
      <c r="B105" s="0"/>
      <c r="C105" s="0"/>
      <c r="D105" s="122" t="n">
        <v>14</v>
      </c>
      <c r="E105" s="123"/>
      <c r="F105" s="124" t="n">
        <v>40391</v>
      </c>
      <c r="G105" s="117" t="n">
        <v>6</v>
      </c>
    </row>
    <row r="106" customFormat="false" ht="12.75" hidden="false" customHeight="false" outlineLevel="0" collapsed="false">
      <c r="A106" s="121" t="n">
        <v>40422</v>
      </c>
      <c r="B106" s="0"/>
      <c r="C106" s="0"/>
      <c r="D106" s="122" t="n">
        <v>14</v>
      </c>
      <c r="E106" s="123"/>
      <c r="F106" s="124" t="n">
        <v>40422</v>
      </c>
      <c r="G106" s="117" t="n">
        <v>6</v>
      </c>
    </row>
    <row r="107" customFormat="false" ht="12.75" hidden="false" customHeight="false" outlineLevel="0" collapsed="false">
      <c r="A107" s="121" t="n">
        <v>40452</v>
      </c>
      <c r="B107" s="0"/>
      <c r="C107" s="0"/>
      <c r="D107" s="122" t="n">
        <v>14</v>
      </c>
      <c r="E107" s="123"/>
      <c r="F107" s="124" t="n">
        <v>40452</v>
      </c>
      <c r="G107" s="117" t="n">
        <v>6</v>
      </c>
    </row>
    <row r="108" customFormat="false" ht="12.75" hidden="false" customHeight="false" outlineLevel="0" collapsed="false">
      <c r="A108" s="121" t="n">
        <v>40483</v>
      </c>
      <c r="B108" s="0"/>
      <c r="C108" s="0"/>
      <c r="D108" s="122" t="n">
        <v>14</v>
      </c>
      <c r="E108" s="123"/>
      <c r="F108" s="124" t="n">
        <v>40483</v>
      </c>
      <c r="G108" s="117" t="n">
        <v>6</v>
      </c>
    </row>
    <row r="109" customFormat="false" ht="12.75" hidden="false" customHeight="false" outlineLevel="0" collapsed="false">
      <c r="A109" s="121" t="n">
        <v>40513</v>
      </c>
      <c r="B109" s="0"/>
      <c r="C109" s="0"/>
      <c r="D109" s="122" t="n">
        <v>14</v>
      </c>
      <c r="E109" s="123"/>
      <c r="F109" s="124" t="n">
        <v>40513</v>
      </c>
      <c r="G109" s="117" t="n">
        <v>6</v>
      </c>
    </row>
    <row r="110" customFormat="false" ht="12.75" hidden="false" customHeight="false" outlineLevel="0" collapsed="false">
      <c r="A110" s="121" t="n">
        <v>40544</v>
      </c>
      <c r="B110" s="0"/>
      <c r="C110" s="0"/>
      <c r="D110" s="122" t="n">
        <v>14</v>
      </c>
      <c r="E110" s="123"/>
      <c r="F110" s="124" t="n">
        <v>40544</v>
      </c>
      <c r="G110" s="117" t="n">
        <v>6</v>
      </c>
    </row>
    <row r="111" customFormat="false" ht="12.75" hidden="false" customHeight="false" outlineLevel="0" collapsed="false">
      <c r="A111" s="121" t="n">
        <v>40575</v>
      </c>
      <c r="B111" s="0"/>
      <c r="C111" s="0"/>
      <c r="D111" s="122" t="n">
        <v>14</v>
      </c>
      <c r="E111" s="123"/>
      <c r="F111" s="124" t="n">
        <v>40575</v>
      </c>
      <c r="G111" s="117" t="n">
        <v>6</v>
      </c>
    </row>
    <row r="112" customFormat="false" ht="12.75" hidden="false" customHeight="false" outlineLevel="0" collapsed="false">
      <c r="A112" s="121" t="n">
        <v>40603</v>
      </c>
      <c r="B112" s="0"/>
      <c r="C112" s="0"/>
      <c r="D112" s="122" t="n">
        <v>14</v>
      </c>
      <c r="E112" s="123"/>
      <c r="F112" s="124" t="n">
        <v>40603</v>
      </c>
      <c r="G112" s="117" t="n">
        <v>6</v>
      </c>
    </row>
    <row r="113" customFormat="false" ht="12.75" hidden="false" customHeight="false" outlineLevel="0" collapsed="false">
      <c r="A113" s="121" t="n">
        <v>40634</v>
      </c>
      <c r="B113" s="0"/>
      <c r="C113" s="0"/>
      <c r="D113" s="122" t="n">
        <v>14</v>
      </c>
      <c r="E113" s="123"/>
      <c r="F113" s="124" t="n">
        <v>40634</v>
      </c>
      <c r="G113" s="117" t="n">
        <v>6</v>
      </c>
    </row>
    <row r="114" customFormat="false" ht="12.75" hidden="false" customHeight="false" outlineLevel="0" collapsed="false">
      <c r="A114" s="121" t="n">
        <v>40664</v>
      </c>
      <c r="B114" s="0"/>
      <c r="C114" s="0"/>
      <c r="D114" s="122" t="n">
        <v>14</v>
      </c>
      <c r="E114" s="123"/>
      <c r="F114" s="124" t="n">
        <v>40664</v>
      </c>
      <c r="G114" s="117" t="n">
        <v>6</v>
      </c>
    </row>
    <row r="115" customFormat="false" ht="12.75" hidden="false" customHeight="false" outlineLevel="0" collapsed="false">
      <c r="A115" s="121" t="n">
        <v>40695</v>
      </c>
      <c r="B115" s="0"/>
      <c r="C115" s="0"/>
      <c r="D115" s="122" t="n">
        <v>14</v>
      </c>
      <c r="E115" s="123"/>
      <c r="F115" s="124" t="n">
        <v>40695</v>
      </c>
      <c r="G115" s="117" t="n">
        <v>6</v>
      </c>
    </row>
    <row r="116" customFormat="false" ht="12.75" hidden="false" customHeight="false" outlineLevel="0" collapsed="false">
      <c r="A116" s="121" t="n">
        <v>40725</v>
      </c>
      <c r="B116" s="0"/>
      <c r="C116" s="0"/>
      <c r="D116" s="122" t="n">
        <v>14</v>
      </c>
      <c r="E116" s="123"/>
      <c r="F116" s="124" t="n">
        <v>40725</v>
      </c>
      <c r="G116" s="117" t="n">
        <v>6</v>
      </c>
    </row>
    <row r="117" customFormat="false" ht="12.75" hidden="false" customHeight="false" outlineLevel="0" collapsed="false">
      <c r="A117" s="121" t="n">
        <v>40756</v>
      </c>
      <c r="B117" s="0"/>
      <c r="C117" s="0"/>
      <c r="D117" s="122" t="n">
        <v>14</v>
      </c>
      <c r="E117" s="123"/>
      <c r="F117" s="124" t="n">
        <v>40756</v>
      </c>
      <c r="G117" s="117" t="n">
        <v>6</v>
      </c>
    </row>
    <row r="118" customFormat="false" ht="12.75" hidden="false" customHeight="false" outlineLevel="0" collapsed="false">
      <c r="A118" s="121" t="n">
        <v>40787</v>
      </c>
      <c r="B118" s="0"/>
      <c r="C118" s="0"/>
      <c r="D118" s="122" t="n">
        <v>14</v>
      </c>
      <c r="E118" s="123"/>
      <c r="F118" s="124" t="n">
        <v>40787</v>
      </c>
      <c r="G118" s="117" t="n">
        <v>6</v>
      </c>
    </row>
    <row r="119" customFormat="false" ht="12.75" hidden="false" customHeight="false" outlineLevel="0" collapsed="false">
      <c r="A119" s="121" t="n">
        <v>40817</v>
      </c>
      <c r="B119" s="0"/>
      <c r="C119" s="0"/>
      <c r="D119" s="122" t="n">
        <v>14</v>
      </c>
      <c r="E119" s="123"/>
      <c r="F119" s="124" t="n">
        <v>40817</v>
      </c>
      <c r="G119" s="117" t="n">
        <v>6</v>
      </c>
    </row>
    <row r="120" customFormat="false" ht="12.75" hidden="false" customHeight="false" outlineLevel="0" collapsed="false">
      <c r="A120" s="121" t="n">
        <v>40848</v>
      </c>
      <c r="B120" s="0"/>
      <c r="C120" s="0"/>
      <c r="D120" s="122" t="n">
        <v>14</v>
      </c>
      <c r="E120" s="123"/>
      <c r="F120" s="124" t="n">
        <v>40848</v>
      </c>
      <c r="G120" s="117" t="n">
        <v>6</v>
      </c>
    </row>
    <row r="121" customFormat="false" ht="12.75" hidden="false" customHeight="false" outlineLevel="0" collapsed="false">
      <c r="A121" s="121" t="n">
        <v>40878</v>
      </c>
      <c r="B121" s="0"/>
      <c r="C121" s="0"/>
      <c r="D121" s="122" t="n">
        <v>14</v>
      </c>
      <c r="E121" s="123"/>
      <c r="F121" s="124" t="n">
        <v>40878</v>
      </c>
      <c r="G121" s="117" t="n">
        <v>6</v>
      </c>
    </row>
    <row r="122" customFormat="false" ht="12.75" hidden="false" customHeight="false" outlineLevel="0" collapsed="false">
      <c r="A122" s="121" t="n">
        <v>40909</v>
      </c>
      <c r="B122" s="0"/>
      <c r="C122" s="0"/>
      <c r="D122" s="122" t="n">
        <v>14</v>
      </c>
      <c r="E122" s="123"/>
      <c r="F122" s="124" t="n">
        <v>40909</v>
      </c>
      <c r="G122" s="117" t="n">
        <v>6</v>
      </c>
    </row>
    <row r="123" customFormat="false" ht="12.75" hidden="false" customHeight="false" outlineLevel="0" collapsed="false">
      <c r="A123" s="121" t="n">
        <v>40940</v>
      </c>
      <c r="B123" s="0"/>
      <c r="C123" s="0"/>
      <c r="D123" s="122" t="n">
        <v>14</v>
      </c>
      <c r="E123" s="123"/>
      <c r="F123" s="124" t="n">
        <v>40940</v>
      </c>
      <c r="G123" s="117" t="n">
        <v>6</v>
      </c>
    </row>
    <row r="124" customFormat="false" ht="12.75" hidden="false" customHeight="false" outlineLevel="0" collapsed="false">
      <c r="A124" s="121" t="n">
        <v>40969</v>
      </c>
      <c r="B124" s="0"/>
      <c r="C124" s="0"/>
      <c r="D124" s="122" t="n">
        <v>14</v>
      </c>
      <c r="E124" s="123"/>
      <c r="F124" s="124" t="n">
        <v>40969</v>
      </c>
      <c r="G124" s="117" t="n">
        <v>6</v>
      </c>
    </row>
    <row r="125" customFormat="false" ht="12.75" hidden="false" customHeight="false" outlineLevel="0" collapsed="false">
      <c r="A125" s="121" t="n">
        <v>41000</v>
      </c>
      <c r="B125" s="0"/>
      <c r="C125" s="0"/>
      <c r="D125" s="122" t="n">
        <v>14</v>
      </c>
      <c r="E125" s="123"/>
      <c r="F125" s="124" t="n">
        <v>41000</v>
      </c>
      <c r="G125" s="117" t="n">
        <v>6</v>
      </c>
    </row>
    <row r="126" customFormat="false" ht="12.75" hidden="false" customHeight="false" outlineLevel="0" collapsed="false">
      <c r="A126" s="121" t="n">
        <v>41030</v>
      </c>
      <c r="B126" s="0"/>
      <c r="C126" s="0"/>
      <c r="D126" s="122" t="n">
        <v>14</v>
      </c>
      <c r="E126" s="123"/>
      <c r="F126" s="124" t="n">
        <v>41030</v>
      </c>
      <c r="G126" s="117" t="n">
        <v>6</v>
      </c>
    </row>
    <row r="127" customFormat="false" ht="12.75" hidden="false" customHeight="false" outlineLevel="0" collapsed="false">
      <c r="A127" s="121" t="n">
        <v>41061</v>
      </c>
      <c r="B127" s="0"/>
      <c r="C127" s="0"/>
      <c r="D127" s="122" t="n">
        <v>14</v>
      </c>
      <c r="E127" s="123"/>
      <c r="F127" s="124" t="n">
        <v>41061</v>
      </c>
      <c r="G127" s="117" t="n">
        <v>6</v>
      </c>
    </row>
    <row r="128" customFormat="false" ht="12.75" hidden="false" customHeight="false" outlineLevel="0" collapsed="false">
      <c r="A128" s="121" t="n">
        <v>41091</v>
      </c>
      <c r="B128" s="0"/>
      <c r="C128" s="0"/>
      <c r="D128" s="122" t="n">
        <v>14</v>
      </c>
      <c r="E128" s="123"/>
      <c r="F128" s="124" t="n">
        <v>41091</v>
      </c>
      <c r="G128" s="117" t="n">
        <v>6</v>
      </c>
    </row>
    <row r="129" customFormat="false" ht="12.75" hidden="false" customHeight="false" outlineLevel="0" collapsed="false">
      <c r="A129" s="121" t="n">
        <v>41122</v>
      </c>
      <c r="B129" s="0"/>
      <c r="C129" s="0"/>
      <c r="D129" s="122" t="n">
        <v>14</v>
      </c>
      <c r="E129" s="123"/>
      <c r="F129" s="124" t="n">
        <v>41122</v>
      </c>
      <c r="G129" s="117" t="n">
        <v>6</v>
      </c>
    </row>
    <row r="130" customFormat="false" ht="12.75" hidden="false" customHeight="false" outlineLevel="0" collapsed="false">
      <c r="A130" s="121" t="n">
        <v>41153</v>
      </c>
      <c r="B130" s="0"/>
      <c r="C130" s="0"/>
      <c r="D130" s="122" t="n">
        <v>14</v>
      </c>
      <c r="E130" s="123"/>
      <c r="F130" s="124" t="n">
        <v>41153</v>
      </c>
      <c r="G130" s="117" t="n">
        <v>6</v>
      </c>
    </row>
    <row r="131" customFormat="false" ht="12.75" hidden="false" customHeight="false" outlineLevel="0" collapsed="false">
      <c r="A131" s="121" t="n">
        <v>41183</v>
      </c>
      <c r="B131" s="0"/>
      <c r="C131" s="0"/>
      <c r="D131" s="122" t="n">
        <v>14</v>
      </c>
      <c r="E131" s="123"/>
      <c r="F131" s="124" t="n">
        <v>41183</v>
      </c>
      <c r="G131" s="117" t="n">
        <v>6</v>
      </c>
    </row>
    <row r="132" customFormat="false" ht="12.75" hidden="false" customHeight="false" outlineLevel="0" collapsed="false">
      <c r="A132" s="121" t="n">
        <v>41214</v>
      </c>
      <c r="B132" s="0"/>
      <c r="C132" s="0"/>
      <c r="D132" s="122" t="n">
        <v>14</v>
      </c>
      <c r="E132" s="123"/>
      <c r="F132" s="124" t="n">
        <v>41214</v>
      </c>
      <c r="G132" s="117" t="n">
        <v>6</v>
      </c>
    </row>
    <row r="133" customFormat="false" ht="12.75" hidden="false" customHeight="false" outlineLevel="0" collapsed="false">
      <c r="A133" s="121" t="n">
        <v>41244</v>
      </c>
      <c r="B133" s="0"/>
      <c r="C133" s="0"/>
      <c r="D133" s="122" t="n">
        <v>14</v>
      </c>
      <c r="E133" s="123"/>
      <c r="F133" s="124" t="n">
        <v>41244</v>
      </c>
      <c r="G133" s="117" t="n">
        <v>6</v>
      </c>
    </row>
    <row r="134" customFormat="false" ht="12.75" hidden="false" customHeight="false" outlineLevel="0" collapsed="false">
      <c r="A134" s="121" t="n">
        <v>41275</v>
      </c>
      <c r="B134" s="0"/>
      <c r="C134" s="0"/>
      <c r="D134" s="122" t="n">
        <v>14</v>
      </c>
      <c r="E134" s="123"/>
      <c r="F134" s="124" t="n">
        <v>41275</v>
      </c>
      <c r="G134" s="117" t="n">
        <v>6</v>
      </c>
    </row>
    <row r="135" customFormat="false" ht="12.75" hidden="false" customHeight="false" outlineLevel="0" collapsed="false">
      <c r="A135" s="121" t="n">
        <v>41306</v>
      </c>
      <c r="B135" s="0"/>
      <c r="C135" s="0"/>
      <c r="D135" s="122" t="n">
        <v>14</v>
      </c>
      <c r="E135" s="123"/>
      <c r="F135" s="124" t="n">
        <v>41306</v>
      </c>
      <c r="G135" s="117" t="n">
        <v>6</v>
      </c>
    </row>
    <row r="136" customFormat="false" ht="12.75" hidden="false" customHeight="false" outlineLevel="0" collapsed="false">
      <c r="A136" s="121" t="n">
        <v>41334</v>
      </c>
      <c r="B136" s="0"/>
      <c r="C136" s="0"/>
      <c r="D136" s="122" t="n">
        <v>14</v>
      </c>
      <c r="E136" s="123"/>
      <c r="F136" s="124" t="n">
        <v>41334</v>
      </c>
      <c r="G136" s="117" t="n">
        <v>6</v>
      </c>
    </row>
    <row r="137" customFormat="false" ht="12.75" hidden="false" customHeight="false" outlineLevel="0" collapsed="false">
      <c r="A137" s="121" t="n">
        <v>41365</v>
      </c>
      <c r="B137" s="0"/>
      <c r="C137" s="0"/>
      <c r="D137" s="122" t="n">
        <v>14</v>
      </c>
      <c r="E137" s="123"/>
      <c r="F137" s="124" t="n">
        <v>41365</v>
      </c>
      <c r="G137" s="117" t="n">
        <v>6</v>
      </c>
    </row>
    <row r="138" customFormat="false" ht="12.75" hidden="false" customHeight="false" outlineLevel="0" collapsed="false">
      <c r="A138" s="121" t="n">
        <v>41395</v>
      </c>
      <c r="B138" s="0"/>
      <c r="C138" s="0"/>
      <c r="D138" s="122" t="n">
        <v>14</v>
      </c>
      <c r="E138" s="123"/>
      <c r="F138" s="124" t="n">
        <v>41395</v>
      </c>
      <c r="G138" s="117" t="n">
        <v>6</v>
      </c>
    </row>
    <row r="139" customFormat="false" ht="12.75" hidden="false" customHeight="false" outlineLevel="0" collapsed="false">
      <c r="A139" s="121" t="n">
        <v>41426</v>
      </c>
      <c r="B139" s="0"/>
      <c r="C139" s="0"/>
      <c r="D139" s="122" t="n">
        <v>14</v>
      </c>
      <c r="E139" s="123"/>
      <c r="F139" s="124" t="n">
        <v>41426</v>
      </c>
      <c r="G139" s="117" t="n">
        <v>6</v>
      </c>
    </row>
    <row r="140" customFormat="false" ht="12.75" hidden="false" customHeight="false" outlineLevel="0" collapsed="false">
      <c r="A140" s="121" t="n">
        <v>41456</v>
      </c>
      <c r="B140" s="0"/>
      <c r="C140" s="0"/>
      <c r="D140" s="122" t="n">
        <v>14</v>
      </c>
      <c r="E140" s="123"/>
      <c r="F140" s="124" t="n">
        <v>41456</v>
      </c>
      <c r="G140" s="117" t="n">
        <v>6</v>
      </c>
    </row>
    <row r="141" customFormat="false" ht="12.75" hidden="false" customHeight="false" outlineLevel="0" collapsed="false">
      <c r="A141" s="121" t="n">
        <v>41487</v>
      </c>
      <c r="B141" s="0"/>
      <c r="C141" s="0"/>
      <c r="D141" s="122" t="n">
        <v>14</v>
      </c>
      <c r="E141" s="123"/>
      <c r="F141" s="124" t="n">
        <v>41487</v>
      </c>
      <c r="G141" s="117" t="n">
        <v>6</v>
      </c>
    </row>
    <row r="142" customFormat="false" ht="12.75" hidden="false" customHeight="false" outlineLevel="0" collapsed="false">
      <c r="A142" s="121" t="n">
        <v>41518</v>
      </c>
      <c r="B142" s="0"/>
      <c r="C142" s="0"/>
      <c r="D142" s="122" t="n">
        <v>14</v>
      </c>
      <c r="E142" s="123"/>
      <c r="F142" s="124" t="n">
        <v>41518</v>
      </c>
      <c r="G142" s="117" t="n">
        <v>6</v>
      </c>
    </row>
    <row r="143" customFormat="false" ht="12.75" hidden="false" customHeight="false" outlineLevel="0" collapsed="false">
      <c r="A143" s="121" t="n">
        <v>41548</v>
      </c>
      <c r="B143" s="0"/>
      <c r="C143" s="0"/>
      <c r="D143" s="122" t="n">
        <v>14</v>
      </c>
      <c r="E143" s="123"/>
      <c r="F143" s="124" t="n">
        <v>41548</v>
      </c>
      <c r="G143" s="117" t="n">
        <v>6</v>
      </c>
    </row>
    <row r="144" customFormat="false" ht="12.75" hidden="false" customHeight="false" outlineLevel="0" collapsed="false">
      <c r="A144" s="121" t="n">
        <v>41579</v>
      </c>
      <c r="B144" s="0"/>
      <c r="C144" s="0"/>
      <c r="D144" s="122" t="n">
        <v>14</v>
      </c>
      <c r="E144" s="123"/>
      <c r="F144" s="124" t="n">
        <v>41579</v>
      </c>
      <c r="G144" s="117" t="n">
        <v>6</v>
      </c>
    </row>
    <row r="145" customFormat="false" ht="12.75" hidden="false" customHeight="false" outlineLevel="0" collapsed="false">
      <c r="A145" s="121" t="n">
        <v>41609</v>
      </c>
      <c r="B145" s="0"/>
      <c r="C145" s="0"/>
      <c r="D145" s="122" t="n">
        <v>14</v>
      </c>
      <c r="E145" s="123"/>
      <c r="F145" s="124" t="n">
        <v>41609</v>
      </c>
      <c r="G145" s="117" t="n">
        <v>6</v>
      </c>
    </row>
    <row r="146" customFormat="false" ht="12.75" hidden="false" customHeight="false" outlineLevel="0" collapsed="false">
      <c r="A146" s="121" t="n">
        <v>41640</v>
      </c>
      <c r="B146" s="0"/>
      <c r="C146" s="0"/>
      <c r="D146" s="122" t="n">
        <v>14</v>
      </c>
      <c r="E146" s="123"/>
      <c r="F146" s="124" t="n">
        <v>41640</v>
      </c>
      <c r="G146" s="117" t="n">
        <v>6</v>
      </c>
    </row>
    <row r="147" customFormat="false" ht="12.75" hidden="false" customHeight="false" outlineLevel="0" collapsed="false">
      <c r="A147" s="121" t="n">
        <v>41671</v>
      </c>
      <c r="B147" s="0"/>
      <c r="C147" s="0"/>
      <c r="D147" s="122" t="n">
        <v>14</v>
      </c>
      <c r="E147" s="123"/>
      <c r="F147" s="124" t="n">
        <v>41671</v>
      </c>
      <c r="G147" s="117" t="n">
        <v>6</v>
      </c>
    </row>
    <row r="148" customFormat="false" ht="12.75" hidden="false" customHeight="false" outlineLevel="0" collapsed="false">
      <c r="A148" s="121" t="n">
        <v>41699</v>
      </c>
      <c r="B148" s="0"/>
      <c r="C148" s="0"/>
      <c r="D148" s="122" t="n">
        <v>14</v>
      </c>
      <c r="E148" s="123"/>
      <c r="F148" s="124" t="n">
        <v>41699</v>
      </c>
      <c r="G148" s="117" t="n">
        <v>6</v>
      </c>
    </row>
    <row r="149" customFormat="false" ht="12.75" hidden="false" customHeight="false" outlineLevel="0" collapsed="false">
      <c r="A149" s="121" t="n">
        <v>41730</v>
      </c>
      <c r="B149" s="0"/>
      <c r="C149" s="0"/>
      <c r="D149" s="122" t="n">
        <v>14</v>
      </c>
      <c r="E149" s="123"/>
      <c r="F149" s="124" t="n">
        <v>41730</v>
      </c>
      <c r="G149" s="117" t="n">
        <v>6</v>
      </c>
    </row>
    <row r="150" customFormat="false" ht="12.75" hidden="false" customHeight="false" outlineLevel="0" collapsed="false">
      <c r="A150" s="121" t="n">
        <v>41760</v>
      </c>
      <c r="B150" s="0"/>
      <c r="C150" s="0"/>
      <c r="D150" s="122" t="n">
        <v>14</v>
      </c>
      <c r="E150" s="123"/>
      <c r="F150" s="124" t="n">
        <v>41760</v>
      </c>
      <c r="G150" s="117" t="n">
        <v>6</v>
      </c>
    </row>
    <row r="151" customFormat="false" ht="12.75" hidden="false" customHeight="false" outlineLevel="0" collapsed="false">
      <c r="A151" s="121" t="n">
        <v>41791</v>
      </c>
      <c r="B151" s="0"/>
      <c r="C151" s="0"/>
      <c r="D151" s="122" t="n">
        <v>14</v>
      </c>
      <c r="E151" s="123"/>
      <c r="F151" s="124" t="n">
        <v>41791</v>
      </c>
      <c r="G151" s="117" t="n">
        <v>6</v>
      </c>
    </row>
    <row r="152" customFormat="false" ht="12.75" hidden="false" customHeight="false" outlineLevel="0" collapsed="false">
      <c r="A152" s="121" t="n">
        <v>41821</v>
      </c>
      <c r="B152" s="0"/>
      <c r="C152" s="0"/>
      <c r="D152" s="122" t="n">
        <v>14</v>
      </c>
      <c r="E152" s="123"/>
      <c r="F152" s="124" t="n">
        <v>41821</v>
      </c>
      <c r="G152" s="117" t="n">
        <v>6</v>
      </c>
    </row>
    <row r="153" customFormat="false" ht="12.75" hidden="false" customHeight="false" outlineLevel="0" collapsed="false">
      <c r="A153" s="121" t="n">
        <v>41852</v>
      </c>
      <c r="B153" s="0"/>
      <c r="C153" s="0"/>
      <c r="D153" s="122" t="n">
        <v>14</v>
      </c>
      <c r="E153" s="123"/>
      <c r="F153" s="124" t="n">
        <v>41852</v>
      </c>
      <c r="G153" s="117" t="n">
        <v>6</v>
      </c>
    </row>
    <row r="154" customFormat="false" ht="12.75" hidden="false" customHeight="false" outlineLevel="0" collapsed="false">
      <c r="A154" s="121" t="n">
        <v>41883</v>
      </c>
      <c r="B154" s="0"/>
      <c r="C154" s="0"/>
      <c r="D154" s="122" t="n">
        <v>14</v>
      </c>
      <c r="E154" s="123"/>
      <c r="F154" s="124" t="n">
        <v>41883</v>
      </c>
      <c r="G154" s="117" t="n">
        <v>6</v>
      </c>
    </row>
    <row r="155" customFormat="false" ht="12.75" hidden="false" customHeight="false" outlineLevel="0" collapsed="false">
      <c r="A155" s="121" t="n">
        <v>41913</v>
      </c>
      <c r="B155" s="0"/>
      <c r="C155" s="0"/>
      <c r="D155" s="122" t="n">
        <v>14</v>
      </c>
      <c r="E155" s="123"/>
      <c r="F155" s="124" t="n">
        <v>41913</v>
      </c>
      <c r="G155" s="117" t="n">
        <v>6</v>
      </c>
    </row>
    <row r="156" customFormat="false" ht="12.75" hidden="false" customHeight="false" outlineLevel="0" collapsed="false">
      <c r="A156" s="121" t="n">
        <v>41944</v>
      </c>
      <c r="B156" s="0"/>
      <c r="C156" s="0"/>
      <c r="D156" s="122" t="n">
        <v>14</v>
      </c>
      <c r="E156" s="123"/>
      <c r="F156" s="124" t="n">
        <v>41944</v>
      </c>
      <c r="G156" s="117" t="n">
        <v>6</v>
      </c>
    </row>
    <row r="157" customFormat="false" ht="12.75" hidden="false" customHeight="false" outlineLevel="0" collapsed="false">
      <c r="A157" s="121" t="n">
        <v>41974</v>
      </c>
      <c r="B157" s="0"/>
      <c r="C157" s="0"/>
      <c r="D157" s="122" t="n">
        <v>14</v>
      </c>
      <c r="E157" s="123"/>
      <c r="F157" s="124" t="n">
        <v>41974</v>
      </c>
      <c r="G157" s="117" t="n">
        <v>6</v>
      </c>
    </row>
    <row r="158" customFormat="false" ht="12.75" hidden="false" customHeight="false" outlineLevel="0" collapsed="false">
      <c r="A158" s="121" t="n">
        <v>42005</v>
      </c>
      <c r="B158" s="0"/>
      <c r="C158" s="0"/>
      <c r="D158" s="122" t="n">
        <v>14</v>
      </c>
      <c r="E158" s="123"/>
      <c r="F158" s="124" t="n">
        <v>42005</v>
      </c>
      <c r="G158" s="117" t="n">
        <v>6</v>
      </c>
    </row>
    <row r="159" customFormat="false" ht="12.75" hidden="false" customHeight="false" outlineLevel="0" collapsed="false">
      <c r="A159" s="121" t="n">
        <v>42036</v>
      </c>
      <c r="B159" s="0"/>
      <c r="C159" s="0"/>
      <c r="D159" s="122" t="n">
        <v>14</v>
      </c>
      <c r="E159" s="123"/>
      <c r="F159" s="124" t="n">
        <v>42036</v>
      </c>
      <c r="G159" s="117" t="n">
        <v>6</v>
      </c>
    </row>
    <row r="160" customFormat="false" ht="12.75" hidden="false" customHeight="false" outlineLevel="0" collapsed="false">
      <c r="A160" s="121" t="n">
        <v>42064</v>
      </c>
      <c r="B160" s="0"/>
      <c r="C160" s="0"/>
      <c r="D160" s="122" t="n">
        <v>14</v>
      </c>
      <c r="E160" s="123"/>
      <c r="F160" s="124" t="n">
        <v>42064</v>
      </c>
      <c r="G160" s="117" t="n">
        <v>6</v>
      </c>
    </row>
    <row r="161" customFormat="false" ht="12.75" hidden="false" customHeight="false" outlineLevel="0" collapsed="false">
      <c r="A161" s="121" t="n">
        <v>42095</v>
      </c>
      <c r="B161" s="0"/>
      <c r="C161" s="0"/>
      <c r="D161" s="122" t="n">
        <v>14</v>
      </c>
      <c r="E161" s="123"/>
      <c r="F161" s="124" t="n">
        <v>42095</v>
      </c>
      <c r="G161" s="117" t="n">
        <v>6</v>
      </c>
    </row>
    <row r="162" customFormat="false" ht="12.75" hidden="false" customHeight="false" outlineLevel="0" collapsed="false">
      <c r="A162" s="121" t="n">
        <v>42125</v>
      </c>
      <c r="B162" s="0"/>
      <c r="C162" s="0"/>
      <c r="D162" s="122" t="n">
        <v>14</v>
      </c>
      <c r="E162" s="123"/>
      <c r="F162" s="124" t="n">
        <v>42125</v>
      </c>
      <c r="G162" s="117" t="n">
        <v>6</v>
      </c>
    </row>
    <row r="163" customFormat="false" ht="12.75" hidden="false" customHeight="false" outlineLevel="0" collapsed="false">
      <c r="A163" s="121" t="n">
        <v>42156</v>
      </c>
      <c r="B163" s="0"/>
      <c r="C163" s="0"/>
      <c r="D163" s="122" t="n">
        <v>14</v>
      </c>
      <c r="E163" s="123"/>
      <c r="F163" s="124" t="n">
        <v>42156</v>
      </c>
      <c r="G163" s="117" t="n">
        <v>6</v>
      </c>
    </row>
    <row r="164" customFormat="false" ht="12.75" hidden="false" customHeight="false" outlineLevel="0" collapsed="false">
      <c r="A164" s="121" t="n">
        <v>42186</v>
      </c>
      <c r="B164" s="0"/>
      <c r="C164" s="0"/>
      <c r="D164" s="122" t="n">
        <v>14</v>
      </c>
      <c r="E164" s="123"/>
      <c r="F164" s="124" t="n">
        <v>42186</v>
      </c>
      <c r="G164" s="117" t="n">
        <v>6</v>
      </c>
    </row>
    <row r="165" customFormat="false" ht="12.75" hidden="false" customHeight="false" outlineLevel="0" collapsed="false">
      <c r="A165" s="121" t="n">
        <v>42217</v>
      </c>
      <c r="B165" s="0"/>
      <c r="C165" s="0"/>
      <c r="D165" s="122" t="n">
        <v>14</v>
      </c>
      <c r="E165" s="123"/>
      <c r="F165" s="124" t="n">
        <v>42217</v>
      </c>
      <c r="G165" s="117" t="n">
        <v>6</v>
      </c>
    </row>
    <row r="166" customFormat="false" ht="12.75" hidden="false" customHeight="false" outlineLevel="0" collapsed="false">
      <c r="A166" s="121" t="n">
        <v>42248</v>
      </c>
      <c r="B166" s="0"/>
      <c r="C166" s="0"/>
      <c r="D166" s="122" t="n">
        <v>14</v>
      </c>
      <c r="E166" s="123"/>
      <c r="F166" s="124" t="n">
        <v>42248</v>
      </c>
      <c r="G166" s="117" t="n">
        <v>6</v>
      </c>
    </row>
    <row r="167" customFormat="false" ht="12.75" hidden="false" customHeight="false" outlineLevel="0" collapsed="false">
      <c r="A167" s="121" t="n">
        <v>42278</v>
      </c>
      <c r="B167" s="0"/>
      <c r="C167" s="0"/>
      <c r="D167" s="122" t="n">
        <v>14</v>
      </c>
      <c r="E167" s="123"/>
      <c r="F167" s="124" t="n">
        <v>42278</v>
      </c>
      <c r="G167" s="117" t="n">
        <v>6</v>
      </c>
    </row>
    <row r="168" customFormat="false" ht="12.75" hidden="false" customHeight="false" outlineLevel="0" collapsed="false">
      <c r="A168" s="121" t="n">
        <v>42309</v>
      </c>
      <c r="B168" s="0"/>
      <c r="C168" s="0"/>
      <c r="D168" s="122" t="n">
        <v>14</v>
      </c>
      <c r="E168" s="123"/>
      <c r="F168" s="124" t="n">
        <v>42309</v>
      </c>
      <c r="G168" s="117" t="n">
        <v>6</v>
      </c>
    </row>
    <row r="169" customFormat="false" ht="12.75" hidden="false" customHeight="false" outlineLevel="0" collapsed="false">
      <c r="A169" s="121" t="n">
        <v>42339</v>
      </c>
      <c r="B169" s="0"/>
      <c r="C169" s="0"/>
      <c r="D169" s="122" t="n">
        <v>14</v>
      </c>
      <c r="E169" s="123"/>
      <c r="F169" s="124" t="n">
        <v>42339</v>
      </c>
      <c r="G169" s="117" t="n">
        <v>6</v>
      </c>
    </row>
    <row r="170" customFormat="false" ht="12.75" hidden="false" customHeight="false" outlineLevel="0" collapsed="false">
      <c r="A170" s="121" t="n">
        <v>42370</v>
      </c>
      <c r="B170" s="0"/>
      <c r="C170" s="0"/>
      <c r="D170" s="122" t="n">
        <v>14</v>
      </c>
      <c r="E170" s="123"/>
      <c r="F170" s="124" t="n">
        <v>42370</v>
      </c>
      <c r="G170" s="117" t="n">
        <v>6</v>
      </c>
    </row>
    <row r="171" customFormat="false" ht="12.75" hidden="false" customHeight="false" outlineLevel="0" collapsed="false">
      <c r="A171" s="121" t="n">
        <v>42401</v>
      </c>
      <c r="B171" s="0"/>
      <c r="C171" s="0"/>
      <c r="D171" s="122" t="n">
        <v>14</v>
      </c>
      <c r="E171" s="123"/>
      <c r="F171" s="124" t="n">
        <v>42401</v>
      </c>
      <c r="G171" s="117" t="n">
        <v>6</v>
      </c>
    </row>
    <row r="172" customFormat="false" ht="12.75" hidden="false" customHeight="false" outlineLevel="0" collapsed="false">
      <c r="A172" s="121" t="n">
        <v>42430</v>
      </c>
      <c r="B172" s="0"/>
      <c r="C172" s="0"/>
      <c r="D172" s="122" t="n">
        <v>14</v>
      </c>
      <c r="E172" s="123"/>
      <c r="F172" s="124" t="n">
        <v>42430</v>
      </c>
      <c r="G172" s="117" t="n">
        <v>6</v>
      </c>
    </row>
    <row r="173" customFormat="false" ht="12.75" hidden="false" customHeight="false" outlineLevel="0" collapsed="false">
      <c r="A173" s="121" t="n">
        <v>42461</v>
      </c>
      <c r="B173" s="0"/>
      <c r="C173" s="0"/>
      <c r="D173" s="122" t="n">
        <v>14</v>
      </c>
      <c r="E173" s="123"/>
      <c r="F173" s="124" t="n">
        <v>42461</v>
      </c>
      <c r="G173" s="117" t="n">
        <v>6</v>
      </c>
    </row>
    <row r="174" customFormat="false" ht="12.75" hidden="false" customHeight="false" outlineLevel="0" collapsed="false">
      <c r="A174" s="121" t="n">
        <v>42491</v>
      </c>
      <c r="B174" s="0"/>
      <c r="C174" s="0"/>
      <c r="D174" s="122" t="n">
        <v>14</v>
      </c>
      <c r="E174" s="123"/>
      <c r="F174" s="124" t="n">
        <v>42491</v>
      </c>
      <c r="G174" s="117" t="n">
        <v>6</v>
      </c>
    </row>
    <row r="175" customFormat="false" ht="12.75" hidden="false" customHeight="false" outlineLevel="0" collapsed="false">
      <c r="A175" s="121" t="n">
        <v>42522</v>
      </c>
      <c r="B175" s="0"/>
      <c r="C175" s="0"/>
      <c r="D175" s="122" t="n">
        <v>14</v>
      </c>
      <c r="E175" s="123"/>
      <c r="F175" s="124" t="n">
        <v>42522</v>
      </c>
      <c r="G175" s="117" t="n">
        <v>6</v>
      </c>
    </row>
    <row r="176" customFormat="false" ht="12.75" hidden="false" customHeight="false" outlineLevel="0" collapsed="false">
      <c r="A176" s="121" t="n">
        <v>42552</v>
      </c>
      <c r="B176" s="0"/>
      <c r="C176" s="0"/>
      <c r="D176" s="122" t="n">
        <v>14</v>
      </c>
      <c r="E176" s="123"/>
      <c r="F176" s="124" t="n">
        <v>42552</v>
      </c>
      <c r="G176" s="117" t="n">
        <v>6</v>
      </c>
    </row>
    <row r="177" customFormat="false" ht="12.75" hidden="false" customHeight="false" outlineLevel="0" collapsed="false">
      <c r="A177" s="121" t="n">
        <v>42583</v>
      </c>
      <c r="B177" s="0"/>
      <c r="C177" s="0"/>
      <c r="D177" s="122" t="n">
        <v>14</v>
      </c>
      <c r="E177" s="123"/>
      <c r="F177" s="124" t="n">
        <v>42583</v>
      </c>
      <c r="G177" s="117" t="n">
        <v>6</v>
      </c>
    </row>
    <row r="178" customFormat="false" ht="12.75" hidden="false" customHeight="false" outlineLevel="0" collapsed="false">
      <c r="A178" s="121" t="n">
        <v>42614</v>
      </c>
      <c r="B178" s="0"/>
      <c r="C178" s="0"/>
      <c r="D178" s="122" t="n">
        <v>14</v>
      </c>
      <c r="E178" s="123"/>
      <c r="F178" s="124" t="n">
        <v>42614</v>
      </c>
      <c r="G178" s="117" t="n">
        <v>6</v>
      </c>
    </row>
    <row r="179" customFormat="false" ht="12.75" hidden="false" customHeight="false" outlineLevel="0" collapsed="false">
      <c r="A179" s="121" t="n">
        <v>42644</v>
      </c>
      <c r="B179" s="0"/>
      <c r="C179" s="0"/>
      <c r="D179" s="122" t="n">
        <v>14</v>
      </c>
      <c r="E179" s="123"/>
      <c r="F179" s="124" t="n">
        <v>42644</v>
      </c>
      <c r="G179" s="117" t="n">
        <v>6</v>
      </c>
    </row>
    <row r="180" customFormat="false" ht="12.75" hidden="false" customHeight="false" outlineLevel="0" collapsed="false">
      <c r="A180" s="121" t="n">
        <v>42675</v>
      </c>
      <c r="B180" s="0"/>
      <c r="C180" s="0"/>
      <c r="D180" s="122" t="n">
        <v>14</v>
      </c>
      <c r="E180" s="123"/>
      <c r="F180" s="124" t="n">
        <v>42675</v>
      </c>
      <c r="G180" s="117" t="n">
        <v>6</v>
      </c>
    </row>
    <row r="181" customFormat="false" ht="12.75" hidden="false" customHeight="false" outlineLevel="0" collapsed="false">
      <c r="A181" s="121" t="n">
        <v>42705</v>
      </c>
      <c r="B181" s="0"/>
      <c r="C181" s="0"/>
      <c r="D181" s="122" t="n">
        <v>14</v>
      </c>
      <c r="E181" s="123"/>
      <c r="F181" s="124" t="n">
        <v>42705</v>
      </c>
      <c r="G181" s="117" t="n">
        <v>6</v>
      </c>
    </row>
    <row r="182" customFormat="false" ht="12.75" hidden="false" customHeight="false" outlineLevel="0" collapsed="false">
      <c r="A182" s="121" t="n">
        <v>42736</v>
      </c>
      <c r="B182" s="0"/>
      <c r="C182" s="0"/>
      <c r="D182" s="122" t="n">
        <v>14</v>
      </c>
      <c r="E182" s="123"/>
      <c r="F182" s="124" t="n">
        <v>42736</v>
      </c>
      <c r="G182" s="117" t="n">
        <v>6</v>
      </c>
    </row>
    <row r="183" customFormat="false" ht="12.75" hidden="false" customHeight="false" outlineLevel="0" collapsed="false">
      <c r="A183" s="121" t="n">
        <v>42767</v>
      </c>
      <c r="B183" s="0"/>
      <c r="C183" s="0"/>
      <c r="D183" s="122" t="n">
        <v>14</v>
      </c>
      <c r="E183" s="123"/>
      <c r="F183" s="124" t="n">
        <v>42767</v>
      </c>
      <c r="G183" s="117" t="n">
        <v>6</v>
      </c>
    </row>
    <row r="184" customFormat="false" ht="12.75" hidden="false" customHeight="false" outlineLevel="0" collapsed="false">
      <c r="A184" s="121" t="n">
        <v>42795</v>
      </c>
      <c r="B184" s="0"/>
      <c r="C184" s="0"/>
      <c r="D184" s="122" t="n">
        <v>14</v>
      </c>
      <c r="E184" s="123"/>
      <c r="F184" s="124" t="n">
        <v>42795</v>
      </c>
      <c r="G184" s="117" t="n">
        <v>6</v>
      </c>
    </row>
    <row r="185" customFormat="false" ht="12.75" hidden="false" customHeight="false" outlineLevel="0" collapsed="false">
      <c r="A185" s="121" t="n">
        <v>42826</v>
      </c>
      <c r="B185" s="0"/>
      <c r="C185" s="0"/>
      <c r="D185" s="122" t="n">
        <v>14</v>
      </c>
      <c r="E185" s="123"/>
      <c r="F185" s="124" t="n">
        <v>42826</v>
      </c>
      <c r="G185" s="117" t="n">
        <v>6</v>
      </c>
    </row>
    <row r="186" customFormat="false" ht="12.75" hidden="false" customHeight="false" outlineLevel="0" collapsed="false">
      <c r="A186" s="121" t="n">
        <v>42856</v>
      </c>
      <c r="B186" s="0"/>
      <c r="C186" s="0"/>
      <c r="D186" s="122" t="n">
        <v>14</v>
      </c>
      <c r="E186" s="123"/>
      <c r="F186" s="124" t="n">
        <v>42856</v>
      </c>
      <c r="G186" s="117" t="n">
        <v>6</v>
      </c>
    </row>
    <row r="187" customFormat="false" ht="12.75" hidden="false" customHeight="false" outlineLevel="0" collapsed="false">
      <c r="A187" s="121" t="n">
        <v>42887</v>
      </c>
      <c r="B187" s="0"/>
      <c r="C187" s="0"/>
      <c r="D187" s="122" t="n">
        <v>14</v>
      </c>
      <c r="E187" s="123"/>
      <c r="F187" s="124" t="n">
        <v>42887</v>
      </c>
      <c r="G187" s="117" t="n">
        <v>6</v>
      </c>
    </row>
    <row r="188" customFormat="false" ht="12.75" hidden="false" customHeight="false" outlineLevel="0" collapsed="false">
      <c r="A188" s="121" t="n">
        <v>42917</v>
      </c>
      <c r="B188" s="0"/>
      <c r="C188" s="0"/>
      <c r="D188" s="122" t="n">
        <v>14</v>
      </c>
      <c r="E188" s="123"/>
      <c r="F188" s="124" t="n">
        <v>42917</v>
      </c>
      <c r="G188" s="117" t="n">
        <v>6</v>
      </c>
    </row>
    <row r="189" customFormat="false" ht="12.75" hidden="false" customHeight="false" outlineLevel="0" collapsed="false">
      <c r="A189" s="121" t="n">
        <v>42948</v>
      </c>
      <c r="B189" s="0"/>
      <c r="C189" s="0"/>
      <c r="D189" s="122" t="n">
        <v>14</v>
      </c>
      <c r="E189" s="123"/>
      <c r="F189" s="124" t="n">
        <v>42948</v>
      </c>
      <c r="G189" s="117" t="n">
        <v>6</v>
      </c>
    </row>
    <row r="190" customFormat="false" ht="12.75" hidden="false" customHeight="false" outlineLevel="0" collapsed="false">
      <c r="A190" s="121" t="n">
        <v>42979</v>
      </c>
      <c r="B190" s="0"/>
      <c r="C190" s="0"/>
      <c r="D190" s="122" t="n">
        <v>14</v>
      </c>
      <c r="E190" s="123"/>
      <c r="F190" s="124" t="n">
        <v>42979</v>
      </c>
      <c r="G190" s="117" t="n">
        <v>6</v>
      </c>
    </row>
    <row r="191" customFormat="false" ht="12.75" hidden="false" customHeight="false" outlineLevel="0" collapsed="false">
      <c r="A191" s="121" t="n">
        <v>43009</v>
      </c>
      <c r="B191" s="0"/>
      <c r="C191" s="0"/>
      <c r="D191" s="122" t="n">
        <v>14</v>
      </c>
      <c r="E191" s="123"/>
      <c r="F191" s="124" t="n">
        <v>43009</v>
      </c>
      <c r="G191" s="117" t="n">
        <v>6</v>
      </c>
    </row>
    <row r="192" customFormat="false" ht="12.75" hidden="false" customHeight="false" outlineLevel="0" collapsed="false">
      <c r="A192" s="121" t="n">
        <v>43040</v>
      </c>
      <c r="B192" s="0"/>
      <c r="C192" s="0"/>
      <c r="D192" s="122" t="n">
        <v>14</v>
      </c>
      <c r="E192" s="123"/>
      <c r="F192" s="124" t="n">
        <v>43040</v>
      </c>
      <c r="G192" s="117" t="n">
        <v>6</v>
      </c>
    </row>
    <row r="193" customFormat="false" ht="12.75" hidden="false" customHeight="false" outlineLevel="0" collapsed="false">
      <c r="A193" s="121" t="n">
        <v>43070</v>
      </c>
      <c r="B193" s="0"/>
      <c r="C193" s="0"/>
      <c r="D193" s="122" t="n">
        <v>14</v>
      </c>
      <c r="E193" s="123"/>
      <c r="F193" s="124" t="n">
        <v>43070</v>
      </c>
      <c r="G193" s="117" t="n">
        <v>6</v>
      </c>
    </row>
    <row r="194" customFormat="false" ht="12.75" hidden="false" customHeight="false" outlineLevel="0" collapsed="false">
      <c r="A194" s="121" t="n">
        <v>43101</v>
      </c>
      <c r="B194" s="0"/>
      <c r="C194" s="0"/>
      <c r="D194" s="122" t="n">
        <v>14</v>
      </c>
      <c r="E194" s="123"/>
      <c r="F194" s="124" t="n">
        <v>43101</v>
      </c>
      <c r="G194" s="117" t="n">
        <v>6</v>
      </c>
    </row>
    <row r="195" customFormat="false" ht="12.75" hidden="false" customHeight="false" outlineLevel="0" collapsed="false">
      <c r="A195" s="121" t="n">
        <v>43132</v>
      </c>
      <c r="B195" s="0"/>
      <c r="C195" s="0"/>
      <c r="D195" s="122" t="n">
        <v>14</v>
      </c>
      <c r="E195" s="123"/>
      <c r="F195" s="124" t="n">
        <v>43132</v>
      </c>
      <c r="G195" s="117" t="n">
        <v>6</v>
      </c>
    </row>
    <row r="196" customFormat="false" ht="12.75" hidden="false" customHeight="false" outlineLevel="0" collapsed="false">
      <c r="A196" s="121" t="n">
        <v>43160</v>
      </c>
      <c r="B196" s="0"/>
      <c r="C196" s="0"/>
      <c r="D196" s="122" t="n">
        <v>14</v>
      </c>
      <c r="E196" s="123"/>
      <c r="F196" s="124" t="n">
        <v>43160</v>
      </c>
      <c r="G196" s="117" t="n">
        <v>6</v>
      </c>
    </row>
    <row r="197" customFormat="false" ht="12.75" hidden="false" customHeight="false" outlineLevel="0" collapsed="false">
      <c r="A197" s="121" t="n">
        <v>43191</v>
      </c>
      <c r="B197" s="0"/>
      <c r="C197" s="0"/>
      <c r="D197" s="122" t="n">
        <v>14</v>
      </c>
      <c r="E197" s="123"/>
      <c r="F197" s="124" t="n">
        <v>43191</v>
      </c>
      <c r="G197" s="117" t="n">
        <v>6</v>
      </c>
    </row>
    <row r="198" customFormat="false" ht="12.75" hidden="false" customHeight="false" outlineLevel="0" collapsed="false">
      <c r="A198" s="121" t="n">
        <v>43221</v>
      </c>
      <c r="B198" s="0"/>
      <c r="C198" s="0"/>
      <c r="D198" s="122" t="n">
        <v>14</v>
      </c>
      <c r="E198" s="123"/>
      <c r="F198" s="124" t="n">
        <v>43221</v>
      </c>
      <c r="G198" s="117" t="n">
        <v>6</v>
      </c>
    </row>
    <row r="199" customFormat="false" ht="12.75" hidden="false" customHeight="false" outlineLevel="0" collapsed="false">
      <c r="A199" s="121" t="n">
        <v>43252</v>
      </c>
      <c r="B199" s="0"/>
      <c r="C199" s="0"/>
      <c r="D199" s="122" t="n">
        <v>14</v>
      </c>
      <c r="E199" s="123"/>
      <c r="F199" s="124" t="n">
        <v>43252</v>
      </c>
      <c r="G199" s="117" t="n">
        <v>6</v>
      </c>
    </row>
    <row r="200" customFormat="false" ht="12.75" hidden="false" customHeight="false" outlineLevel="0" collapsed="false">
      <c r="A200" s="121" t="n">
        <v>43282</v>
      </c>
      <c r="B200" s="0"/>
      <c r="C200" s="0"/>
      <c r="D200" s="122" t="n">
        <v>14</v>
      </c>
      <c r="E200" s="123"/>
      <c r="F200" s="124" t="n">
        <v>43282</v>
      </c>
      <c r="G200" s="117" t="n">
        <v>6</v>
      </c>
    </row>
    <row r="201" customFormat="false" ht="12.75" hidden="false" customHeight="false" outlineLevel="0" collapsed="false">
      <c r="A201" s="121" t="n">
        <v>43313</v>
      </c>
      <c r="B201" s="0"/>
      <c r="C201" s="0"/>
      <c r="D201" s="122" t="n">
        <v>14</v>
      </c>
      <c r="E201" s="123"/>
      <c r="F201" s="124" t="n">
        <v>43313</v>
      </c>
      <c r="G201" s="117" t="n">
        <v>6</v>
      </c>
    </row>
    <row r="202" customFormat="false" ht="12.75" hidden="false" customHeight="false" outlineLevel="0" collapsed="false">
      <c r="A202" s="121" t="n">
        <v>43344</v>
      </c>
      <c r="B202" s="0"/>
      <c r="C202" s="0"/>
      <c r="D202" s="122" t="n">
        <v>14</v>
      </c>
      <c r="E202" s="123"/>
      <c r="F202" s="124" t="n">
        <v>43344</v>
      </c>
      <c r="G202" s="117" t="n">
        <v>6</v>
      </c>
    </row>
    <row r="203" customFormat="false" ht="12.75" hidden="false" customHeight="false" outlineLevel="0" collapsed="false">
      <c r="A203" s="121" t="n">
        <v>43374</v>
      </c>
      <c r="B203" s="0"/>
      <c r="C203" s="0"/>
      <c r="D203" s="122" t="n">
        <v>14</v>
      </c>
      <c r="E203" s="123"/>
      <c r="F203" s="124" t="n">
        <v>43374</v>
      </c>
      <c r="G203" s="117" t="n">
        <v>6</v>
      </c>
    </row>
    <row r="204" customFormat="false" ht="12.75" hidden="false" customHeight="false" outlineLevel="0" collapsed="false">
      <c r="A204" s="121" t="n">
        <v>43405</v>
      </c>
      <c r="B204" s="0"/>
      <c r="C204" s="0"/>
      <c r="D204" s="122" t="n">
        <v>14</v>
      </c>
      <c r="E204" s="123"/>
      <c r="F204" s="124" t="n">
        <v>43405</v>
      </c>
      <c r="G204" s="117" t="n">
        <v>6</v>
      </c>
    </row>
    <row r="205" customFormat="false" ht="12.75" hidden="false" customHeight="false" outlineLevel="0" collapsed="false">
      <c r="A205" s="121" t="n">
        <v>43435</v>
      </c>
      <c r="B205" s="0"/>
      <c r="C205" s="0"/>
      <c r="D205" s="122" t="n">
        <v>14</v>
      </c>
      <c r="E205" s="123"/>
      <c r="F205" s="124" t="n">
        <v>43435</v>
      </c>
      <c r="G205" s="117" t="n">
        <v>6</v>
      </c>
    </row>
    <row r="206" customFormat="false" ht="12.75" hidden="false" customHeight="false" outlineLevel="0" collapsed="false">
      <c r="A206" s="121" t="n">
        <v>43466</v>
      </c>
      <c r="B206" s="0"/>
      <c r="C206" s="0"/>
      <c r="D206" s="122" t="n">
        <v>14</v>
      </c>
      <c r="E206" s="123"/>
      <c r="F206" s="124" t="n">
        <v>43466</v>
      </c>
      <c r="G206" s="117" t="n">
        <v>6</v>
      </c>
    </row>
    <row r="207" customFormat="false" ht="12.75" hidden="false" customHeight="false" outlineLevel="0" collapsed="false">
      <c r="A207" s="121" t="n">
        <v>43497</v>
      </c>
      <c r="B207" s="0"/>
      <c r="C207" s="0"/>
      <c r="D207" s="122" t="n">
        <v>14</v>
      </c>
      <c r="E207" s="123"/>
      <c r="F207" s="124" t="n">
        <v>43497</v>
      </c>
      <c r="G207" s="117" t="n">
        <v>6</v>
      </c>
    </row>
    <row r="208" customFormat="false" ht="12.75" hidden="false" customHeight="false" outlineLevel="0" collapsed="false">
      <c r="A208" s="121" t="n">
        <v>43525</v>
      </c>
      <c r="B208" s="0"/>
      <c r="C208" s="0"/>
      <c r="D208" s="122" t="n">
        <v>14</v>
      </c>
      <c r="E208" s="123"/>
      <c r="F208" s="124" t="n">
        <v>43525</v>
      </c>
      <c r="G208" s="117" t="n">
        <v>6</v>
      </c>
    </row>
    <row r="209" customFormat="false" ht="12.75" hidden="false" customHeight="false" outlineLevel="0" collapsed="false">
      <c r="A209" s="121" t="n">
        <v>43556</v>
      </c>
      <c r="B209" s="0"/>
      <c r="C209" s="0"/>
      <c r="D209" s="122" t="n">
        <v>14</v>
      </c>
      <c r="E209" s="123"/>
      <c r="F209" s="124" t="n">
        <v>43556</v>
      </c>
      <c r="G209" s="117" t="n">
        <v>6</v>
      </c>
    </row>
    <row r="210" customFormat="false" ht="12.75" hidden="false" customHeight="false" outlineLevel="0" collapsed="false">
      <c r="A210" s="121" t="n">
        <v>43586</v>
      </c>
      <c r="B210" s="0"/>
      <c r="C210" s="0"/>
      <c r="D210" s="122" t="n">
        <v>14</v>
      </c>
      <c r="E210" s="123"/>
      <c r="F210" s="124" t="n">
        <v>43586</v>
      </c>
      <c r="G210" s="117" t="n">
        <v>6</v>
      </c>
    </row>
    <row r="211" customFormat="false" ht="12.75" hidden="false" customHeight="false" outlineLevel="0" collapsed="false">
      <c r="A211" s="121" t="n">
        <v>43617</v>
      </c>
      <c r="B211" s="0"/>
      <c r="C211" s="0"/>
      <c r="D211" s="122" t="n">
        <v>14</v>
      </c>
      <c r="E211" s="123"/>
      <c r="F211" s="124" t="n">
        <v>43617</v>
      </c>
      <c r="G211" s="117" t="n">
        <v>6</v>
      </c>
    </row>
    <row r="212" customFormat="false" ht="12.75" hidden="false" customHeight="false" outlineLevel="0" collapsed="false">
      <c r="A212" s="121" t="n">
        <v>43647</v>
      </c>
      <c r="B212" s="0"/>
      <c r="C212" s="0"/>
      <c r="D212" s="122" t="n">
        <v>14</v>
      </c>
      <c r="E212" s="123"/>
      <c r="F212" s="124" t="n">
        <v>43647</v>
      </c>
      <c r="G212" s="117" t="n">
        <v>6</v>
      </c>
    </row>
    <row r="213" customFormat="false" ht="12.75" hidden="false" customHeight="false" outlineLevel="0" collapsed="false">
      <c r="A213" s="121" t="n">
        <v>43678</v>
      </c>
      <c r="B213" s="0"/>
      <c r="C213" s="0"/>
      <c r="D213" s="122" t="n">
        <v>14</v>
      </c>
      <c r="E213" s="123"/>
      <c r="F213" s="124" t="n">
        <v>43678</v>
      </c>
      <c r="G213" s="117" t="n">
        <v>6</v>
      </c>
    </row>
    <row r="214" customFormat="false" ht="12.75" hidden="false" customHeight="false" outlineLevel="0" collapsed="false">
      <c r="A214" s="121" t="n">
        <v>43709</v>
      </c>
      <c r="B214" s="0"/>
      <c r="C214" s="0"/>
      <c r="D214" s="122" t="n">
        <v>14</v>
      </c>
      <c r="E214" s="123"/>
      <c r="F214" s="124" t="n">
        <v>43709</v>
      </c>
      <c r="G214" s="117" t="n">
        <v>6</v>
      </c>
    </row>
    <row r="215" customFormat="false" ht="12.75" hidden="false" customHeight="false" outlineLevel="0" collapsed="false">
      <c r="A215" s="121" t="n">
        <v>43739</v>
      </c>
      <c r="B215" s="0"/>
      <c r="C215" s="0"/>
      <c r="D215" s="122" t="n">
        <v>14</v>
      </c>
      <c r="E215" s="123"/>
      <c r="F215" s="124" t="n">
        <v>43739</v>
      </c>
      <c r="G215" s="117" t="n">
        <v>6</v>
      </c>
    </row>
    <row r="216" customFormat="false" ht="12.75" hidden="false" customHeight="false" outlineLevel="0" collapsed="false">
      <c r="A216" s="121" t="n">
        <v>43770</v>
      </c>
      <c r="B216" s="0"/>
      <c r="C216" s="0"/>
      <c r="D216" s="122" t="n">
        <v>14</v>
      </c>
      <c r="E216" s="123"/>
      <c r="F216" s="124" t="n">
        <v>43770</v>
      </c>
      <c r="G216" s="117" t="n">
        <v>6</v>
      </c>
    </row>
    <row r="217" customFormat="false" ht="12.75" hidden="false" customHeight="false" outlineLevel="0" collapsed="false">
      <c r="A217" s="121" t="n">
        <v>43800</v>
      </c>
      <c r="B217" s="0"/>
      <c r="C217" s="0"/>
      <c r="D217" s="122" t="n">
        <v>14</v>
      </c>
      <c r="E217" s="123"/>
      <c r="F217" s="124" t="n">
        <v>43800</v>
      </c>
      <c r="G217" s="117" t="n">
        <v>6</v>
      </c>
    </row>
    <row r="218" customFormat="false" ht="12.75" hidden="false" customHeight="false" outlineLevel="0" collapsed="false">
      <c r="A218" s="121" t="n">
        <v>43831</v>
      </c>
      <c r="B218" s="0"/>
      <c r="C218" s="0"/>
      <c r="D218" s="122" t="n">
        <v>14</v>
      </c>
      <c r="E218" s="123"/>
      <c r="F218" s="124" t="n">
        <v>43831</v>
      </c>
      <c r="G218" s="117" t="n">
        <v>6</v>
      </c>
    </row>
    <row r="219" customFormat="false" ht="12.75" hidden="false" customHeight="false" outlineLevel="0" collapsed="false">
      <c r="A219" s="121" t="n">
        <v>43862</v>
      </c>
      <c r="B219" s="0"/>
      <c r="C219" s="0"/>
      <c r="D219" s="122" t="n">
        <v>14</v>
      </c>
      <c r="E219" s="123"/>
      <c r="F219" s="124" t="n">
        <v>43862</v>
      </c>
      <c r="G219" s="117" t="n">
        <v>6</v>
      </c>
    </row>
    <row r="220" customFormat="false" ht="12.75" hidden="false" customHeight="false" outlineLevel="0" collapsed="false">
      <c r="A220" s="121" t="n">
        <v>43891</v>
      </c>
      <c r="B220" s="0"/>
      <c r="C220" s="0"/>
      <c r="D220" s="122" t="n">
        <v>14</v>
      </c>
      <c r="E220" s="123"/>
      <c r="F220" s="124" t="n">
        <v>43891</v>
      </c>
      <c r="G220" s="117" t="n">
        <v>6</v>
      </c>
    </row>
    <row r="221" customFormat="false" ht="12.75" hidden="false" customHeight="false" outlineLevel="0" collapsed="false">
      <c r="A221" s="121" t="n">
        <v>43922</v>
      </c>
      <c r="B221" s="0"/>
      <c r="C221" s="0"/>
      <c r="D221" s="122" t="n">
        <v>14</v>
      </c>
      <c r="E221" s="123"/>
      <c r="F221" s="124" t="n">
        <v>43922</v>
      </c>
      <c r="G221" s="117" t="n">
        <v>6</v>
      </c>
    </row>
    <row r="222" customFormat="false" ht="12.75" hidden="false" customHeight="false" outlineLevel="0" collapsed="false">
      <c r="A222" s="121" t="n">
        <v>43952</v>
      </c>
      <c r="B222" s="0"/>
      <c r="C222" s="0"/>
      <c r="D222" s="122" t="n">
        <v>14</v>
      </c>
      <c r="E222" s="123"/>
      <c r="F222" s="124" t="n">
        <v>43952</v>
      </c>
      <c r="G222" s="117" t="n">
        <v>6</v>
      </c>
    </row>
    <row r="223" customFormat="false" ht="12.75" hidden="false" customHeight="false" outlineLevel="0" collapsed="false">
      <c r="A223" s="121" t="n">
        <v>43983</v>
      </c>
      <c r="B223" s="0"/>
      <c r="C223" s="0"/>
      <c r="D223" s="122" t="n">
        <v>14</v>
      </c>
      <c r="E223" s="123"/>
      <c r="F223" s="124" t="n">
        <v>43983</v>
      </c>
      <c r="G223" s="117" t="n">
        <v>6</v>
      </c>
    </row>
    <row r="224" customFormat="false" ht="12.75" hidden="false" customHeight="false" outlineLevel="0" collapsed="false">
      <c r="A224" s="121" t="n">
        <v>44013</v>
      </c>
      <c r="B224" s="0"/>
      <c r="C224" s="0"/>
      <c r="D224" s="122" t="n">
        <v>14</v>
      </c>
      <c r="E224" s="123"/>
      <c r="F224" s="124" t="n">
        <v>44013</v>
      </c>
      <c r="G224" s="117" t="n">
        <v>6</v>
      </c>
    </row>
    <row r="225" customFormat="false" ht="12.75" hidden="false" customHeight="false" outlineLevel="0" collapsed="false">
      <c r="A225" s="121" t="n">
        <v>44044</v>
      </c>
      <c r="B225" s="0"/>
      <c r="C225" s="0"/>
      <c r="D225" s="122" t="n">
        <v>14</v>
      </c>
      <c r="E225" s="123"/>
      <c r="F225" s="124" t="n">
        <v>44044</v>
      </c>
      <c r="G225" s="117" t="n">
        <v>6</v>
      </c>
    </row>
    <row r="226" customFormat="false" ht="12.75" hidden="false" customHeight="false" outlineLevel="0" collapsed="false">
      <c r="A226" s="121" t="n">
        <v>44075</v>
      </c>
      <c r="B226" s="0"/>
      <c r="C226" s="0"/>
      <c r="D226" s="122" t="n">
        <v>14</v>
      </c>
      <c r="E226" s="123"/>
      <c r="F226" s="124" t="n">
        <v>44075</v>
      </c>
      <c r="G226" s="117" t="n">
        <v>6</v>
      </c>
    </row>
    <row r="227" customFormat="false" ht="12.75" hidden="false" customHeight="false" outlineLevel="0" collapsed="false">
      <c r="A227" s="121" t="n">
        <v>44105</v>
      </c>
      <c r="B227" s="0"/>
      <c r="C227" s="0"/>
      <c r="D227" s="122" t="n">
        <v>14</v>
      </c>
      <c r="E227" s="123"/>
      <c r="F227" s="124" t="n">
        <v>44105</v>
      </c>
      <c r="G227" s="117" t="n">
        <v>6</v>
      </c>
    </row>
    <row r="228" customFormat="false" ht="12.75" hidden="false" customHeight="false" outlineLevel="0" collapsed="false">
      <c r="A228" s="121" t="n">
        <v>44136</v>
      </c>
      <c r="B228" s="0"/>
      <c r="C228" s="0"/>
      <c r="D228" s="122" t="n">
        <v>14</v>
      </c>
      <c r="E228" s="123"/>
      <c r="F228" s="124" t="n">
        <v>44136</v>
      </c>
      <c r="G228" s="117" t="n">
        <v>6</v>
      </c>
    </row>
    <row r="229" customFormat="false" ht="12.75" hidden="false" customHeight="false" outlineLevel="0" collapsed="false">
      <c r="A229" s="121" t="n">
        <v>44166</v>
      </c>
      <c r="B229" s="0"/>
      <c r="C229" s="0"/>
      <c r="D229" s="122" t="n">
        <v>14</v>
      </c>
      <c r="E229" s="123"/>
      <c r="F229" s="124" t="n">
        <v>44166</v>
      </c>
      <c r="G229" s="117" t="n">
        <v>6</v>
      </c>
    </row>
    <row r="230" customFormat="false" ht="12.75" hidden="false" customHeight="false" outlineLevel="0" collapsed="false">
      <c r="A230" s="121" t="n">
        <v>44197</v>
      </c>
      <c r="B230" s="0"/>
      <c r="C230" s="0"/>
      <c r="D230" s="122" t="n">
        <v>14</v>
      </c>
      <c r="E230" s="123"/>
      <c r="F230" s="124" t="n">
        <v>44197</v>
      </c>
      <c r="G230" s="117" t="n">
        <v>6</v>
      </c>
    </row>
    <row r="231" customFormat="false" ht="12.75" hidden="false" customHeight="false" outlineLevel="0" collapsed="false">
      <c r="A231" s="121" t="n">
        <v>44228</v>
      </c>
      <c r="B231" s="0"/>
      <c r="C231" s="0"/>
      <c r="D231" s="122" t="n">
        <v>14</v>
      </c>
      <c r="E231" s="123"/>
      <c r="F231" s="124" t="n">
        <v>44228</v>
      </c>
      <c r="G231" s="117" t="n">
        <v>6</v>
      </c>
    </row>
    <row r="232" customFormat="false" ht="12.75" hidden="false" customHeight="false" outlineLevel="0" collapsed="false">
      <c r="A232" s="121" t="n">
        <v>44256</v>
      </c>
      <c r="B232" s="0"/>
      <c r="C232" s="0"/>
      <c r="D232" s="122" t="n">
        <v>14</v>
      </c>
      <c r="E232" s="123"/>
      <c r="F232" s="124" t="n">
        <v>44256</v>
      </c>
      <c r="G232" s="117" t="n">
        <v>6</v>
      </c>
    </row>
    <row r="233" customFormat="false" ht="12.75" hidden="false" customHeight="false" outlineLevel="0" collapsed="false">
      <c r="A233" s="121" t="n">
        <v>44287</v>
      </c>
      <c r="B233" s="0"/>
      <c r="C233" s="0"/>
      <c r="D233" s="122" t="n">
        <v>14</v>
      </c>
      <c r="E233" s="123"/>
      <c r="F233" s="124" t="n">
        <v>44287</v>
      </c>
      <c r="G233" s="117" t="n">
        <v>6</v>
      </c>
    </row>
    <row r="234" customFormat="false" ht="12.75" hidden="false" customHeight="false" outlineLevel="0" collapsed="false">
      <c r="A234" s="121" t="n">
        <v>44317</v>
      </c>
      <c r="B234" s="0"/>
      <c r="C234" s="0"/>
      <c r="D234" s="122" t="n">
        <v>14</v>
      </c>
      <c r="E234" s="123"/>
      <c r="F234" s="124" t="n">
        <v>44317</v>
      </c>
      <c r="G234" s="117" t="n">
        <v>6</v>
      </c>
    </row>
    <row r="235" customFormat="false" ht="12.75" hidden="false" customHeight="false" outlineLevel="0" collapsed="false">
      <c r="A235" s="121" t="n">
        <v>44348</v>
      </c>
      <c r="B235" s="0"/>
      <c r="C235" s="0"/>
      <c r="D235" s="122" t="n">
        <v>14</v>
      </c>
      <c r="E235" s="123"/>
      <c r="F235" s="124" t="n">
        <v>44348</v>
      </c>
      <c r="G235" s="117" t="n">
        <v>6</v>
      </c>
    </row>
    <row r="236" customFormat="false" ht="12.75" hidden="false" customHeight="false" outlineLevel="0" collapsed="false">
      <c r="A236" s="121" t="n">
        <v>44378</v>
      </c>
      <c r="B236" s="0"/>
      <c r="C236" s="0"/>
      <c r="D236" s="122" t="n">
        <v>14</v>
      </c>
      <c r="E236" s="123"/>
      <c r="F236" s="124" t="n">
        <v>44378</v>
      </c>
      <c r="G236" s="117" t="n">
        <v>6</v>
      </c>
    </row>
    <row r="237" customFormat="false" ht="12.75" hidden="false" customHeight="false" outlineLevel="0" collapsed="false">
      <c r="A237" s="121" t="n">
        <v>44409</v>
      </c>
      <c r="B237" s="0"/>
      <c r="C237" s="0"/>
      <c r="D237" s="122" t="n">
        <v>14</v>
      </c>
      <c r="E237" s="123"/>
      <c r="F237" s="124" t="n">
        <v>44409</v>
      </c>
      <c r="G237" s="117" t="n">
        <v>6</v>
      </c>
    </row>
    <row r="238" customFormat="false" ht="12.75" hidden="false" customHeight="false" outlineLevel="0" collapsed="false">
      <c r="A238" s="121" t="n">
        <v>44440</v>
      </c>
      <c r="B238" s="0"/>
      <c r="C238" s="0"/>
      <c r="D238" s="122" t="n">
        <v>14</v>
      </c>
      <c r="E238" s="123"/>
      <c r="F238" s="124" t="n">
        <v>44440</v>
      </c>
      <c r="G238" s="117" t="n">
        <v>6</v>
      </c>
    </row>
    <row r="239" customFormat="false" ht="12.75" hidden="false" customHeight="false" outlineLevel="0" collapsed="false">
      <c r="A239" s="121" t="n">
        <v>44470</v>
      </c>
      <c r="B239" s="0"/>
      <c r="C239" s="0"/>
      <c r="D239" s="122" t="n">
        <v>14</v>
      </c>
      <c r="E239" s="123"/>
      <c r="F239" s="124" t="n">
        <v>44470</v>
      </c>
      <c r="G239" s="117" t="n">
        <v>6</v>
      </c>
    </row>
    <row r="240" customFormat="false" ht="12.75" hidden="false" customHeight="false" outlineLevel="0" collapsed="false">
      <c r="A240" s="121" t="n">
        <v>44501</v>
      </c>
      <c r="B240" s="0"/>
      <c r="C240" s="0"/>
      <c r="D240" s="122" t="n">
        <v>14</v>
      </c>
      <c r="E240" s="123"/>
      <c r="F240" s="124" t="n">
        <v>44501</v>
      </c>
      <c r="G240" s="117" t="n">
        <v>6</v>
      </c>
    </row>
    <row r="241" customFormat="false" ht="12.75" hidden="false" customHeight="false" outlineLevel="0" collapsed="false">
      <c r="A241" s="121" t="n">
        <v>44531</v>
      </c>
      <c r="B241" s="0"/>
      <c r="C241" s="0"/>
      <c r="D241" s="122" t="n">
        <v>14</v>
      </c>
      <c r="E241" s="123"/>
      <c r="F241" s="124" t="n">
        <v>44531</v>
      </c>
      <c r="G241" s="117" t="n">
        <v>6</v>
      </c>
    </row>
    <row r="242" customFormat="false" ht="12.75" hidden="false" customHeight="false" outlineLevel="0" collapsed="false">
      <c r="A242" s="121" t="n">
        <v>44562</v>
      </c>
      <c r="B242" s="0"/>
      <c r="C242" s="0"/>
      <c r="D242" s="122" t="n">
        <v>14</v>
      </c>
      <c r="E242" s="123"/>
      <c r="F242" s="124" t="n">
        <v>44562</v>
      </c>
      <c r="G242" s="117" t="n">
        <v>6</v>
      </c>
    </row>
    <row r="243" customFormat="false" ht="12.75" hidden="false" customHeight="false" outlineLevel="0" collapsed="false">
      <c r="A243" s="121" t="n">
        <v>44593</v>
      </c>
      <c r="B243" s="0"/>
      <c r="C243" s="0"/>
      <c r="D243" s="122" t="n">
        <v>14</v>
      </c>
      <c r="E243" s="123"/>
      <c r="F243" s="124" t="n">
        <v>44593</v>
      </c>
      <c r="G243" s="117" t="n">
        <v>6</v>
      </c>
    </row>
    <row r="244" customFormat="false" ht="12.75" hidden="false" customHeight="false" outlineLevel="0" collapsed="false">
      <c r="A244" s="121" t="n">
        <v>44621</v>
      </c>
      <c r="B244" s="0"/>
      <c r="C244" s="0"/>
      <c r="D244" s="122" t="n">
        <v>14</v>
      </c>
      <c r="E244" s="123"/>
      <c r="F244" s="124" t="n">
        <v>44621</v>
      </c>
      <c r="G244" s="117" t="n">
        <v>6</v>
      </c>
    </row>
    <row r="245" customFormat="false" ht="12.75" hidden="false" customHeight="false" outlineLevel="0" collapsed="false">
      <c r="A245" s="121" t="n">
        <v>44652</v>
      </c>
      <c r="B245" s="0"/>
      <c r="C245" s="0"/>
      <c r="D245" s="122" t="n">
        <v>14</v>
      </c>
      <c r="E245" s="123"/>
      <c r="F245" s="124" t="n">
        <v>44652</v>
      </c>
      <c r="G245" s="117" t="n">
        <v>6</v>
      </c>
    </row>
    <row r="246" customFormat="false" ht="12.75" hidden="false" customHeight="false" outlineLevel="0" collapsed="false">
      <c r="A246" s="121" t="n">
        <v>44682</v>
      </c>
      <c r="B246" s="0"/>
      <c r="C246" s="0"/>
      <c r="D246" s="122" t="n">
        <v>14</v>
      </c>
      <c r="E246" s="123"/>
      <c r="F246" s="124" t="n">
        <v>44682</v>
      </c>
      <c r="G246" s="117" t="n">
        <v>6</v>
      </c>
    </row>
    <row r="247" customFormat="false" ht="12.75" hidden="false" customHeight="false" outlineLevel="0" collapsed="false">
      <c r="A247" s="121" t="n">
        <v>44713</v>
      </c>
      <c r="B247" s="0"/>
      <c r="C247" s="0"/>
      <c r="D247" s="122" t="n">
        <v>14</v>
      </c>
      <c r="E247" s="123"/>
      <c r="F247" s="124" t="n">
        <v>44713</v>
      </c>
      <c r="G247" s="117" t="n">
        <v>6</v>
      </c>
    </row>
    <row r="248" customFormat="false" ht="12.75" hidden="false" customHeight="false" outlineLevel="0" collapsed="false">
      <c r="A248" s="121" t="n">
        <v>44743</v>
      </c>
      <c r="B248" s="0"/>
      <c r="C248" s="0"/>
      <c r="D248" s="122" t="n">
        <v>14</v>
      </c>
      <c r="E248" s="123"/>
      <c r="F248" s="124" t="n">
        <v>44743</v>
      </c>
      <c r="G248" s="117" t="n">
        <v>6</v>
      </c>
    </row>
    <row r="249" customFormat="false" ht="12.75" hidden="false" customHeight="false" outlineLevel="0" collapsed="false">
      <c r="A249" s="121" t="n">
        <v>44774</v>
      </c>
      <c r="B249" s="0"/>
      <c r="C249" s="0"/>
      <c r="D249" s="122" t="n">
        <v>14</v>
      </c>
      <c r="E249" s="123"/>
      <c r="F249" s="124" t="n">
        <v>44774</v>
      </c>
      <c r="G249" s="117" t="n">
        <v>6</v>
      </c>
    </row>
    <row r="250" customFormat="false" ht="12.75" hidden="false" customHeight="false" outlineLevel="0" collapsed="false">
      <c r="A250" s="121" t="n">
        <v>44805</v>
      </c>
      <c r="B250" s="0"/>
      <c r="C250" s="0"/>
      <c r="D250" s="122" t="n">
        <v>14</v>
      </c>
      <c r="E250" s="123"/>
      <c r="F250" s="124" t="n">
        <v>44805</v>
      </c>
      <c r="G250" s="117" t="n">
        <v>6</v>
      </c>
    </row>
    <row r="251" customFormat="false" ht="12.75" hidden="false" customHeight="false" outlineLevel="0" collapsed="false">
      <c r="A251" s="121" t="n">
        <v>44835</v>
      </c>
      <c r="B251" s="0"/>
      <c r="C251" s="0"/>
      <c r="D251" s="122" t="n">
        <v>14</v>
      </c>
      <c r="E251" s="123"/>
      <c r="F251" s="124" t="n">
        <v>44835</v>
      </c>
      <c r="G251" s="117" t="n">
        <v>6</v>
      </c>
    </row>
    <row r="252" customFormat="false" ht="12.75" hidden="false" customHeight="false" outlineLevel="0" collapsed="false">
      <c r="A252" s="121" t="n">
        <v>44866</v>
      </c>
      <c r="B252" s="0"/>
      <c r="C252" s="0"/>
      <c r="D252" s="122" t="n">
        <v>14</v>
      </c>
      <c r="E252" s="123"/>
      <c r="F252" s="124" t="n">
        <v>44866</v>
      </c>
      <c r="G252" s="117" t="n">
        <v>6</v>
      </c>
    </row>
    <row r="253" customFormat="false" ht="12.75" hidden="false" customHeight="false" outlineLevel="0" collapsed="false">
      <c r="A253" s="121" t="n">
        <v>44896</v>
      </c>
      <c r="B253" s="0"/>
      <c r="C253" s="0"/>
      <c r="D253" s="122" t="n">
        <v>14</v>
      </c>
      <c r="E253" s="123"/>
      <c r="F253" s="124" t="n">
        <v>44896</v>
      </c>
      <c r="G253" s="117" t="n">
        <v>6</v>
      </c>
    </row>
    <row r="254" customFormat="false" ht="12.75" hidden="false" customHeight="false" outlineLevel="0" collapsed="false">
      <c r="A254" s="121" t="n">
        <v>44927</v>
      </c>
      <c r="B254" s="0"/>
      <c r="C254" s="0"/>
      <c r="D254" s="122" t="n">
        <v>14</v>
      </c>
      <c r="E254" s="123"/>
      <c r="F254" s="124" t="n">
        <v>44927</v>
      </c>
      <c r="G254" s="117" t="n">
        <v>6</v>
      </c>
    </row>
    <row r="255" customFormat="false" ht="12.75" hidden="false" customHeight="false" outlineLevel="0" collapsed="false">
      <c r="A255" s="121" t="n">
        <v>44958</v>
      </c>
      <c r="B255" s="0"/>
      <c r="C255" s="0"/>
      <c r="D255" s="122" t="n">
        <v>14</v>
      </c>
      <c r="E255" s="123"/>
      <c r="F255" s="124" t="n">
        <v>44958</v>
      </c>
      <c r="G255" s="117" t="n">
        <v>6</v>
      </c>
    </row>
    <row r="256" customFormat="false" ht="12.75" hidden="false" customHeight="false" outlineLevel="0" collapsed="false">
      <c r="A256" s="121" t="n">
        <v>44986</v>
      </c>
      <c r="B256" s="0"/>
      <c r="C256" s="0"/>
      <c r="D256" s="122" t="n">
        <v>14</v>
      </c>
      <c r="E256" s="123"/>
      <c r="F256" s="124" t="n">
        <v>44986</v>
      </c>
      <c r="G256" s="117" t="n">
        <v>6</v>
      </c>
    </row>
    <row r="257" customFormat="false" ht="12.75" hidden="false" customHeight="false" outlineLevel="0" collapsed="false">
      <c r="A257" s="121" t="n">
        <v>45017</v>
      </c>
      <c r="B257" s="0"/>
      <c r="C257" s="0"/>
      <c r="D257" s="122" t="n">
        <v>14</v>
      </c>
      <c r="E257" s="123"/>
      <c r="F257" s="124" t="n">
        <v>45017</v>
      </c>
      <c r="G257" s="117" t="n">
        <v>6</v>
      </c>
    </row>
    <row r="258" customFormat="false" ht="12.75" hidden="false" customHeight="false" outlineLevel="0" collapsed="false">
      <c r="A258" s="121" t="n">
        <v>45047</v>
      </c>
      <c r="B258" s="0"/>
      <c r="C258" s="0"/>
      <c r="D258" s="122" t="n">
        <v>14</v>
      </c>
      <c r="E258" s="123"/>
      <c r="F258" s="124" t="n">
        <v>45047</v>
      </c>
      <c r="G258" s="117" t="n">
        <v>6</v>
      </c>
    </row>
    <row r="259" customFormat="false" ht="12.75" hidden="false" customHeight="false" outlineLevel="0" collapsed="false">
      <c r="A259" s="121" t="n">
        <v>45078</v>
      </c>
      <c r="B259" s="0"/>
      <c r="C259" s="0"/>
      <c r="D259" s="122" t="n">
        <v>14</v>
      </c>
      <c r="E259" s="123"/>
      <c r="F259" s="124" t="n">
        <v>45078</v>
      </c>
      <c r="G259" s="117" t="n">
        <v>6</v>
      </c>
    </row>
    <row r="260" customFormat="false" ht="12.75" hidden="false" customHeight="false" outlineLevel="0" collapsed="false">
      <c r="A260" s="121" t="n">
        <v>45108</v>
      </c>
      <c r="B260" s="0"/>
      <c r="C260" s="0"/>
      <c r="D260" s="122" t="n">
        <v>14</v>
      </c>
      <c r="E260" s="123"/>
      <c r="F260" s="124" t="n">
        <v>45108</v>
      </c>
      <c r="G260" s="117" t="n">
        <v>6</v>
      </c>
    </row>
    <row r="261" customFormat="false" ht="12.75" hidden="false" customHeight="false" outlineLevel="0" collapsed="false">
      <c r="A261" s="121" t="n">
        <v>45139</v>
      </c>
      <c r="B261" s="0"/>
      <c r="C261" s="0"/>
      <c r="D261" s="122" t="n">
        <v>14</v>
      </c>
      <c r="E261" s="123"/>
      <c r="F261" s="124" t="n">
        <v>45139</v>
      </c>
      <c r="G261" s="117" t="n">
        <v>6</v>
      </c>
    </row>
    <row r="262" customFormat="false" ht="12.75" hidden="false" customHeight="false" outlineLevel="0" collapsed="false">
      <c r="A262" s="121" t="n">
        <v>45170</v>
      </c>
      <c r="B262" s="0"/>
      <c r="C262" s="0"/>
      <c r="D262" s="122" t="n">
        <v>14</v>
      </c>
      <c r="E262" s="123"/>
      <c r="F262" s="124" t="n">
        <v>45170</v>
      </c>
      <c r="G262" s="117" t="n">
        <v>6</v>
      </c>
    </row>
    <row r="263" customFormat="false" ht="12.75" hidden="false" customHeight="false" outlineLevel="0" collapsed="false">
      <c r="A263" s="121" t="n">
        <v>45200</v>
      </c>
      <c r="B263" s="0"/>
      <c r="C263" s="0"/>
      <c r="D263" s="122" t="n">
        <v>14</v>
      </c>
      <c r="E263" s="123"/>
      <c r="F263" s="124" t="n">
        <v>45200</v>
      </c>
      <c r="G263" s="117" t="n">
        <v>6</v>
      </c>
    </row>
    <row r="264" customFormat="false" ht="12.75" hidden="false" customHeight="false" outlineLevel="0" collapsed="false">
      <c r="A264" s="121" t="n">
        <v>45231</v>
      </c>
      <c r="B264" s="0"/>
      <c r="C264" s="0"/>
      <c r="D264" s="122" t="n">
        <v>14</v>
      </c>
      <c r="E264" s="123"/>
      <c r="F264" s="124" t="n">
        <v>45231</v>
      </c>
      <c r="G264" s="117" t="n">
        <v>6</v>
      </c>
    </row>
    <row r="265" customFormat="false" ht="12.75" hidden="false" customHeight="false" outlineLevel="0" collapsed="false">
      <c r="A265" s="121" t="n">
        <v>45261</v>
      </c>
      <c r="B265" s="0"/>
      <c r="C265" s="0"/>
      <c r="D265" s="122" t="n">
        <v>14</v>
      </c>
      <c r="E265" s="123"/>
      <c r="F265" s="124" t="n">
        <v>45261</v>
      </c>
      <c r="G265" s="117" t="n">
        <v>6</v>
      </c>
    </row>
    <row r="266" customFormat="false" ht="12.75" hidden="false" customHeight="false" outlineLevel="0" collapsed="false">
      <c r="A266" s="121" t="n">
        <v>45292</v>
      </c>
      <c r="B266" s="0"/>
      <c r="C266" s="0"/>
      <c r="D266" s="122" t="n">
        <v>14</v>
      </c>
      <c r="E266" s="123"/>
      <c r="F266" s="124" t="n">
        <v>45292</v>
      </c>
      <c r="G266" s="117" t="n">
        <v>6</v>
      </c>
    </row>
    <row r="267" customFormat="false" ht="12.75" hidden="false" customHeight="false" outlineLevel="0" collapsed="false">
      <c r="A267" s="121" t="n">
        <v>45323</v>
      </c>
      <c r="B267" s="0"/>
      <c r="C267" s="0"/>
      <c r="D267" s="122" t="n">
        <v>14</v>
      </c>
      <c r="E267" s="123"/>
      <c r="F267" s="124" t="n">
        <v>45323</v>
      </c>
      <c r="G267" s="117" t="n">
        <v>6</v>
      </c>
    </row>
    <row r="268" customFormat="false" ht="12.75" hidden="false" customHeight="false" outlineLevel="0" collapsed="false">
      <c r="A268" s="121" t="n">
        <v>45352</v>
      </c>
      <c r="B268" s="0"/>
      <c r="C268" s="0"/>
      <c r="D268" s="122" t="n">
        <v>14</v>
      </c>
      <c r="E268" s="123"/>
      <c r="F268" s="124" t="n">
        <v>45352</v>
      </c>
      <c r="G268" s="117" t="n">
        <v>6</v>
      </c>
    </row>
    <row r="269" customFormat="false" ht="12.75" hidden="false" customHeight="false" outlineLevel="0" collapsed="false">
      <c r="A269" s="121" t="n">
        <v>45383</v>
      </c>
      <c r="B269" s="0"/>
      <c r="C269" s="0"/>
      <c r="D269" s="122" t="n">
        <v>14</v>
      </c>
      <c r="E269" s="123"/>
      <c r="F269" s="124" t="n">
        <v>45383</v>
      </c>
      <c r="G269" s="117" t="n">
        <v>6</v>
      </c>
    </row>
    <row r="270" customFormat="false" ht="12.75" hidden="false" customHeight="false" outlineLevel="0" collapsed="false">
      <c r="A270" s="121" t="n">
        <v>45413</v>
      </c>
      <c r="B270" s="0"/>
      <c r="C270" s="0"/>
      <c r="D270" s="122" t="n">
        <v>14</v>
      </c>
      <c r="E270" s="123"/>
      <c r="F270" s="124" t="n">
        <v>45413</v>
      </c>
      <c r="G270" s="117" t="n">
        <v>6</v>
      </c>
    </row>
    <row r="271" customFormat="false" ht="12.75" hidden="false" customHeight="false" outlineLevel="0" collapsed="false">
      <c r="A271" s="121" t="n">
        <v>45444</v>
      </c>
      <c r="B271" s="0"/>
      <c r="C271" s="0"/>
      <c r="D271" s="122" t="n">
        <v>14</v>
      </c>
      <c r="E271" s="123"/>
      <c r="F271" s="124" t="n">
        <v>45444</v>
      </c>
      <c r="G271" s="117" t="n">
        <v>6</v>
      </c>
    </row>
    <row r="272" customFormat="false" ht="12.75" hidden="false" customHeight="false" outlineLevel="0" collapsed="false">
      <c r="A272" s="121" t="n">
        <v>45474</v>
      </c>
      <c r="B272" s="0"/>
      <c r="C272" s="0"/>
      <c r="D272" s="122" t="n">
        <v>14</v>
      </c>
      <c r="E272" s="123"/>
      <c r="F272" s="124" t="n">
        <v>45474</v>
      </c>
      <c r="G272" s="117" t="n">
        <v>6</v>
      </c>
    </row>
    <row r="273" customFormat="false" ht="12.75" hidden="false" customHeight="false" outlineLevel="0" collapsed="false">
      <c r="A273" s="121" t="n">
        <v>45505</v>
      </c>
      <c r="B273" s="0"/>
      <c r="C273" s="0"/>
      <c r="D273" s="122" t="n">
        <v>14</v>
      </c>
      <c r="E273" s="123"/>
      <c r="F273" s="124" t="n">
        <v>45505</v>
      </c>
      <c r="G273" s="117" t="n">
        <v>6</v>
      </c>
    </row>
    <row r="274" customFormat="false" ht="12.75" hidden="false" customHeight="false" outlineLevel="0" collapsed="false">
      <c r="A274" s="121" t="n">
        <v>45536</v>
      </c>
      <c r="B274" s="0"/>
      <c r="C274" s="0"/>
      <c r="D274" s="122" t="n">
        <v>14</v>
      </c>
      <c r="E274" s="123"/>
      <c r="F274" s="124" t="n">
        <v>45536</v>
      </c>
      <c r="G274" s="117" t="n">
        <v>6</v>
      </c>
    </row>
    <row r="275" customFormat="false" ht="12.75" hidden="false" customHeight="false" outlineLevel="0" collapsed="false">
      <c r="A275" s="121" t="n">
        <v>45566</v>
      </c>
      <c r="B275" s="0"/>
      <c r="C275" s="0"/>
      <c r="D275" s="122" t="n">
        <v>14</v>
      </c>
      <c r="E275" s="123"/>
      <c r="F275" s="124" t="n">
        <v>45566</v>
      </c>
      <c r="G275" s="117" t="n">
        <v>6</v>
      </c>
    </row>
    <row r="276" customFormat="false" ht="12.75" hidden="false" customHeight="false" outlineLevel="0" collapsed="false">
      <c r="A276" s="121" t="n">
        <v>45597</v>
      </c>
      <c r="B276" s="0"/>
      <c r="C276" s="0"/>
      <c r="D276" s="122" t="n">
        <v>14</v>
      </c>
      <c r="E276" s="123"/>
      <c r="F276" s="124" t="n">
        <v>45597</v>
      </c>
      <c r="G276" s="117" t="n">
        <v>6</v>
      </c>
    </row>
    <row r="277" customFormat="false" ht="12.75" hidden="false" customHeight="false" outlineLevel="0" collapsed="false">
      <c r="A277" s="121" t="n">
        <v>45627</v>
      </c>
      <c r="B277" s="0"/>
      <c r="C277" s="0"/>
      <c r="D277" s="122" t="n">
        <v>14</v>
      </c>
      <c r="E277" s="123"/>
      <c r="F277" s="124" t="n">
        <v>45627</v>
      </c>
      <c r="G277" s="117" t="n">
        <v>6</v>
      </c>
    </row>
    <row r="278" customFormat="false" ht="12.75" hidden="false" customHeight="false" outlineLevel="0" collapsed="false">
      <c r="A278" s="121" t="n">
        <v>45658</v>
      </c>
      <c r="B278" s="0"/>
      <c r="C278" s="0"/>
      <c r="D278" s="122" t="n">
        <v>14</v>
      </c>
      <c r="E278" s="123"/>
      <c r="F278" s="124" t="n">
        <v>45658</v>
      </c>
      <c r="G278" s="117" t="n">
        <v>6</v>
      </c>
    </row>
    <row r="279" customFormat="false" ht="12.75" hidden="false" customHeight="false" outlineLevel="0" collapsed="false">
      <c r="A279" s="121" t="n">
        <v>45689</v>
      </c>
      <c r="B279" s="0"/>
      <c r="C279" s="0"/>
      <c r="D279" s="122" t="n">
        <v>14</v>
      </c>
      <c r="E279" s="123"/>
      <c r="F279" s="124" t="n">
        <v>45689</v>
      </c>
      <c r="G279" s="117" t="n">
        <v>6</v>
      </c>
    </row>
    <row r="280" customFormat="false" ht="12.75" hidden="false" customHeight="false" outlineLevel="0" collapsed="false">
      <c r="A280" s="121" t="n">
        <v>45717</v>
      </c>
      <c r="B280" s="0"/>
      <c r="C280" s="0"/>
      <c r="D280" s="122" t="n">
        <v>14</v>
      </c>
      <c r="E280" s="123"/>
      <c r="F280" s="124" t="n">
        <v>45717</v>
      </c>
      <c r="G280" s="117" t="n">
        <v>6</v>
      </c>
    </row>
    <row r="281" customFormat="false" ht="12.75" hidden="false" customHeight="false" outlineLevel="0" collapsed="false">
      <c r="A281" s="121" t="n">
        <v>45748</v>
      </c>
      <c r="B281" s="0"/>
      <c r="C281" s="0"/>
      <c r="D281" s="122" t="n">
        <v>14</v>
      </c>
      <c r="E281" s="123"/>
      <c r="F281" s="124" t="n">
        <v>45748</v>
      </c>
      <c r="G281" s="117" t="n">
        <v>6</v>
      </c>
    </row>
    <row r="282" customFormat="false" ht="12.75" hidden="false" customHeight="false" outlineLevel="0" collapsed="false">
      <c r="A282" s="121" t="n">
        <v>45778</v>
      </c>
      <c r="B282" s="0"/>
      <c r="C282" s="0"/>
      <c r="D282" s="122" t="n">
        <v>14</v>
      </c>
      <c r="E282" s="123"/>
      <c r="F282" s="124" t="n">
        <v>45778</v>
      </c>
      <c r="G282" s="117" t="n">
        <v>6</v>
      </c>
    </row>
    <row r="283" customFormat="false" ht="12.75" hidden="false" customHeight="false" outlineLevel="0" collapsed="false">
      <c r="A283" s="121" t="n">
        <v>45809</v>
      </c>
      <c r="B283" s="0"/>
      <c r="C283" s="0"/>
      <c r="D283" s="122" t="n">
        <v>14</v>
      </c>
      <c r="E283" s="123"/>
      <c r="F283" s="124" t="n">
        <v>45809</v>
      </c>
      <c r="G283" s="117" t="n">
        <v>6</v>
      </c>
    </row>
    <row r="284" customFormat="false" ht="12.75" hidden="false" customHeight="false" outlineLevel="0" collapsed="false">
      <c r="A284" s="121" t="n">
        <v>45839</v>
      </c>
      <c r="B284" s="0"/>
      <c r="C284" s="0"/>
      <c r="D284" s="122" t="n">
        <v>14</v>
      </c>
      <c r="E284" s="123"/>
      <c r="F284" s="124" t="n">
        <v>45839</v>
      </c>
      <c r="G284" s="117" t="n">
        <v>6</v>
      </c>
    </row>
    <row r="285" customFormat="false" ht="12.75" hidden="false" customHeight="false" outlineLevel="0" collapsed="false">
      <c r="A285" s="121" t="n">
        <v>45870</v>
      </c>
      <c r="B285" s="0"/>
      <c r="C285" s="0"/>
      <c r="D285" s="122" t="n">
        <v>14</v>
      </c>
      <c r="E285" s="123"/>
      <c r="F285" s="124" t="n">
        <v>45870</v>
      </c>
      <c r="G285" s="117" t="n">
        <v>6</v>
      </c>
    </row>
    <row r="286" customFormat="false" ht="12.75" hidden="false" customHeight="false" outlineLevel="0" collapsed="false">
      <c r="A286" s="121" t="n">
        <v>45901</v>
      </c>
      <c r="B286" s="0"/>
      <c r="C286" s="0"/>
      <c r="D286" s="122" t="n">
        <v>14</v>
      </c>
      <c r="E286" s="123"/>
      <c r="F286" s="124" t="n">
        <v>45901</v>
      </c>
      <c r="G286" s="117" t="n">
        <v>6</v>
      </c>
    </row>
    <row r="287" customFormat="false" ht="12.75" hidden="false" customHeight="false" outlineLevel="0" collapsed="false">
      <c r="A287" s="121" t="n">
        <v>45931</v>
      </c>
      <c r="B287" s="0"/>
      <c r="C287" s="0"/>
      <c r="D287" s="122" t="n">
        <v>14</v>
      </c>
      <c r="E287" s="123"/>
      <c r="F287" s="124" t="n">
        <v>45931</v>
      </c>
      <c r="G287" s="117" t="n">
        <v>6</v>
      </c>
    </row>
    <row r="288" customFormat="false" ht="13.5" hidden="false" customHeight="false" outlineLevel="0" collapsed="false">
      <c r="A288" s="121" t="n">
        <v>45962</v>
      </c>
      <c r="B288" s="0"/>
      <c r="C288" s="0"/>
      <c r="D288" s="122" t="n">
        <v>14</v>
      </c>
      <c r="E288" s="151"/>
      <c r="F288" s="124" t="n">
        <v>45962</v>
      </c>
      <c r="G288" s="152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3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100</v>
      </c>
      <c r="X1" s="0" t="s">
        <v>101</v>
      </c>
      <c r="Y1" s="0" t="s">
        <v>102</v>
      </c>
      <c r="Z1" s="0" t="s">
        <v>103</v>
      </c>
      <c r="AA1" s="0" t="s">
        <v>104</v>
      </c>
      <c r="AB1" s="0" t="s">
        <v>105</v>
      </c>
    </row>
    <row r="2" customFormat="false" ht="12.75" hidden="false" customHeight="false" outlineLevel="0" collapsed="false">
      <c r="C2" s="154" t="s">
        <v>106</v>
      </c>
      <c r="D2" s="155"/>
      <c r="E2" s="127"/>
      <c r="F2" s="127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3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56" t="s">
        <v>107</v>
      </c>
      <c r="D3" s="157"/>
      <c r="E3" s="127"/>
      <c r="F3" s="127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3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3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3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58"/>
      <c r="O6" s="0" t="e">
        <f aca="false">CONCATENATE(P6,Q6)</f>
        <v>#REF!</v>
      </c>
      <c r="P6" s="0" t="e">
        <f aca="false">#REF!</f>
        <v>#REF!</v>
      </c>
      <c r="Q6" s="153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3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3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3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3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3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3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3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3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3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3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3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3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3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3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3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3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3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3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3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3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3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3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3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3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3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3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3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3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3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3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3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3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3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3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3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3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3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3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3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3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3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3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3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3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3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3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3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3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3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3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3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3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3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3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3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3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3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3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3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3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3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3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3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3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3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3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3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3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3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3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3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3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3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3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3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3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3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3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3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3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3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3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3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3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3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3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3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3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3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3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3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3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3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3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3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3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3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3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3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3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3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3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3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3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3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3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3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3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3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3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3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3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3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3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3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3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3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3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3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3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3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3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3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3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3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3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3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3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3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3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3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3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3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3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3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3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3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3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3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3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3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3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3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3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3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3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3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3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3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3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3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3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3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3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3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3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3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3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3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3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3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3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3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3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3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3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3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3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3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3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3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3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3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3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3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3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3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3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3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3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3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3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3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3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3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3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3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3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3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3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3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3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3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3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3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3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3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3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3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3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3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3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3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3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3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3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3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3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3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3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3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3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3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3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3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3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3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3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3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3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3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3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3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3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3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3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3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3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3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3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3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3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3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3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3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3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3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3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3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3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3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3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3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3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3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3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3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3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3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3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3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3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3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3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3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3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3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3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3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3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3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3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3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3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3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3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3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3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3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3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3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3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3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3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3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3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3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3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3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3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3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3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3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3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3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3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3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3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3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3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3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3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3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3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3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3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3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3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3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3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3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3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3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3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3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3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3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3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3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3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3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3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3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3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3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3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3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3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3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3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3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3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3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3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3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3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3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3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3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3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3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3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3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3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3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3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3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3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3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3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3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3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3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3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3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3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3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3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3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3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3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3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3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3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3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3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3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3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3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3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3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3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3"/>
      <c r="G129" s="153"/>
      <c r="O129" s="0" t="e">
        <f aca="false">CONCATENATE(P129,Q129)</f>
        <v>#REF!</v>
      </c>
      <c r="P129" s="0" t="e">
        <f aca="false">#REF!</f>
        <v>#REF!</v>
      </c>
      <c r="Q129" s="153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3"/>
      <c r="G130" s="153"/>
      <c r="O130" s="0" t="e">
        <f aca="false">CONCATENATE(P130,Q130)</f>
        <v>#REF!</v>
      </c>
      <c r="P130" s="0" t="e">
        <f aca="false">#REF!</f>
        <v>#REF!</v>
      </c>
      <c r="Q130" s="153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3"/>
      <c r="G131" s="153"/>
      <c r="O131" s="0" t="e">
        <f aca="false">CONCATENATE(P131,Q131)</f>
        <v>#REF!</v>
      </c>
      <c r="P131" s="0" t="e">
        <f aca="false">#REF!</f>
        <v>#REF!</v>
      </c>
      <c r="Q131" s="153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3"/>
      <c r="G132" s="153"/>
      <c r="O132" s="0" t="e">
        <f aca="false">CONCATENATE(P132,Q132)</f>
        <v>#REF!</v>
      </c>
      <c r="P132" s="0" t="e">
        <f aca="false">#REF!</f>
        <v>#REF!</v>
      </c>
      <c r="Q132" s="153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3"/>
      <c r="G133" s="153"/>
      <c r="O133" s="0" t="e">
        <f aca="false">CONCATENATE(P133,Q133)</f>
        <v>#REF!</v>
      </c>
      <c r="P133" s="0" t="e">
        <f aca="false">#REF!</f>
        <v>#REF!</v>
      </c>
      <c r="Q133" s="153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3"/>
      <c r="G134" s="153"/>
      <c r="O134" s="0" t="e">
        <f aca="false">CONCATENATE(P134,Q134)</f>
        <v>#REF!</v>
      </c>
      <c r="P134" s="0" t="e">
        <f aca="false">#REF!</f>
        <v>#REF!</v>
      </c>
      <c r="Q134" s="153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3"/>
      <c r="G135" s="153"/>
      <c r="O135" s="0" t="e">
        <f aca="false">CONCATENATE(P135,Q135)</f>
        <v>#REF!</v>
      </c>
      <c r="P135" s="0" t="e">
        <f aca="false">#REF!</f>
        <v>#REF!</v>
      </c>
      <c r="Q135" s="153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3"/>
      <c r="G136" s="153"/>
      <c r="O136" s="0" t="e">
        <f aca="false">CONCATENATE(P136,Q136)</f>
        <v>#REF!</v>
      </c>
      <c r="P136" s="0" t="e">
        <f aca="false">#REF!</f>
        <v>#REF!</v>
      </c>
      <c r="Q136" s="153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3"/>
      <c r="G137" s="153"/>
      <c r="O137" s="0" t="e">
        <f aca="false">CONCATENATE(P137,Q137)</f>
        <v>#REF!</v>
      </c>
      <c r="P137" s="0" t="e">
        <f aca="false">#REF!</f>
        <v>#REF!</v>
      </c>
      <c r="Q137" s="153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3"/>
      <c r="G138" s="153"/>
      <c r="O138" s="0" t="e">
        <f aca="false">CONCATENATE(P138,Q138)</f>
        <v>#REF!</v>
      </c>
      <c r="P138" s="0" t="e">
        <f aca="false">#REF!</f>
        <v>#REF!</v>
      </c>
      <c r="Q138" s="153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3"/>
      <c r="G139" s="153"/>
      <c r="O139" s="0" t="e">
        <f aca="false">CONCATENATE(P139,Q139)</f>
        <v>#REF!</v>
      </c>
      <c r="P139" s="0" t="e">
        <f aca="false">#REF!</f>
        <v>#REF!</v>
      </c>
      <c r="Q139" s="153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3"/>
      <c r="G140" s="153"/>
      <c r="O140" s="0" t="e">
        <f aca="false">CONCATENATE(P140,Q140)</f>
        <v>#REF!</v>
      </c>
      <c r="P140" s="0" t="e">
        <f aca="false">#REF!</f>
        <v>#REF!</v>
      </c>
      <c r="Q140" s="153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3"/>
      <c r="G141" s="153"/>
      <c r="O141" s="0" t="e">
        <f aca="false">CONCATENATE(P141,Q141)</f>
        <v>#REF!</v>
      </c>
      <c r="P141" s="0" t="e">
        <f aca="false">#REF!</f>
        <v>#REF!</v>
      </c>
      <c r="Q141" s="153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3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3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3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3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3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3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3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3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3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3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3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3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3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3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3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3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3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3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3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3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3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3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3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3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3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3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3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3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3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3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3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3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3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3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3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3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3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3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3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3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3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3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3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3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3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3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3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3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3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3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3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3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3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3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3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3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3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3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3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3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3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3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3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3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3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3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3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3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3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3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3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3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3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3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3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3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3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3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3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3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3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3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3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3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3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3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3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3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3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3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3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3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3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3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3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3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3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3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3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3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3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3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3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3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3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3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3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3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3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3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3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3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3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3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3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3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3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3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3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3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3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3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3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3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3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3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3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3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3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3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3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3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3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3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3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3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3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3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3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3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3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3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3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3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3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3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3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3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3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3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3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3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3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3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3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3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3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3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3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3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3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3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3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3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3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3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3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3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3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3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3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3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3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3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3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3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3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3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3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3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3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3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3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3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3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3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3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3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3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3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3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3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3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3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3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3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3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3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3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3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3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3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3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3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3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3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3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3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3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3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3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3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3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3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3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3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3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3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3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3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3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3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3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3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3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3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3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3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3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3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3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3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3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3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3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3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3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3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3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3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3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3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3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3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3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3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3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3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3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3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3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3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3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3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3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3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3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3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3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3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3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3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3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3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3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3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3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3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3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3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3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3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3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3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3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3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3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3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3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3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3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3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3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3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3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3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3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3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3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3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3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3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3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3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3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3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3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3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3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3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3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3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3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3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3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3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3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3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3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3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3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3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3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3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3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3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3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3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3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3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3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3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3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3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3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3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3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3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3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3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3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3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3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3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3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3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3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3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3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3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3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3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3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3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3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3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3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3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3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3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3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3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3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3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3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3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3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3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3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3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3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3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3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3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3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3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3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3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3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3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3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3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3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3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3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3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3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3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3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3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3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3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3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3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3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3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3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3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3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3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3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3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3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3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3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3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3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3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3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3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3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3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3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3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3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3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3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3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3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3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3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3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3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3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3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3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3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3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3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3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3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3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3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3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3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3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3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3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3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3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3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3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3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3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3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3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3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3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3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3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3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3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3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3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3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3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3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3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3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3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3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3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3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3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3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3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3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3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3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3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3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3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3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3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3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3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3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3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3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3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3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3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3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3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3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3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3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3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3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3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3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3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3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3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3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3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3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3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3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3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3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3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3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3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3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3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3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3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3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3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3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3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3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3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3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3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3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3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3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3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3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3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3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3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3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3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3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3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3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3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3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3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3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3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3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3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3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3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3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3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3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3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3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3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3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3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3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3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3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3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3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3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3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3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3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3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3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3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3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3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3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3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3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3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3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3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3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3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3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3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3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3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3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3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3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3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3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3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3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3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3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3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3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3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3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3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3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3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3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3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3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3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3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3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3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3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3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3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3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3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3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3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3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3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3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3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3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3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3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3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3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3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3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3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3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3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3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3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3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3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3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3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3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3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3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3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3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3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3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3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3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3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3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3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3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3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3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3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3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3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3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3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3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3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3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3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3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3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3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3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3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3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3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3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3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3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3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3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3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3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3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3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3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3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3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3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3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3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3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3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3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3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3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3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3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3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3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3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3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3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3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3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3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3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3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3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3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3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3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3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3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3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3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3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3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3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3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3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3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3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3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3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3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3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3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3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3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3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3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3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3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3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3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3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3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3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3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3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3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3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3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3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3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3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3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3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3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3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3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3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3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3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3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3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3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3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3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3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3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3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3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3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3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3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3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3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3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3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3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3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3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3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3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3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3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3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3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3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3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3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3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3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3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3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3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3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3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3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3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3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3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3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3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3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3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3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3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3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3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3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3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3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3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3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3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3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3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3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3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3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3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3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3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3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3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3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3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3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3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3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3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3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3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3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3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3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3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3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3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3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3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3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3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3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3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3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3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3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3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3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3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3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3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3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3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3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3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3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3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3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3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3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3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3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3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3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3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3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3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3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3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3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3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3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3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3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3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3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3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3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3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3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3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3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3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3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3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3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3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3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3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3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3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3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3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3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3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3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3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3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3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3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3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3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3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3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3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3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3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3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3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3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3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3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3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3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3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3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3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3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3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3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3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3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3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3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3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3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3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3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3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3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3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3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3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3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3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3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3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3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3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3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3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3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3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3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3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3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3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3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3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3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3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3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3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3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3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3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3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3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3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3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3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3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3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3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3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3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3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3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3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3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3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3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3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3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3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3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3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3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3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3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3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3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3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3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3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3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3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3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3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3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3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3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3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3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3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3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3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3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3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3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3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3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3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3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3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3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3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3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3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3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3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3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3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3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3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3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3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3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3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3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3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3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3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3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3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3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3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3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3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3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3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3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3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3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3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3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3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3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3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3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3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3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3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3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3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3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3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3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3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3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3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3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3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3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3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3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3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3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3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3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3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3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3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3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3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3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3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3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3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3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3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3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3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3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3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3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3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3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3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3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3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3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3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3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3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3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3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3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3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3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3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3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3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3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3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3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3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3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3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3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3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3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3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3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3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3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3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3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3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3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3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3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3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3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3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3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3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3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3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3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3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3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3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3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3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3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3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3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3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3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3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3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3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3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3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3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3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3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3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3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3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3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3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3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3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3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3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3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3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3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3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3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3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3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3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3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3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3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3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3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3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3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3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3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3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3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3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3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3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3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3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3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3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3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3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3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3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3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3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3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3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3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3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3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3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3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3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3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3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3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3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3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3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3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3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3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3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3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3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3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3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3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3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3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3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3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3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3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3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3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3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3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3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3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3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3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3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3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3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3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3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3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3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3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3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3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3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3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3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3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3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3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3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3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3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3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3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3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3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3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3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3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3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3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3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3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3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3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3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3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3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3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3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3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3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3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3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3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3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3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3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3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3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3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3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3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3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3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3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3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3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3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3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3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3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3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3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3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3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3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3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3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3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3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3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3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3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3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3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3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3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3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3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3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3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3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3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3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3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3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3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3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3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3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3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3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3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3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3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3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3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3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3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3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3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3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3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3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3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3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3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3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3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3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3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3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3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3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3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3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3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3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3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3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3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3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3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3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3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3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3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3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3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3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3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3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3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3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3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3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3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3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3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3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3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3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3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3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3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3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3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3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3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3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3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3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3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3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3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3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3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3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3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3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3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3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3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3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3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3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3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3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3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3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3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3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3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3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3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3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3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3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3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3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3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3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3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3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3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3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3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3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3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3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3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3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3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3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3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3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3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3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3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3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3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3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3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3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3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3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3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3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3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3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3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3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3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3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3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3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3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3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3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3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3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3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3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3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3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3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3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3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3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3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3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3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3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3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3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3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3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3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3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3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3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3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3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3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3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3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3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3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3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3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3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3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3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3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3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3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3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3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3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3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3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3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3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3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3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3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3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3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3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3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3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3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3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3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3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3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3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3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3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3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3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3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3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3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3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3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3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3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3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3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3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3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3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3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3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3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3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3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3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3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3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3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3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3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3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3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3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3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3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3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3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3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3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3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3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3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3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3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3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3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3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3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3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3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3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3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3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3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3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3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3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3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3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3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3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3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3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3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3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3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3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3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3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3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3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3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3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3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3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3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3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3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3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3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3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3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3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3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3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3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3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3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3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3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3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3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3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3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3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3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3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3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3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3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3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3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3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3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3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3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3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3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3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3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3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3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3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3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3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3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3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3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3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3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3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3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3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3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3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3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3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3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3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3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3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3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3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3"/>
    </row>
    <row r="1726" customFormat="false" ht="12.75" hidden="false" customHeight="false" outlineLevel="0" collapsed="false">
      <c r="Q1726" s="153"/>
    </row>
    <row r="1727" customFormat="false" ht="12.75" hidden="false" customHeight="false" outlineLevel="0" collapsed="false">
      <c r="Q1727" s="153"/>
    </row>
    <row r="1728" customFormat="false" ht="12.75" hidden="false" customHeight="false" outlineLevel="0" collapsed="false">
      <c r="Q1728" s="153"/>
    </row>
    <row r="1729" customFormat="false" ht="12.75" hidden="false" customHeight="false" outlineLevel="0" collapsed="false">
      <c r="Q1729" s="153"/>
    </row>
    <row r="1730" customFormat="false" ht="12.75" hidden="false" customHeight="false" outlineLevel="0" collapsed="false">
      <c r="Q1730" s="153"/>
    </row>
    <row r="1731" customFormat="false" ht="12.75" hidden="false" customHeight="false" outlineLevel="0" collapsed="false">
      <c r="Q1731" s="153"/>
    </row>
    <row r="1732" customFormat="false" ht="12.75" hidden="false" customHeight="false" outlineLevel="0" collapsed="false">
      <c r="Q1732" s="153"/>
    </row>
    <row r="1733" customFormat="false" ht="12.75" hidden="false" customHeight="false" outlineLevel="0" collapsed="false">
      <c r="Q1733" s="153"/>
    </row>
    <row r="1734" customFormat="false" ht="12.75" hidden="false" customHeight="false" outlineLevel="0" collapsed="false">
      <c r="Q1734" s="153"/>
    </row>
    <row r="1735" customFormat="false" ht="12.75" hidden="false" customHeight="false" outlineLevel="0" collapsed="false">
      <c r="Q1735" s="153"/>
    </row>
    <row r="1736" customFormat="false" ht="12.75" hidden="false" customHeight="false" outlineLevel="0" collapsed="false">
      <c r="Q1736" s="153"/>
    </row>
    <row r="1737" customFormat="false" ht="12.75" hidden="false" customHeight="false" outlineLevel="0" collapsed="false">
      <c r="Q1737" s="153"/>
    </row>
    <row r="1738" customFormat="false" ht="12.75" hidden="false" customHeight="false" outlineLevel="0" collapsed="false">
      <c r="Q1738" s="153"/>
    </row>
    <row r="1739" customFormat="false" ht="12.75" hidden="false" customHeight="false" outlineLevel="0" collapsed="false">
      <c r="Q1739" s="153"/>
    </row>
    <row r="1740" customFormat="false" ht="12.75" hidden="false" customHeight="false" outlineLevel="0" collapsed="false">
      <c r="Q1740" s="153"/>
    </row>
    <row r="1741" customFormat="false" ht="12.75" hidden="false" customHeight="false" outlineLevel="0" collapsed="false">
      <c r="Q1741" s="153"/>
    </row>
    <row r="1742" customFormat="false" ht="12.75" hidden="false" customHeight="false" outlineLevel="0" collapsed="false">
      <c r="Q1742" s="153"/>
    </row>
    <row r="1743" customFormat="false" ht="12.75" hidden="false" customHeight="false" outlineLevel="0" collapsed="false">
      <c r="Q1743" s="153"/>
    </row>
    <row r="1744" customFormat="false" ht="12.75" hidden="false" customHeight="false" outlineLevel="0" collapsed="false">
      <c r="Q1744" s="153"/>
    </row>
    <row r="1745" customFormat="false" ht="12.75" hidden="false" customHeight="false" outlineLevel="0" collapsed="false">
      <c r="Q1745" s="153"/>
    </row>
    <row r="1746" customFormat="false" ht="12.75" hidden="false" customHeight="false" outlineLevel="0" collapsed="false">
      <c r="Q1746" s="153"/>
    </row>
    <row r="1747" customFormat="false" ht="12.75" hidden="false" customHeight="false" outlineLevel="0" collapsed="false">
      <c r="Q1747" s="153"/>
    </row>
    <row r="1748" customFormat="false" ht="12.75" hidden="false" customHeight="false" outlineLevel="0" collapsed="false">
      <c r="Q1748" s="153"/>
    </row>
    <row r="1749" customFormat="false" ht="12.75" hidden="false" customHeight="false" outlineLevel="0" collapsed="false">
      <c r="Q1749" s="153"/>
    </row>
    <row r="1750" customFormat="false" ht="12.75" hidden="false" customHeight="false" outlineLevel="0" collapsed="false">
      <c r="Q1750" s="153"/>
    </row>
    <row r="1751" customFormat="false" ht="12.75" hidden="false" customHeight="false" outlineLevel="0" collapsed="false">
      <c r="Q1751" s="153"/>
    </row>
    <row r="1752" customFormat="false" ht="12.75" hidden="false" customHeight="false" outlineLevel="0" collapsed="false">
      <c r="Q1752" s="153"/>
    </row>
    <row r="1753" customFormat="false" ht="12.75" hidden="false" customHeight="false" outlineLevel="0" collapsed="false">
      <c r="Q1753" s="153"/>
    </row>
    <row r="1754" customFormat="false" ht="12.75" hidden="false" customHeight="false" outlineLevel="0" collapsed="false">
      <c r="Q1754" s="153"/>
    </row>
    <row r="1755" customFormat="false" ht="12.75" hidden="false" customHeight="false" outlineLevel="0" collapsed="false">
      <c r="Q1755" s="153"/>
    </row>
    <row r="1756" customFormat="false" ht="12.75" hidden="false" customHeight="false" outlineLevel="0" collapsed="false">
      <c r="Q1756" s="153"/>
    </row>
    <row r="1757" customFormat="false" ht="12.75" hidden="false" customHeight="false" outlineLevel="0" collapsed="false">
      <c r="Q1757" s="153"/>
    </row>
    <row r="1758" customFormat="false" ht="12.75" hidden="false" customHeight="false" outlineLevel="0" collapsed="false">
      <c r="Q1758" s="153"/>
    </row>
    <row r="1759" customFormat="false" ht="12.75" hidden="false" customHeight="false" outlineLevel="0" collapsed="false">
      <c r="Q1759" s="153"/>
    </row>
    <row r="1760" customFormat="false" ht="12.75" hidden="false" customHeight="false" outlineLevel="0" collapsed="false">
      <c r="Q1760" s="153"/>
    </row>
    <row r="1761" customFormat="false" ht="12.75" hidden="false" customHeight="false" outlineLevel="0" collapsed="false">
      <c r="Q1761" s="153"/>
    </row>
    <row r="1762" customFormat="false" ht="12.75" hidden="false" customHeight="false" outlineLevel="0" collapsed="false">
      <c r="Q1762" s="153"/>
    </row>
    <row r="1763" customFormat="false" ht="12.75" hidden="false" customHeight="false" outlineLevel="0" collapsed="false">
      <c r="Q1763" s="153"/>
    </row>
    <row r="1764" customFormat="false" ht="12.75" hidden="false" customHeight="false" outlineLevel="0" collapsed="false">
      <c r="Q1764" s="153"/>
    </row>
    <row r="1765" customFormat="false" ht="12.75" hidden="false" customHeight="false" outlineLevel="0" collapsed="false">
      <c r="Q1765" s="153"/>
    </row>
    <row r="1766" customFormat="false" ht="12.75" hidden="false" customHeight="false" outlineLevel="0" collapsed="false">
      <c r="Q1766" s="153"/>
    </row>
    <row r="1767" customFormat="false" ht="12.75" hidden="false" customHeight="false" outlineLevel="0" collapsed="false">
      <c r="Q1767" s="153"/>
    </row>
    <row r="1768" customFormat="false" ht="12.75" hidden="false" customHeight="false" outlineLevel="0" collapsed="false">
      <c r="Q1768" s="153"/>
    </row>
    <row r="1769" customFormat="false" ht="12.75" hidden="false" customHeight="false" outlineLevel="0" collapsed="false">
      <c r="Q1769" s="153"/>
    </row>
    <row r="1770" customFormat="false" ht="12.75" hidden="false" customHeight="false" outlineLevel="0" collapsed="false">
      <c r="Q1770" s="153"/>
    </row>
    <row r="1771" customFormat="false" ht="12.75" hidden="false" customHeight="false" outlineLevel="0" collapsed="false">
      <c r="Q1771" s="153"/>
    </row>
    <row r="1772" customFormat="false" ht="12.75" hidden="false" customHeight="false" outlineLevel="0" collapsed="false">
      <c r="Q1772" s="153"/>
    </row>
    <row r="1773" customFormat="false" ht="12.75" hidden="false" customHeight="false" outlineLevel="0" collapsed="false">
      <c r="Q1773" s="153"/>
    </row>
    <row r="1774" customFormat="false" ht="12.75" hidden="false" customHeight="false" outlineLevel="0" collapsed="false">
      <c r="Q1774" s="153"/>
    </row>
    <row r="1775" customFormat="false" ht="12.75" hidden="false" customHeight="false" outlineLevel="0" collapsed="false">
      <c r="Q1775" s="153"/>
    </row>
    <row r="1776" customFormat="false" ht="12.75" hidden="false" customHeight="false" outlineLevel="0" collapsed="false">
      <c r="Q1776" s="153"/>
    </row>
    <row r="1777" customFormat="false" ht="12.75" hidden="false" customHeight="false" outlineLevel="0" collapsed="false">
      <c r="Q1777" s="153"/>
    </row>
    <row r="1778" customFormat="false" ht="12.75" hidden="false" customHeight="false" outlineLevel="0" collapsed="false">
      <c r="Q1778" s="153"/>
    </row>
    <row r="1779" customFormat="false" ht="12.75" hidden="false" customHeight="false" outlineLevel="0" collapsed="false">
      <c r="Q1779" s="153"/>
    </row>
    <row r="1780" customFormat="false" ht="12.75" hidden="false" customHeight="false" outlineLevel="0" collapsed="false">
      <c r="Q1780" s="153"/>
    </row>
    <row r="1781" customFormat="false" ht="12.75" hidden="false" customHeight="false" outlineLevel="0" collapsed="false">
      <c r="Q1781" s="153"/>
    </row>
    <row r="1782" customFormat="false" ht="12.75" hidden="false" customHeight="false" outlineLevel="0" collapsed="false">
      <c r="Q1782" s="153"/>
    </row>
    <row r="1783" customFormat="false" ht="12.75" hidden="false" customHeight="false" outlineLevel="0" collapsed="false">
      <c r="Q1783" s="153"/>
    </row>
    <row r="1784" customFormat="false" ht="12.75" hidden="false" customHeight="false" outlineLevel="0" collapsed="false">
      <c r="Q1784" s="153"/>
    </row>
    <row r="1785" customFormat="false" ht="12.75" hidden="false" customHeight="false" outlineLevel="0" collapsed="false">
      <c r="Q1785" s="153"/>
    </row>
    <row r="1786" customFormat="false" ht="12.75" hidden="false" customHeight="false" outlineLevel="0" collapsed="false">
      <c r="Q1786" s="153"/>
    </row>
    <row r="1787" customFormat="false" ht="12.75" hidden="false" customHeight="false" outlineLevel="0" collapsed="false">
      <c r="Q1787" s="153"/>
    </row>
    <row r="1788" customFormat="false" ht="12.75" hidden="false" customHeight="false" outlineLevel="0" collapsed="false">
      <c r="Q1788" s="153"/>
    </row>
    <row r="1789" customFormat="false" ht="12.75" hidden="false" customHeight="false" outlineLevel="0" collapsed="false">
      <c r="Q1789" s="153"/>
    </row>
    <row r="1790" customFormat="false" ht="12.75" hidden="false" customHeight="false" outlineLevel="0" collapsed="false">
      <c r="Q1790" s="153"/>
    </row>
    <row r="1791" customFormat="false" ht="12.75" hidden="false" customHeight="false" outlineLevel="0" collapsed="false">
      <c r="Q1791" s="153"/>
    </row>
    <row r="1792" customFormat="false" ht="12.75" hidden="false" customHeight="false" outlineLevel="0" collapsed="false">
      <c r="Q1792" s="153"/>
    </row>
    <row r="1793" customFormat="false" ht="12.75" hidden="false" customHeight="false" outlineLevel="0" collapsed="false">
      <c r="Q1793" s="153"/>
    </row>
    <row r="1794" customFormat="false" ht="12.75" hidden="false" customHeight="false" outlineLevel="0" collapsed="false">
      <c r="Q1794" s="153"/>
    </row>
    <row r="1795" customFormat="false" ht="12.75" hidden="false" customHeight="false" outlineLevel="0" collapsed="false">
      <c r="Q1795" s="153"/>
    </row>
    <row r="1796" customFormat="false" ht="12.75" hidden="false" customHeight="false" outlineLevel="0" collapsed="false">
      <c r="Q1796" s="153"/>
    </row>
    <row r="1797" customFormat="false" ht="12.75" hidden="false" customHeight="false" outlineLevel="0" collapsed="false">
      <c r="Q1797" s="153"/>
    </row>
    <row r="1798" customFormat="false" ht="12.75" hidden="false" customHeight="false" outlineLevel="0" collapsed="false">
      <c r="Q1798" s="153"/>
    </row>
    <row r="1799" customFormat="false" ht="12.75" hidden="false" customHeight="false" outlineLevel="0" collapsed="false">
      <c r="Q1799" s="153"/>
    </row>
    <row r="1800" customFormat="false" ht="12.75" hidden="false" customHeight="false" outlineLevel="0" collapsed="false">
      <c r="Q1800" s="153"/>
    </row>
    <row r="1801" customFormat="false" ht="12.75" hidden="false" customHeight="false" outlineLevel="0" collapsed="false">
      <c r="Q1801" s="153"/>
    </row>
    <row r="1802" customFormat="false" ht="12.75" hidden="false" customHeight="false" outlineLevel="0" collapsed="false">
      <c r="Q1802" s="153"/>
    </row>
    <row r="1803" customFormat="false" ht="12.75" hidden="false" customHeight="false" outlineLevel="0" collapsed="false">
      <c r="Q1803" s="153"/>
    </row>
    <row r="1804" customFormat="false" ht="12.75" hidden="false" customHeight="false" outlineLevel="0" collapsed="false">
      <c r="Q1804" s="153"/>
    </row>
    <row r="1805" customFormat="false" ht="12.75" hidden="false" customHeight="false" outlineLevel="0" collapsed="false">
      <c r="Q1805" s="153"/>
    </row>
    <row r="1806" customFormat="false" ht="12.75" hidden="false" customHeight="false" outlineLevel="0" collapsed="false">
      <c r="Q1806" s="153"/>
    </row>
    <row r="1807" customFormat="false" ht="12.75" hidden="false" customHeight="false" outlineLevel="0" collapsed="false">
      <c r="Q1807" s="153"/>
    </row>
    <row r="1808" customFormat="false" ht="12.75" hidden="false" customHeight="false" outlineLevel="0" collapsed="false">
      <c r="Q1808" s="153"/>
    </row>
    <row r="1809" customFormat="false" ht="12.75" hidden="false" customHeight="false" outlineLevel="0" collapsed="false">
      <c r="Q1809" s="153"/>
    </row>
    <row r="1810" customFormat="false" ht="12.75" hidden="false" customHeight="false" outlineLevel="0" collapsed="false">
      <c r="Q1810" s="153"/>
    </row>
    <row r="1811" customFormat="false" ht="12.75" hidden="false" customHeight="false" outlineLevel="0" collapsed="false">
      <c r="Q1811" s="153"/>
    </row>
    <row r="1812" customFormat="false" ht="12.75" hidden="false" customHeight="false" outlineLevel="0" collapsed="false">
      <c r="Q1812" s="153"/>
    </row>
    <row r="1813" customFormat="false" ht="12.75" hidden="false" customHeight="false" outlineLevel="0" collapsed="false">
      <c r="Q1813" s="153"/>
    </row>
    <row r="1814" customFormat="false" ht="12.75" hidden="false" customHeight="false" outlineLevel="0" collapsed="false">
      <c r="Q1814" s="153"/>
    </row>
    <row r="1815" customFormat="false" ht="12.75" hidden="false" customHeight="false" outlineLevel="0" collapsed="false">
      <c r="Q1815" s="153"/>
    </row>
    <row r="1816" customFormat="false" ht="12.75" hidden="false" customHeight="false" outlineLevel="0" collapsed="false">
      <c r="Q1816" s="153"/>
    </row>
    <row r="1817" customFormat="false" ht="12.75" hidden="false" customHeight="false" outlineLevel="0" collapsed="false">
      <c r="Q1817" s="153"/>
    </row>
    <row r="1818" customFormat="false" ht="12.75" hidden="false" customHeight="false" outlineLevel="0" collapsed="false">
      <c r="Q1818" s="153"/>
    </row>
    <row r="1819" customFormat="false" ht="12.75" hidden="false" customHeight="false" outlineLevel="0" collapsed="false">
      <c r="Q1819" s="153"/>
    </row>
    <row r="1820" customFormat="false" ht="12.75" hidden="false" customHeight="false" outlineLevel="0" collapsed="false">
      <c r="Q1820" s="153"/>
    </row>
    <row r="1821" customFormat="false" ht="12.75" hidden="false" customHeight="false" outlineLevel="0" collapsed="false">
      <c r="Q1821" s="153"/>
    </row>
    <row r="1822" customFormat="false" ht="12.75" hidden="false" customHeight="false" outlineLevel="0" collapsed="false">
      <c r="Q1822" s="153"/>
    </row>
    <row r="1823" customFormat="false" ht="12.75" hidden="false" customHeight="false" outlineLevel="0" collapsed="false">
      <c r="Q1823" s="153"/>
    </row>
    <row r="1824" customFormat="false" ht="12.75" hidden="false" customHeight="false" outlineLevel="0" collapsed="false">
      <c r="Q1824" s="153"/>
    </row>
    <row r="1825" customFormat="false" ht="12.75" hidden="false" customHeight="false" outlineLevel="0" collapsed="false">
      <c r="Q1825" s="153"/>
    </row>
    <row r="1826" customFormat="false" ht="12.75" hidden="false" customHeight="false" outlineLevel="0" collapsed="false">
      <c r="Q1826" s="153"/>
    </row>
    <row r="1827" customFormat="false" ht="12.75" hidden="false" customHeight="false" outlineLevel="0" collapsed="false">
      <c r="Q1827" s="153"/>
    </row>
    <row r="1828" customFormat="false" ht="12.75" hidden="false" customHeight="false" outlineLevel="0" collapsed="false">
      <c r="Q1828" s="153"/>
    </row>
    <row r="1829" customFormat="false" ht="12.75" hidden="false" customHeight="false" outlineLevel="0" collapsed="false">
      <c r="Q1829" s="153"/>
    </row>
    <row r="1830" customFormat="false" ht="12.75" hidden="false" customHeight="false" outlineLevel="0" collapsed="false">
      <c r="Q1830" s="153"/>
    </row>
    <row r="1831" customFormat="false" ht="12.75" hidden="false" customHeight="false" outlineLevel="0" collapsed="false">
      <c r="Q1831" s="153"/>
    </row>
    <row r="1832" customFormat="false" ht="12.75" hidden="false" customHeight="false" outlineLevel="0" collapsed="false">
      <c r="Q1832" s="153"/>
    </row>
    <row r="1833" customFormat="false" ht="12.75" hidden="false" customHeight="false" outlineLevel="0" collapsed="false">
      <c r="Q1833" s="153"/>
    </row>
    <row r="1834" customFormat="false" ht="12.75" hidden="false" customHeight="false" outlineLevel="0" collapsed="false">
      <c r="Q1834" s="153"/>
    </row>
    <row r="1835" customFormat="false" ht="12.75" hidden="false" customHeight="false" outlineLevel="0" collapsed="false">
      <c r="Q1835" s="153"/>
    </row>
    <row r="1836" customFormat="false" ht="12.75" hidden="false" customHeight="false" outlineLevel="0" collapsed="false">
      <c r="Q1836" s="153"/>
    </row>
    <row r="1837" customFormat="false" ht="12.75" hidden="false" customHeight="false" outlineLevel="0" collapsed="false">
      <c r="Q1837" s="153"/>
    </row>
    <row r="1838" customFormat="false" ht="12.75" hidden="false" customHeight="false" outlineLevel="0" collapsed="false">
      <c r="Q1838" s="153"/>
    </row>
    <row r="1839" customFormat="false" ht="12.75" hidden="false" customHeight="false" outlineLevel="0" collapsed="false">
      <c r="Q1839" s="153"/>
    </row>
    <row r="1840" customFormat="false" ht="12.75" hidden="false" customHeight="false" outlineLevel="0" collapsed="false">
      <c r="Q1840" s="153"/>
    </row>
    <row r="1841" customFormat="false" ht="12.75" hidden="false" customHeight="false" outlineLevel="0" collapsed="false">
      <c r="Q1841" s="153"/>
    </row>
    <row r="1842" customFormat="false" ht="12.75" hidden="false" customHeight="false" outlineLevel="0" collapsed="false">
      <c r="Q1842" s="153"/>
    </row>
    <row r="1843" customFormat="false" ht="12.75" hidden="false" customHeight="false" outlineLevel="0" collapsed="false">
      <c r="Q1843" s="153"/>
    </row>
    <row r="1844" customFormat="false" ht="12.75" hidden="false" customHeight="false" outlineLevel="0" collapsed="false">
      <c r="Q1844" s="153"/>
    </row>
    <row r="1845" customFormat="false" ht="12.75" hidden="false" customHeight="false" outlineLevel="0" collapsed="false">
      <c r="Q1845" s="153"/>
    </row>
    <row r="1846" customFormat="false" ht="12.75" hidden="false" customHeight="false" outlineLevel="0" collapsed="false">
      <c r="Q1846" s="153"/>
    </row>
    <row r="1847" customFormat="false" ht="12.75" hidden="false" customHeight="false" outlineLevel="0" collapsed="false">
      <c r="Q1847" s="153"/>
    </row>
    <row r="1848" customFormat="false" ht="12.75" hidden="false" customHeight="false" outlineLevel="0" collapsed="false">
      <c r="Q1848" s="153"/>
    </row>
    <row r="1849" customFormat="false" ht="12.75" hidden="false" customHeight="false" outlineLevel="0" collapsed="false">
      <c r="Q1849" s="153"/>
    </row>
    <row r="1850" customFormat="false" ht="12.75" hidden="false" customHeight="false" outlineLevel="0" collapsed="false">
      <c r="Q1850" s="153"/>
    </row>
    <row r="1851" customFormat="false" ht="12.75" hidden="false" customHeight="false" outlineLevel="0" collapsed="false">
      <c r="Q1851" s="153"/>
    </row>
    <row r="1852" customFormat="false" ht="12.75" hidden="false" customHeight="false" outlineLevel="0" collapsed="false">
      <c r="Q1852" s="153"/>
    </row>
    <row r="1853" customFormat="false" ht="12.75" hidden="false" customHeight="false" outlineLevel="0" collapsed="false">
      <c r="Q1853" s="153"/>
    </row>
    <row r="1854" customFormat="false" ht="12.75" hidden="false" customHeight="false" outlineLevel="0" collapsed="false">
      <c r="Q1854" s="153"/>
    </row>
    <row r="1855" customFormat="false" ht="12.75" hidden="false" customHeight="false" outlineLevel="0" collapsed="false">
      <c r="Q1855" s="153"/>
    </row>
    <row r="1856" customFormat="false" ht="12.75" hidden="false" customHeight="false" outlineLevel="0" collapsed="false">
      <c r="Q1856" s="153"/>
    </row>
    <row r="1857" customFormat="false" ht="12.75" hidden="false" customHeight="false" outlineLevel="0" collapsed="false">
      <c r="Q1857" s="153"/>
    </row>
    <row r="1858" customFormat="false" ht="12.75" hidden="false" customHeight="false" outlineLevel="0" collapsed="false">
      <c r="Q1858" s="153"/>
    </row>
    <row r="1859" customFormat="false" ht="12.75" hidden="false" customHeight="false" outlineLevel="0" collapsed="false">
      <c r="Q1859" s="153"/>
    </row>
    <row r="1860" customFormat="false" ht="12.75" hidden="false" customHeight="false" outlineLevel="0" collapsed="false">
      <c r="Q1860" s="153"/>
    </row>
    <row r="1861" customFormat="false" ht="12.75" hidden="false" customHeight="false" outlineLevel="0" collapsed="false">
      <c r="Q1861" s="153"/>
    </row>
    <row r="1862" customFormat="false" ht="12.75" hidden="false" customHeight="false" outlineLevel="0" collapsed="false">
      <c r="Q1862" s="153"/>
    </row>
    <row r="1863" customFormat="false" ht="12.75" hidden="false" customHeight="false" outlineLevel="0" collapsed="false">
      <c r="Q1863" s="153"/>
    </row>
    <row r="1864" customFormat="false" ht="12.75" hidden="false" customHeight="false" outlineLevel="0" collapsed="false">
      <c r="Q1864" s="153"/>
    </row>
    <row r="1865" customFormat="false" ht="12.75" hidden="false" customHeight="false" outlineLevel="0" collapsed="false">
      <c r="Q1865" s="153"/>
    </row>
    <row r="1866" customFormat="false" ht="12.75" hidden="false" customHeight="false" outlineLevel="0" collapsed="false">
      <c r="Q1866" s="153"/>
    </row>
    <row r="1867" customFormat="false" ht="12.75" hidden="false" customHeight="false" outlineLevel="0" collapsed="false">
      <c r="Q1867" s="153"/>
    </row>
    <row r="1868" customFormat="false" ht="12.75" hidden="false" customHeight="false" outlineLevel="0" collapsed="false">
      <c r="Q1868" s="153"/>
    </row>
    <row r="1869" customFormat="false" ht="12.75" hidden="false" customHeight="false" outlineLevel="0" collapsed="false">
      <c r="Q1869" s="153"/>
    </row>
    <row r="1870" customFormat="false" ht="12.75" hidden="false" customHeight="false" outlineLevel="0" collapsed="false">
      <c r="Q1870" s="153"/>
    </row>
    <row r="1871" customFormat="false" ht="12.75" hidden="false" customHeight="false" outlineLevel="0" collapsed="false">
      <c r="Q1871" s="153"/>
    </row>
    <row r="1872" customFormat="false" ht="12.75" hidden="false" customHeight="false" outlineLevel="0" collapsed="false">
      <c r="Q1872" s="153"/>
    </row>
    <row r="1873" customFormat="false" ht="12.75" hidden="false" customHeight="false" outlineLevel="0" collapsed="false">
      <c r="Q1873" s="153"/>
    </row>
    <row r="1874" customFormat="false" ht="12.75" hidden="false" customHeight="false" outlineLevel="0" collapsed="false">
      <c r="Q1874" s="153"/>
    </row>
    <row r="1875" customFormat="false" ht="12.75" hidden="false" customHeight="false" outlineLevel="0" collapsed="false">
      <c r="Q1875" s="153"/>
    </row>
    <row r="1876" customFormat="false" ht="12.75" hidden="false" customHeight="false" outlineLevel="0" collapsed="false">
      <c r="Q1876" s="153"/>
    </row>
    <row r="1877" customFormat="false" ht="12.75" hidden="false" customHeight="false" outlineLevel="0" collapsed="false">
      <c r="Q1877" s="153"/>
    </row>
    <row r="1878" customFormat="false" ht="12.75" hidden="false" customHeight="false" outlineLevel="0" collapsed="false">
      <c r="Q1878" s="153"/>
    </row>
    <row r="1879" customFormat="false" ht="12.75" hidden="false" customHeight="false" outlineLevel="0" collapsed="false">
      <c r="Q1879" s="153"/>
    </row>
    <row r="1880" customFormat="false" ht="12.75" hidden="false" customHeight="false" outlineLevel="0" collapsed="false">
      <c r="Q1880" s="153"/>
    </row>
    <row r="1881" customFormat="false" ht="12.75" hidden="false" customHeight="false" outlineLevel="0" collapsed="false">
      <c r="Q1881" s="153"/>
    </row>
    <row r="1882" customFormat="false" ht="12.75" hidden="false" customHeight="false" outlineLevel="0" collapsed="false">
      <c r="Q1882" s="153"/>
    </row>
    <row r="1883" customFormat="false" ht="12.75" hidden="false" customHeight="false" outlineLevel="0" collapsed="false">
      <c r="Q1883" s="153"/>
    </row>
    <row r="1884" customFormat="false" ht="12.75" hidden="false" customHeight="false" outlineLevel="0" collapsed="false">
      <c r="Q1884" s="153"/>
    </row>
    <row r="1885" customFormat="false" ht="12.75" hidden="false" customHeight="false" outlineLevel="0" collapsed="false">
      <c r="Q1885" s="153"/>
    </row>
    <row r="1886" customFormat="false" ht="12.75" hidden="false" customHeight="false" outlineLevel="0" collapsed="false">
      <c r="Q1886" s="153"/>
    </row>
    <row r="1887" customFormat="false" ht="12.75" hidden="false" customHeight="false" outlineLevel="0" collapsed="false">
      <c r="Q1887" s="153"/>
    </row>
    <row r="1888" customFormat="false" ht="12.75" hidden="false" customHeight="false" outlineLevel="0" collapsed="false">
      <c r="Q1888" s="153"/>
    </row>
    <row r="1889" customFormat="false" ht="12.75" hidden="false" customHeight="false" outlineLevel="0" collapsed="false">
      <c r="Q1889" s="153"/>
    </row>
    <row r="1890" customFormat="false" ht="12.75" hidden="false" customHeight="false" outlineLevel="0" collapsed="false">
      <c r="Q1890" s="153"/>
    </row>
    <row r="1891" customFormat="false" ht="12.75" hidden="false" customHeight="false" outlineLevel="0" collapsed="false">
      <c r="Q1891" s="153"/>
    </row>
    <row r="1892" customFormat="false" ht="12.75" hidden="false" customHeight="false" outlineLevel="0" collapsed="false">
      <c r="Q1892" s="153"/>
    </row>
    <row r="1893" customFormat="false" ht="12.75" hidden="false" customHeight="false" outlineLevel="0" collapsed="false">
      <c r="Q1893" s="153"/>
    </row>
    <row r="1894" customFormat="false" ht="12.75" hidden="false" customHeight="false" outlineLevel="0" collapsed="false">
      <c r="Q1894" s="153"/>
    </row>
    <row r="1895" customFormat="false" ht="12.75" hidden="false" customHeight="false" outlineLevel="0" collapsed="false">
      <c r="Q1895" s="153"/>
    </row>
    <row r="1896" customFormat="false" ht="12.75" hidden="false" customHeight="false" outlineLevel="0" collapsed="false">
      <c r="Q1896" s="153"/>
    </row>
    <row r="1897" customFormat="false" ht="12.75" hidden="false" customHeight="false" outlineLevel="0" collapsed="false">
      <c r="Q1897" s="153"/>
    </row>
    <row r="1898" customFormat="false" ht="12.75" hidden="false" customHeight="false" outlineLevel="0" collapsed="false">
      <c r="Q1898" s="153"/>
    </row>
    <row r="1899" customFormat="false" ht="12.75" hidden="false" customHeight="false" outlineLevel="0" collapsed="false">
      <c r="Q1899" s="153"/>
    </row>
    <row r="1900" customFormat="false" ht="12.75" hidden="false" customHeight="false" outlineLevel="0" collapsed="false">
      <c r="Q1900" s="153"/>
    </row>
    <row r="1901" customFormat="false" ht="12.75" hidden="false" customHeight="false" outlineLevel="0" collapsed="false">
      <c r="Q1901" s="153"/>
    </row>
    <row r="1902" customFormat="false" ht="12.75" hidden="false" customHeight="false" outlineLevel="0" collapsed="false">
      <c r="Q1902" s="153"/>
    </row>
    <row r="1903" customFormat="false" ht="12.75" hidden="false" customHeight="false" outlineLevel="0" collapsed="false">
      <c r="Q1903" s="153"/>
    </row>
    <row r="1904" customFormat="false" ht="12.75" hidden="false" customHeight="false" outlineLevel="0" collapsed="false">
      <c r="Q1904" s="153"/>
    </row>
    <row r="1905" customFormat="false" ht="12.75" hidden="false" customHeight="false" outlineLevel="0" collapsed="false">
      <c r="Q1905" s="153"/>
    </row>
    <row r="1906" customFormat="false" ht="12.75" hidden="false" customHeight="false" outlineLevel="0" collapsed="false">
      <c r="Q1906" s="153"/>
    </row>
    <row r="1907" customFormat="false" ht="12.75" hidden="false" customHeight="false" outlineLevel="0" collapsed="false">
      <c r="Q1907" s="153"/>
    </row>
    <row r="1908" customFormat="false" ht="12.75" hidden="false" customHeight="false" outlineLevel="0" collapsed="false">
      <c r="Q1908" s="153"/>
    </row>
    <row r="1909" customFormat="false" ht="12.75" hidden="false" customHeight="false" outlineLevel="0" collapsed="false">
      <c r="Q1909" s="153"/>
    </row>
    <row r="1910" customFormat="false" ht="12.75" hidden="false" customHeight="false" outlineLevel="0" collapsed="false">
      <c r="Q1910" s="153"/>
    </row>
    <row r="1911" customFormat="false" ht="12.75" hidden="false" customHeight="false" outlineLevel="0" collapsed="false">
      <c r="Q1911" s="153"/>
    </row>
    <row r="1912" customFormat="false" ht="12.75" hidden="false" customHeight="false" outlineLevel="0" collapsed="false">
      <c r="Q1912" s="153"/>
    </row>
    <row r="1913" customFormat="false" ht="12.75" hidden="false" customHeight="false" outlineLevel="0" collapsed="false">
      <c r="Q1913" s="153"/>
    </row>
    <row r="1914" customFormat="false" ht="12.75" hidden="false" customHeight="false" outlineLevel="0" collapsed="false">
      <c r="Q1914" s="153"/>
    </row>
    <row r="1915" customFormat="false" ht="12.75" hidden="false" customHeight="false" outlineLevel="0" collapsed="false">
      <c r="Q1915" s="153"/>
    </row>
    <row r="1916" customFormat="false" ht="12.75" hidden="false" customHeight="false" outlineLevel="0" collapsed="false">
      <c r="Q1916" s="153"/>
    </row>
    <row r="1917" customFormat="false" ht="12.75" hidden="false" customHeight="false" outlineLevel="0" collapsed="false">
      <c r="Q1917" s="153"/>
    </row>
    <row r="1918" customFormat="false" ht="12.75" hidden="false" customHeight="false" outlineLevel="0" collapsed="false">
      <c r="Q1918" s="153"/>
    </row>
    <row r="1919" customFormat="false" ht="12.75" hidden="false" customHeight="false" outlineLevel="0" collapsed="false">
      <c r="Q1919" s="153"/>
    </row>
    <row r="1920" customFormat="false" ht="12.75" hidden="false" customHeight="false" outlineLevel="0" collapsed="false">
      <c r="Q1920" s="153"/>
    </row>
    <row r="1921" customFormat="false" ht="12.75" hidden="false" customHeight="false" outlineLevel="0" collapsed="false">
      <c r="Q1921" s="153"/>
    </row>
    <row r="1922" customFormat="false" ht="12.75" hidden="false" customHeight="false" outlineLevel="0" collapsed="false">
      <c r="Q1922" s="153"/>
    </row>
    <row r="1923" customFormat="false" ht="12.75" hidden="false" customHeight="false" outlineLevel="0" collapsed="false">
      <c r="Q1923" s="153"/>
    </row>
    <row r="1924" customFormat="false" ht="12.75" hidden="false" customHeight="false" outlineLevel="0" collapsed="false">
      <c r="Q1924" s="153"/>
    </row>
    <row r="1925" customFormat="false" ht="12.75" hidden="false" customHeight="false" outlineLevel="0" collapsed="false">
      <c r="Q1925" s="153"/>
    </row>
    <row r="1926" customFormat="false" ht="12.75" hidden="false" customHeight="false" outlineLevel="0" collapsed="false">
      <c r="Q1926" s="153"/>
    </row>
    <row r="1927" customFormat="false" ht="12.75" hidden="false" customHeight="false" outlineLevel="0" collapsed="false">
      <c r="Q1927" s="153"/>
    </row>
    <row r="1928" customFormat="false" ht="12.75" hidden="false" customHeight="false" outlineLevel="0" collapsed="false">
      <c r="Q1928" s="153"/>
    </row>
    <row r="1929" customFormat="false" ht="12.75" hidden="false" customHeight="false" outlineLevel="0" collapsed="false">
      <c r="Q1929" s="153"/>
    </row>
    <row r="1930" customFormat="false" ht="12.75" hidden="false" customHeight="false" outlineLevel="0" collapsed="false">
      <c r="Q1930" s="153"/>
    </row>
    <row r="1931" customFormat="false" ht="12.75" hidden="false" customHeight="false" outlineLevel="0" collapsed="false">
      <c r="Q1931" s="153"/>
    </row>
    <row r="1932" customFormat="false" ht="12.75" hidden="false" customHeight="false" outlineLevel="0" collapsed="false">
      <c r="Q1932" s="153"/>
    </row>
    <row r="1933" customFormat="false" ht="12.75" hidden="false" customHeight="false" outlineLevel="0" collapsed="false">
      <c r="Q1933" s="153"/>
    </row>
    <row r="1934" customFormat="false" ht="12.75" hidden="false" customHeight="false" outlineLevel="0" collapsed="false">
      <c r="Q1934" s="153"/>
    </row>
    <row r="1935" customFormat="false" ht="12.75" hidden="false" customHeight="false" outlineLevel="0" collapsed="false">
      <c r="Q1935" s="153"/>
    </row>
    <row r="1936" customFormat="false" ht="12.75" hidden="false" customHeight="false" outlineLevel="0" collapsed="false">
      <c r="Q1936" s="153"/>
    </row>
    <row r="1937" customFormat="false" ht="12.75" hidden="false" customHeight="false" outlineLevel="0" collapsed="false">
      <c r="Q1937" s="153"/>
    </row>
    <row r="1938" customFormat="false" ht="12.75" hidden="false" customHeight="false" outlineLevel="0" collapsed="false">
      <c r="Q1938" s="153"/>
    </row>
    <row r="1939" customFormat="false" ht="12.75" hidden="false" customHeight="false" outlineLevel="0" collapsed="false">
      <c r="Q1939" s="153"/>
    </row>
    <row r="1940" customFormat="false" ht="12.75" hidden="false" customHeight="false" outlineLevel="0" collapsed="false">
      <c r="Q1940" s="153"/>
    </row>
    <row r="1941" customFormat="false" ht="12.75" hidden="false" customHeight="false" outlineLevel="0" collapsed="false">
      <c r="Q1941" s="153"/>
    </row>
    <row r="1942" customFormat="false" ht="12.75" hidden="false" customHeight="false" outlineLevel="0" collapsed="false">
      <c r="Q1942" s="153"/>
    </row>
    <row r="1943" customFormat="false" ht="12.75" hidden="false" customHeight="false" outlineLevel="0" collapsed="false">
      <c r="Q1943" s="153"/>
    </row>
    <row r="1944" customFormat="false" ht="12.75" hidden="false" customHeight="false" outlineLevel="0" collapsed="false">
      <c r="Q1944" s="153"/>
    </row>
    <row r="1945" customFormat="false" ht="12.75" hidden="false" customHeight="false" outlineLevel="0" collapsed="false">
      <c r="Q1945" s="153"/>
    </row>
    <row r="1946" customFormat="false" ht="12.75" hidden="false" customHeight="false" outlineLevel="0" collapsed="false">
      <c r="Q1946" s="153"/>
    </row>
    <row r="1947" customFormat="false" ht="12.75" hidden="false" customHeight="false" outlineLevel="0" collapsed="false">
      <c r="Q1947" s="153"/>
    </row>
    <row r="1948" customFormat="false" ht="12.75" hidden="false" customHeight="false" outlineLevel="0" collapsed="false">
      <c r="Q1948" s="153"/>
    </row>
    <row r="1949" customFormat="false" ht="12.75" hidden="false" customHeight="false" outlineLevel="0" collapsed="false">
      <c r="Q1949" s="153"/>
    </row>
    <row r="1950" customFormat="false" ht="12.75" hidden="false" customHeight="false" outlineLevel="0" collapsed="false">
      <c r="Q1950" s="153"/>
    </row>
    <row r="1951" customFormat="false" ht="12.75" hidden="false" customHeight="false" outlineLevel="0" collapsed="false">
      <c r="Q1951" s="153"/>
    </row>
    <row r="1952" customFormat="false" ht="12.75" hidden="false" customHeight="false" outlineLevel="0" collapsed="false">
      <c r="Q1952" s="153"/>
    </row>
    <row r="1953" customFormat="false" ht="12.75" hidden="false" customHeight="false" outlineLevel="0" collapsed="false">
      <c r="Q1953" s="153"/>
    </row>
    <row r="1954" customFormat="false" ht="12.75" hidden="false" customHeight="false" outlineLevel="0" collapsed="false">
      <c r="Q1954" s="153"/>
    </row>
    <row r="1955" customFormat="false" ht="12.75" hidden="false" customHeight="false" outlineLevel="0" collapsed="false">
      <c r="Q1955" s="153"/>
    </row>
    <row r="1956" customFormat="false" ht="12.75" hidden="false" customHeight="false" outlineLevel="0" collapsed="false">
      <c r="Q1956" s="153"/>
    </row>
    <row r="1957" customFormat="false" ht="12.75" hidden="false" customHeight="false" outlineLevel="0" collapsed="false">
      <c r="Q1957" s="153"/>
    </row>
    <row r="1958" customFormat="false" ht="12.75" hidden="false" customHeight="false" outlineLevel="0" collapsed="false">
      <c r="Q1958" s="153"/>
    </row>
    <row r="1959" customFormat="false" ht="12.75" hidden="false" customHeight="false" outlineLevel="0" collapsed="false">
      <c r="Q1959" s="153"/>
    </row>
    <row r="1960" customFormat="false" ht="12.75" hidden="false" customHeight="false" outlineLevel="0" collapsed="false">
      <c r="Q1960" s="153"/>
    </row>
    <row r="1961" customFormat="false" ht="12.75" hidden="false" customHeight="false" outlineLevel="0" collapsed="false">
      <c r="Q1961" s="153"/>
    </row>
    <row r="1962" customFormat="false" ht="12.75" hidden="false" customHeight="false" outlineLevel="0" collapsed="false">
      <c r="Q1962" s="153"/>
    </row>
    <row r="1963" customFormat="false" ht="12.75" hidden="false" customHeight="false" outlineLevel="0" collapsed="false">
      <c r="Q1963" s="153"/>
    </row>
    <row r="1964" customFormat="false" ht="12.75" hidden="false" customHeight="false" outlineLevel="0" collapsed="false">
      <c r="Q1964" s="153"/>
    </row>
    <row r="1965" customFormat="false" ht="12.75" hidden="false" customHeight="false" outlineLevel="0" collapsed="false">
      <c r="Q1965" s="153"/>
    </row>
    <row r="1966" customFormat="false" ht="12.75" hidden="false" customHeight="false" outlineLevel="0" collapsed="false">
      <c r="Q1966" s="153"/>
    </row>
    <row r="1967" customFormat="false" ht="12.75" hidden="false" customHeight="false" outlineLevel="0" collapsed="false">
      <c r="Q1967" s="153"/>
    </row>
    <row r="1968" customFormat="false" ht="12.75" hidden="false" customHeight="false" outlineLevel="0" collapsed="false">
      <c r="Q1968" s="153"/>
    </row>
    <row r="1969" customFormat="false" ht="12.75" hidden="false" customHeight="false" outlineLevel="0" collapsed="false">
      <c r="Q1969" s="153"/>
    </row>
    <row r="1970" customFormat="false" ht="12.75" hidden="false" customHeight="false" outlineLevel="0" collapsed="false">
      <c r="Q1970" s="153"/>
    </row>
    <row r="1971" customFormat="false" ht="12.75" hidden="false" customHeight="false" outlineLevel="0" collapsed="false">
      <c r="Q1971" s="153"/>
    </row>
    <row r="1972" customFormat="false" ht="12.75" hidden="false" customHeight="false" outlineLevel="0" collapsed="false">
      <c r="Q1972" s="153"/>
    </row>
    <row r="1973" customFormat="false" ht="12.75" hidden="false" customHeight="false" outlineLevel="0" collapsed="false">
      <c r="Q1973" s="153"/>
    </row>
    <row r="1974" customFormat="false" ht="12.75" hidden="false" customHeight="false" outlineLevel="0" collapsed="false">
      <c r="Q1974" s="153"/>
    </row>
    <row r="1975" customFormat="false" ht="12.75" hidden="false" customHeight="false" outlineLevel="0" collapsed="false">
      <c r="Q1975" s="153"/>
    </row>
    <row r="1976" customFormat="false" ht="12.75" hidden="false" customHeight="false" outlineLevel="0" collapsed="false">
      <c r="Q1976" s="153"/>
    </row>
    <row r="1977" customFormat="false" ht="12.75" hidden="false" customHeight="false" outlineLevel="0" collapsed="false">
      <c r="Q1977" s="153"/>
    </row>
    <row r="1978" customFormat="false" ht="12.75" hidden="false" customHeight="false" outlineLevel="0" collapsed="false">
      <c r="Q1978" s="153"/>
    </row>
    <row r="1979" customFormat="false" ht="12.75" hidden="false" customHeight="false" outlineLevel="0" collapsed="false">
      <c r="Q1979" s="153"/>
    </row>
    <row r="1980" customFormat="false" ht="12.75" hidden="false" customHeight="false" outlineLevel="0" collapsed="false">
      <c r="Q1980" s="153"/>
    </row>
    <row r="1981" customFormat="false" ht="12.75" hidden="false" customHeight="false" outlineLevel="0" collapsed="false">
      <c r="Q1981" s="153"/>
    </row>
    <row r="1982" customFormat="false" ht="12.75" hidden="false" customHeight="false" outlineLevel="0" collapsed="false">
      <c r="Q1982" s="153"/>
    </row>
    <row r="1983" customFormat="false" ht="12.75" hidden="false" customHeight="false" outlineLevel="0" collapsed="false">
      <c r="Q1983" s="153"/>
    </row>
    <row r="1984" customFormat="false" ht="12.75" hidden="false" customHeight="false" outlineLevel="0" collapsed="false">
      <c r="Q1984" s="153"/>
    </row>
    <row r="1985" customFormat="false" ht="12.75" hidden="false" customHeight="false" outlineLevel="0" collapsed="false">
      <c r="Q1985" s="153"/>
    </row>
    <row r="1986" customFormat="false" ht="12.75" hidden="false" customHeight="false" outlineLevel="0" collapsed="false">
      <c r="Q1986" s="153"/>
    </row>
    <row r="1987" customFormat="false" ht="12.75" hidden="false" customHeight="false" outlineLevel="0" collapsed="false">
      <c r="Q1987" s="153"/>
    </row>
    <row r="1988" customFormat="false" ht="12.75" hidden="false" customHeight="false" outlineLevel="0" collapsed="false">
      <c r="Q1988" s="153"/>
    </row>
    <row r="1989" customFormat="false" ht="12.75" hidden="false" customHeight="false" outlineLevel="0" collapsed="false">
      <c r="Q1989" s="153"/>
    </row>
    <row r="1990" customFormat="false" ht="12.75" hidden="false" customHeight="false" outlineLevel="0" collapsed="false">
      <c r="Q1990" s="153"/>
    </row>
    <row r="1991" customFormat="false" ht="12.75" hidden="false" customHeight="false" outlineLevel="0" collapsed="false">
      <c r="Q1991" s="153"/>
    </row>
    <row r="1992" customFormat="false" ht="12.75" hidden="false" customHeight="false" outlineLevel="0" collapsed="false">
      <c r="Q1992" s="153"/>
    </row>
    <row r="1993" customFormat="false" ht="12.75" hidden="false" customHeight="false" outlineLevel="0" collapsed="false">
      <c r="Q1993" s="153"/>
    </row>
    <row r="1994" customFormat="false" ht="12.75" hidden="false" customHeight="false" outlineLevel="0" collapsed="false">
      <c r="Q1994" s="153"/>
    </row>
    <row r="1995" customFormat="false" ht="12.75" hidden="false" customHeight="false" outlineLevel="0" collapsed="false">
      <c r="Q1995" s="153"/>
    </row>
    <row r="1996" customFormat="false" ht="12.75" hidden="false" customHeight="false" outlineLevel="0" collapsed="false">
      <c r="Q1996" s="153"/>
    </row>
    <row r="1997" customFormat="false" ht="12.75" hidden="false" customHeight="false" outlineLevel="0" collapsed="false">
      <c r="Q1997" s="153"/>
    </row>
    <row r="1998" customFormat="false" ht="12.75" hidden="false" customHeight="false" outlineLevel="0" collapsed="false">
      <c r="Q1998" s="153"/>
    </row>
    <row r="1999" customFormat="false" ht="12.75" hidden="false" customHeight="false" outlineLevel="0" collapsed="false">
      <c r="Q1999" s="153"/>
    </row>
    <row r="2000" customFormat="false" ht="12.75" hidden="false" customHeight="false" outlineLevel="0" collapsed="false">
      <c r="Q2000" s="153"/>
    </row>
    <row r="2001" customFormat="false" ht="12.75" hidden="false" customHeight="false" outlineLevel="0" collapsed="false">
      <c r="Q2001" s="153"/>
    </row>
    <row r="2002" customFormat="false" ht="12.75" hidden="false" customHeight="false" outlineLevel="0" collapsed="false">
      <c r="Q2002" s="153"/>
    </row>
    <row r="2003" customFormat="false" ht="12.75" hidden="false" customHeight="false" outlineLevel="0" collapsed="false">
      <c r="Q2003" s="153"/>
    </row>
    <row r="2004" customFormat="false" ht="12.75" hidden="false" customHeight="false" outlineLevel="0" collapsed="false">
      <c r="Q2004" s="153"/>
    </row>
    <row r="2005" customFormat="false" ht="12.75" hidden="false" customHeight="false" outlineLevel="0" collapsed="false">
      <c r="Q2005" s="153"/>
    </row>
    <row r="2006" customFormat="false" ht="12.75" hidden="false" customHeight="false" outlineLevel="0" collapsed="false">
      <c r="Q2006" s="153"/>
    </row>
    <row r="2007" customFormat="false" ht="12.75" hidden="false" customHeight="false" outlineLevel="0" collapsed="false">
      <c r="Q2007" s="153"/>
    </row>
    <row r="2008" customFormat="false" ht="12.75" hidden="false" customHeight="false" outlineLevel="0" collapsed="false">
      <c r="Q2008" s="153"/>
    </row>
    <row r="2009" customFormat="false" ht="12.75" hidden="false" customHeight="false" outlineLevel="0" collapsed="false">
      <c r="Q2009" s="153"/>
    </row>
    <row r="2010" customFormat="false" ht="12.75" hidden="false" customHeight="false" outlineLevel="0" collapsed="false">
      <c r="Q2010" s="153"/>
    </row>
    <row r="2011" customFormat="false" ht="12.75" hidden="false" customHeight="false" outlineLevel="0" collapsed="false">
      <c r="Q2011" s="153"/>
    </row>
    <row r="2012" customFormat="false" ht="12.75" hidden="false" customHeight="false" outlineLevel="0" collapsed="false">
      <c r="Q2012" s="153"/>
    </row>
    <row r="2013" customFormat="false" ht="12.75" hidden="false" customHeight="false" outlineLevel="0" collapsed="false">
      <c r="Q2013" s="153"/>
    </row>
    <row r="2014" customFormat="false" ht="12.75" hidden="false" customHeight="false" outlineLevel="0" collapsed="false">
      <c r="Q2014" s="153"/>
    </row>
    <row r="2015" customFormat="false" ht="12.75" hidden="false" customHeight="false" outlineLevel="0" collapsed="false">
      <c r="Q2015" s="153"/>
    </row>
    <row r="2016" customFormat="false" ht="12.75" hidden="false" customHeight="false" outlineLevel="0" collapsed="false">
      <c r="Q2016" s="153"/>
    </row>
    <row r="2017" customFormat="false" ht="12.75" hidden="false" customHeight="false" outlineLevel="0" collapsed="false">
      <c r="Q2017" s="153"/>
    </row>
    <row r="2018" customFormat="false" ht="12.75" hidden="false" customHeight="false" outlineLevel="0" collapsed="false">
      <c r="Q2018" s="153"/>
    </row>
    <row r="2019" customFormat="false" ht="12.75" hidden="false" customHeight="false" outlineLevel="0" collapsed="false">
      <c r="Q2019" s="153"/>
    </row>
    <row r="2020" customFormat="false" ht="12.75" hidden="false" customHeight="false" outlineLevel="0" collapsed="false">
      <c r="Q2020" s="153"/>
    </row>
    <row r="2021" customFormat="false" ht="12.75" hidden="false" customHeight="false" outlineLevel="0" collapsed="false">
      <c r="Q2021" s="153"/>
    </row>
    <row r="2022" customFormat="false" ht="12.75" hidden="false" customHeight="false" outlineLevel="0" collapsed="false">
      <c r="Q2022" s="153"/>
    </row>
    <row r="2023" customFormat="false" ht="12.75" hidden="false" customHeight="false" outlineLevel="0" collapsed="false">
      <c r="Q2023" s="153"/>
    </row>
    <row r="2024" customFormat="false" ht="12.75" hidden="false" customHeight="false" outlineLevel="0" collapsed="false">
      <c r="Q2024" s="153"/>
    </row>
    <row r="2025" customFormat="false" ht="12.75" hidden="false" customHeight="false" outlineLevel="0" collapsed="false">
      <c r="Q2025" s="153"/>
    </row>
    <row r="2026" customFormat="false" ht="12.75" hidden="false" customHeight="false" outlineLevel="0" collapsed="false">
      <c r="Q2026" s="153"/>
    </row>
    <row r="2027" customFormat="false" ht="12.75" hidden="false" customHeight="false" outlineLevel="0" collapsed="false">
      <c r="Q2027" s="153"/>
    </row>
    <row r="2028" customFormat="false" ht="12.75" hidden="false" customHeight="false" outlineLevel="0" collapsed="false">
      <c r="Q2028" s="153"/>
    </row>
    <row r="2029" customFormat="false" ht="12.75" hidden="false" customHeight="false" outlineLevel="0" collapsed="false">
      <c r="Q2029" s="153"/>
    </row>
    <row r="2030" customFormat="false" ht="12.75" hidden="false" customHeight="false" outlineLevel="0" collapsed="false">
      <c r="Q2030" s="153"/>
    </row>
    <row r="2031" customFormat="false" ht="12.75" hidden="false" customHeight="false" outlineLevel="0" collapsed="false">
      <c r="Q2031" s="153"/>
    </row>
    <row r="2032" customFormat="false" ht="12.75" hidden="false" customHeight="false" outlineLevel="0" collapsed="false">
      <c r="Q2032" s="153"/>
    </row>
    <row r="2033" customFormat="false" ht="12.75" hidden="false" customHeight="false" outlineLevel="0" collapsed="false">
      <c r="Q2033" s="153"/>
    </row>
    <row r="2034" customFormat="false" ht="12.75" hidden="false" customHeight="false" outlineLevel="0" collapsed="false">
      <c r="Q2034" s="153"/>
    </row>
    <row r="2035" customFormat="false" ht="12.75" hidden="false" customHeight="false" outlineLevel="0" collapsed="false">
      <c r="Q2035" s="153"/>
    </row>
    <row r="2036" customFormat="false" ht="12.75" hidden="false" customHeight="false" outlineLevel="0" collapsed="false">
      <c r="Q2036" s="153"/>
    </row>
    <row r="2037" customFormat="false" ht="12.75" hidden="false" customHeight="false" outlineLevel="0" collapsed="false">
      <c r="Q2037" s="153"/>
    </row>
    <row r="2038" customFormat="false" ht="12.75" hidden="false" customHeight="false" outlineLevel="0" collapsed="false">
      <c r="Q2038" s="153"/>
    </row>
    <row r="2039" customFormat="false" ht="12.75" hidden="false" customHeight="false" outlineLevel="0" collapsed="false">
      <c r="Q2039" s="153"/>
    </row>
    <row r="2040" customFormat="false" ht="12.75" hidden="false" customHeight="false" outlineLevel="0" collapsed="false">
      <c r="Q2040" s="153"/>
    </row>
    <row r="2041" customFormat="false" ht="12.75" hidden="false" customHeight="false" outlineLevel="0" collapsed="false">
      <c r="Q2041" s="153"/>
    </row>
    <row r="2042" customFormat="false" ht="12.75" hidden="false" customHeight="false" outlineLevel="0" collapsed="false">
      <c r="Q2042" s="153"/>
    </row>
    <row r="2043" customFormat="false" ht="12.75" hidden="false" customHeight="false" outlineLevel="0" collapsed="false">
      <c r="Q2043" s="153"/>
    </row>
    <row r="2044" customFormat="false" ht="12.75" hidden="false" customHeight="false" outlineLevel="0" collapsed="false">
      <c r="Q2044" s="153"/>
    </row>
    <row r="2045" customFormat="false" ht="12.75" hidden="false" customHeight="false" outlineLevel="0" collapsed="false">
      <c r="Q2045" s="153"/>
    </row>
    <row r="2046" customFormat="false" ht="12.75" hidden="false" customHeight="false" outlineLevel="0" collapsed="false">
      <c r="Q2046" s="153"/>
    </row>
    <row r="2047" customFormat="false" ht="12.75" hidden="false" customHeight="false" outlineLevel="0" collapsed="false">
      <c r="Q2047" s="153"/>
    </row>
    <row r="2048" customFormat="false" ht="12.75" hidden="false" customHeight="false" outlineLevel="0" collapsed="false">
      <c r="Q2048" s="153"/>
    </row>
    <row r="2049" customFormat="false" ht="12.75" hidden="false" customHeight="false" outlineLevel="0" collapsed="false">
      <c r="Q2049" s="153"/>
    </row>
    <row r="2050" customFormat="false" ht="12.75" hidden="false" customHeight="false" outlineLevel="0" collapsed="false">
      <c r="Q2050" s="153"/>
    </row>
    <row r="2051" customFormat="false" ht="12.75" hidden="false" customHeight="false" outlineLevel="0" collapsed="false">
      <c r="Q2051" s="153"/>
    </row>
    <row r="2052" customFormat="false" ht="12.75" hidden="false" customHeight="false" outlineLevel="0" collapsed="false">
      <c r="Q2052" s="153"/>
    </row>
    <row r="2053" customFormat="false" ht="12.75" hidden="false" customHeight="false" outlineLevel="0" collapsed="false">
      <c r="Q2053" s="153"/>
    </row>
    <row r="2054" customFormat="false" ht="12.75" hidden="false" customHeight="false" outlineLevel="0" collapsed="false">
      <c r="Q2054" s="153"/>
    </row>
    <row r="2055" customFormat="false" ht="12.75" hidden="false" customHeight="false" outlineLevel="0" collapsed="false">
      <c r="Q2055" s="153"/>
    </row>
    <row r="2056" customFormat="false" ht="12.75" hidden="false" customHeight="false" outlineLevel="0" collapsed="false">
      <c r="Q2056" s="153"/>
    </row>
    <row r="2057" customFormat="false" ht="12.75" hidden="false" customHeight="false" outlineLevel="0" collapsed="false">
      <c r="Q2057" s="153"/>
    </row>
    <row r="2058" customFormat="false" ht="12.75" hidden="false" customHeight="false" outlineLevel="0" collapsed="false">
      <c r="Q2058" s="153"/>
    </row>
    <row r="2059" customFormat="false" ht="12.75" hidden="false" customHeight="false" outlineLevel="0" collapsed="false">
      <c r="Q2059" s="153"/>
    </row>
    <row r="2060" customFormat="false" ht="12.75" hidden="false" customHeight="false" outlineLevel="0" collapsed="false">
      <c r="Q2060" s="153"/>
    </row>
    <row r="2061" customFormat="false" ht="12.75" hidden="false" customHeight="false" outlineLevel="0" collapsed="false">
      <c r="Q2061" s="153"/>
    </row>
    <row r="2062" customFormat="false" ht="12.75" hidden="false" customHeight="false" outlineLevel="0" collapsed="false">
      <c r="Q2062" s="153"/>
    </row>
    <row r="2063" customFormat="false" ht="12.75" hidden="false" customHeight="false" outlineLevel="0" collapsed="false">
      <c r="Q2063" s="153"/>
    </row>
    <row r="2064" customFormat="false" ht="12.75" hidden="false" customHeight="false" outlineLevel="0" collapsed="false">
      <c r="Q2064" s="153"/>
    </row>
    <row r="2065" customFormat="false" ht="12.75" hidden="false" customHeight="false" outlineLevel="0" collapsed="false">
      <c r="Q2065" s="153"/>
    </row>
    <row r="2066" customFormat="false" ht="12.75" hidden="false" customHeight="false" outlineLevel="0" collapsed="false">
      <c r="Q2066" s="153"/>
    </row>
    <row r="2067" customFormat="false" ht="12.75" hidden="false" customHeight="false" outlineLevel="0" collapsed="false">
      <c r="Q2067" s="153"/>
    </row>
    <row r="2068" customFormat="false" ht="12.75" hidden="false" customHeight="false" outlineLevel="0" collapsed="false">
      <c r="Q2068" s="153"/>
    </row>
    <row r="2069" customFormat="false" ht="12.75" hidden="false" customHeight="false" outlineLevel="0" collapsed="false">
      <c r="Q2069" s="153"/>
    </row>
    <row r="2070" customFormat="false" ht="12.75" hidden="false" customHeight="false" outlineLevel="0" collapsed="false">
      <c r="Q2070" s="153"/>
    </row>
    <row r="2071" customFormat="false" ht="12.75" hidden="false" customHeight="false" outlineLevel="0" collapsed="false">
      <c r="Q2071" s="153"/>
    </row>
    <row r="2072" customFormat="false" ht="12.75" hidden="false" customHeight="false" outlineLevel="0" collapsed="false">
      <c r="Q2072" s="153"/>
    </row>
    <row r="2073" customFormat="false" ht="12.75" hidden="false" customHeight="false" outlineLevel="0" collapsed="false">
      <c r="Q2073" s="153"/>
    </row>
    <row r="2074" customFormat="false" ht="12.75" hidden="false" customHeight="false" outlineLevel="0" collapsed="false">
      <c r="Q2074" s="153"/>
    </row>
    <row r="2075" customFormat="false" ht="12.75" hidden="false" customHeight="false" outlineLevel="0" collapsed="false">
      <c r="Q2075" s="153"/>
    </row>
    <row r="2076" customFormat="false" ht="12.75" hidden="false" customHeight="false" outlineLevel="0" collapsed="false">
      <c r="Q2076" s="153"/>
    </row>
    <row r="2077" customFormat="false" ht="12.75" hidden="false" customHeight="false" outlineLevel="0" collapsed="false">
      <c r="Q2077" s="153"/>
    </row>
    <row r="2078" customFormat="false" ht="12.75" hidden="false" customHeight="false" outlineLevel="0" collapsed="false">
      <c r="Q2078" s="153"/>
    </row>
    <row r="2079" customFormat="false" ht="12.75" hidden="false" customHeight="false" outlineLevel="0" collapsed="false">
      <c r="Q2079" s="153"/>
    </row>
    <row r="2080" customFormat="false" ht="12.75" hidden="false" customHeight="false" outlineLevel="0" collapsed="false">
      <c r="Q2080" s="153"/>
    </row>
    <row r="2081" customFormat="false" ht="12.75" hidden="false" customHeight="false" outlineLevel="0" collapsed="false">
      <c r="Q2081" s="153"/>
    </row>
    <row r="2082" customFormat="false" ht="12.75" hidden="false" customHeight="false" outlineLevel="0" collapsed="false">
      <c r="Q2082" s="153"/>
    </row>
    <row r="2083" customFormat="false" ht="12.75" hidden="false" customHeight="false" outlineLevel="0" collapsed="false">
      <c r="Q2083" s="153"/>
    </row>
    <row r="2084" customFormat="false" ht="12.75" hidden="false" customHeight="false" outlineLevel="0" collapsed="false">
      <c r="Q2084" s="153"/>
    </row>
    <row r="2085" customFormat="false" ht="12.75" hidden="false" customHeight="false" outlineLevel="0" collapsed="false">
      <c r="Q2085" s="153"/>
    </row>
    <row r="2086" customFormat="false" ht="12.75" hidden="false" customHeight="false" outlineLevel="0" collapsed="false">
      <c r="Q2086" s="153"/>
    </row>
    <row r="2087" customFormat="false" ht="12.75" hidden="false" customHeight="false" outlineLevel="0" collapsed="false">
      <c r="Q2087" s="153"/>
    </row>
    <row r="2088" customFormat="false" ht="12.75" hidden="false" customHeight="false" outlineLevel="0" collapsed="false">
      <c r="Q2088" s="153"/>
    </row>
    <row r="2089" customFormat="false" ht="12.75" hidden="false" customHeight="false" outlineLevel="0" collapsed="false">
      <c r="Q2089" s="153"/>
    </row>
    <row r="2090" customFormat="false" ht="12.75" hidden="false" customHeight="false" outlineLevel="0" collapsed="false">
      <c r="Q2090" s="153"/>
    </row>
    <row r="2091" customFormat="false" ht="12.75" hidden="false" customHeight="false" outlineLevel="0" collapsed="false">
      <c r="Q2091" s="153"/>
    </row>
    <row r="2092" customFormat="false" ht="12.75" hidden="false" customHeight="false" outlineLevel="0" collapsed="false">
      <c r="Q2092" s="153"/>
    </row>
    <row r="2093" customFormat="false" ht="12.75" hidden="false" customHeight="false" outlineLevel="0" collapsed="false">
      <c r="Q2093" s="153"/>
    </row>
    <row r="2094" customFormat="false" ht="12.75" hidden="false" customHeight="false" outlineLevel="0" collapsed="false">
      <c r="Q2094" s="153"/>
    </row>
    <row r="2095" customFormat="false" ht="12.75" hidden="false" customHeight="false" outlineLevel="0" collapsed="false">
      <c r="Q2095" s="153"/>
    </row>
    <row r="2096" customFormat="false" ht="12.75" hidden="false" customHeight="false" outlineLevel="0" collapsed="false">
      <c r="Q2096" s="153"/>
    </row>
    <row r="2097" customFormat="false" ht="12.75" hidden="false" customHeight="false" outlineLevel="0" collapsed="false">
      <c r="Q2097" s="153"/>
    </row>
    <row r="2098" customFormat="false" ht="12.75" hidden="false" customHeight="false" outlineLevel="0" collapsed="false">
      <c r="Q2098" s="153"/>
    </row>
    <row r="2099" customFormat="false" ht="12.75" hidden="false" customHeight="false" outlineLevel="0" collapsed="false">
      <c r="Q2099" s="153"/>
    </row>
    <row r="2100" customFormat="false" ht="12.75" hidden="false" customHeight="false" outlineLevel="0" collapsed="false">
      <c r="Q2100" s="153"/>
    </row>
    <row r="2101" customFormat="false" ht="12.75" hidden="false" customHeight="false" outlineLevel="0" collapsed="false">
      <c r="Q2101" s="153"/>
    </row>
    <row r="2102" customFormat="false" ht="12.75" hidden="false" customHeight="false" outlineLevel="0" collapsed="false">
      <c r="Q2102" s="153"/>
    </row>
    <row r="2103" customFormat="false" ht="12.75" hidden="false" customHeight="false" outlineLevel="0" collapsed="false">
      <c r="Q2103" s="153"/>
    </row>
    <row r="2104" customFormat="false" ht="12.75" hidden="false" customHeight="false" outlineLevel="0" collapsed="false">
      <c r="Q2104" s="153"/>
    </row>
    <row r="2105" customFormat="false" ht="12.75" hidden="false" customHeight="false" outlineLevel="0" collapsed="false">
      <c r="Q2105" s="153"/>
    </row>
    <row r="2106" customFormat="false" ht="12.75" hidden="false" customHeight="false" outlineLevel="0" collapsed="false">
      <c r="Q2106" s="153"/>
    </row>
    <row r="2107" customFormat="false" ht="12.75" hidden="false" customHeight="false" outlineLevel="0" collapsed="false">
      <c r="Q2107" s="153"/>
    </row>
    <row r="2108" customFormat="false" ht="12.75" hidden="false" customHeight="false" outlineLevel="0" collapsed="false">
      <c r="Q2108" s="153"/>
    </row>
    <row r="2109" customFormat="false" ht="12.75" hidden="false" customHeight="false" outlineLevel="0" collapsed="false">
      <c r="Q2109" s="153"/>
    </row>
    <row r="2110" customFormat="false" ht="12.75" hidden="false" customHeight="false" outlineLevel="0" collapsed="false">
      <c r="Q2110" s="153"/>
    </row>
    <row r="2111" customFormat="false" ht="12.75" hidden="false" customHeight="false" outlineLevel="0" collapsed="false">
      <c r="Q2111" s="153"/>
    </row>
    <row r="2112" customFormat="false" ht="12.75" hidden="false" customHeight="false" outlineLevel="0" collapsed="false">
      <c r="Q2112" s="153"/>
    </row>
    <row r="2113" customFormat="false" ht="12.75" hidden="false" customHeight="false" outlineLevel="0" collapsed="false">
      <c r="Q2113" s="153"/>
    </row>
    <row r="2114" customFormat="false" ht="12.75" hidden="false" customHeight="false" outlineLevel="0" collapsed="false">
      <c r="Q2114" s="153"/>
    </row>
    <row r="2115" customFormat="false" ht="12.75" hidden="false" customHeight="false" outlineLevel="0" collapsed="false">
      <c r="Q2115" s="153"/>
    </row>
    <row r="2116" customFormat="false" ht="12.75" hidden="false" customHeight="false" outlineLevel="0" collapsed="false">
      <c r="Q2116" s="153"/>
    </row>
    <row r="2117" customFormat="false" ht="12.75" hidden="false" customHeight="false" outlineLevel="0" collapsed="false">
      <c r="Q2117" s="153"/>
    </row>
    <row r="2118" customFormat="false" ht="12.75" hidden="false" customHeight="false" outlineLevel="0" collapsed="false">
      <c r="Q2118" s="153"/>
    </row>
    <row r="2119" customFormat="false" ht="12.75" hidden="false" customHeight="false" outlineLevel="0" collapsed="false">
      <c r="Q2119" s="153"/>
    </row>
    <row r="2120" customFormat="false" ht="12.75" hidden="false" customHeight="false" outlineLevel="0" collapsed="false">
      <c r="Q2120" s="153"/>
    </row>
    <row r="2121" customFormat="false" ht="12.75" hidden="false" customHeight="false" outlineLevel="0" collapsed="false">
      <c r="Q2121" s="153"/>
    </row>
    <row r="2122" customFormat="false" ht="12.75" hidden="false" customHeight="false" outlineLevel="0" collapsed="false">
      <c r="Q2122" s="153"/>
    </row>
    <row r="2123" customFormat="false" ht="12.75" hidden="false" customHeight="false" outlineLevel="0" collapsed="false">
      <c r="Q2123" s="153"/>
    </row>
    <row r="2124" customFormat="false" ht="12.75" hidden="false" customHeight="false" outlineLevel="0" collapsed="false">
      <c r="Q2124" s="153"/>
    </row>
    <row r="2125" customFormat="false" ht="12.75" hidden="false" customHeight="false" outlineLevel="0" collapsed="false">
      <c r="Q2125" s="153"/>
    </row>
    <row r="2126" customFormat="false" ht="12.75" hidden="false" customHeight="false" outlineLevel="0" collapsed="false">
      <c r="Q2126" s="153"/>
    </row>
    <row r="2127" customFormat="false" ht="12.75" hidden="false" customHeight="false" outlineLevel="0" collapsed="false">
      <c r="Q2127" s="153"/>
    </row>
    <row r="2128" customFormat="false" ht="12.75" hidden="false" customHeight="false" outlineLevel="0" collapsed="false">
      <c r="Q2128" s="153"/>
    </row>
    <row r="2129" customFormat="false" ht="12.75" hidden="false" customHeight="false" outlineLevel="0" collapsed="false">
      <c r="Q2129" s="153"/>
    </row>
    <row r="2130" customFormat="false" ht="12.75" hidden="false" customHeight="false" outlineLevel="0" collapsed="false">
      <c r="Q2130" s="153"/>
    </row>
    <row r="2131" customFormat="false" ht="12.75" hidden="false" customHeight="false" outlineLevel="0" collapsed="false">
      <c r="Q2131" s="153"/>
    </row>
    <row r="2132" customFormat="false" ht="12.75" hidden="false" customHeight="false" outlineLevel="0" collapsed="false">
      <c r="Q2132" s="153"/>
    </row>
    <row r="2133" customFormat="false" ht="12.75" hidden="false" customHeight="false" outlineLevel="0" collapsed="false">
      <c r="Q2133" s="153"/>
    </row>
    <row r="2134" customFormat="false" ht="12.75" hidden="false" customHeight="false" outlineLevel="0" collapsed="false">
      <c r="Q2134" s="153"/>
    </row>
    <row r="2135" customFormat="false" ht="12.75" hidden="false" customHeight="false" outlineLevel="0" collapsed="false">
      <c r="Q2135" s="153"/>
    </row>
    <row r="2136" customFormat="false" ht="12.75" hidden="false" customHeight="false" outlineLevel="0" collapsed="false">
      <c r="Q2136" s="153"/>
    </row>
    <row r="2137" customFormat="false" ht="12.75" hidden="false" customHeight="false" outlineLevel="0" collapsed="false">
      <c r="Q2137" s="153"/>
    </row>
    <row r="2138" customFormat="false" ht="12.75" hidden="false" customHeight="false" outlineLevel="0" collapsed="false">
      <c r="Q2138" s="153"/>
    </row>
    <row r="2139" customFormat="false" ht="12.75" hidden="false" customHeight="false" outlineLevel="0" collapsed="false">
      <c r="Q2139" s="153"/>
    </row>
    <row r="2140" customFormat="false" ht="12.75" hidden="false" customHeight="false" outlineLevel="0" collapsed="false">
      <c r="Q2140" s="153"/>
    </row>
    <row r="2141" customFormat="false" ht="12.75" hidden="false" customHeight="false" outlineLevel="0" collapsed="false">
      <c r="Q2141" s="153"/>
    </row>
    <row r="2142" customFormat="false" ht="12.75" hidden="false" customHeight="false" outlineLevel="0" collapsed="false">
      <c r="Q2142" s="153"/>
    </row>
    <row r="2143" customFormat="false" ht="12.75" hidden="false" customHeight="false" outlineLevel="0" collapsed="false">
      <c r="Q2143" s="153"/>
    </row>
    <row r="2144" customFormat="false" ht="12.75" hidden="false" customHeight="false" outlineLevel="0" collapsed="false">
      <c r="Q2144" s="153"/>
    </row>
    <row r="2145" customFormat="false" ht="12.75" hidden="false" customHeight="false" outlineLevel="0" collapsed="false">
      <c r="Q2145" s="153"/>
    </row>
    <row r="2146" customFormat="false" ht="12.75" hidden="false" customHeight="false" outlineLevel="0" collapsed="false">
      <c r="Q2146" s="153"/>
    </row>
    <row r="2147" customFormat="false" ht="12.75" hidden="false" customHeight="false" outlineLevel="0" collapsed="false">
      <c r="Q2147" s="153"/>
    </row>
    <row r="2148" customFormat="false" ht="12.75" hidden="false" customHeight="false" outlineLevel="0" collapsed="false">
      <c r="Q2148" s="153"/>
    </row>
    <row r="2149" customFormat="false" ht="12.75" hidden="false" customHeight="false" outlineLevel="0" collapsed="false">
      <c r="Q2149" s="153"/>
    </row>
    <row r="2150" customFormat="false" ht="12.75" hidden="false" customHeight="false" outlineLevel="0" collapsed="false">
      <c r="Q2150" s="153"/>
    </row>
    <row r="2151" customFormat="false" ht="12.75" hidden="false" customHeight="false" outlineLevel="0" collapsed="false">
      <c r="Q2151" s="153"/>
    </row>
    <row r="2152" customFormat="false" ht="12.75" hidden="false" customHeight="false" outlineLevel="0" collapsed="false">
      <c r="Q2152" s="153"/>
    </row>
    <row r="2153" customFormat="false" ht="12.75" hidden="false" customHeight="false" outlineLevel="0" collapsed="false">
      <c r="Q2153" s="153"/>
    </row>
    <row r="2154" customFormat="false" ht="12.75" hidden="false" customHeight="false" outlineLevel="0" collapsed="false">
      <c r="Q2154" s="153"/>
    </row>
    <row r="2155" customFormat="false" ht="12.75" hidden="false" customHeight="false" outlineLevel="0" collapsed="false">
      <c r="Q2155" s="153"/>
    </row>
    <row r="2156" customFormat="false" ht="12.75" hidden="false" customHeight="false" outlineLevel="0" collapsed="false">
      <c r="Q2156" s="153"/>
    </row>
    <row r="2157" customFormat="false" ht="12.75" hidden="false" customHeight="false" outlineLevel="0" collapsed="false">
      <c r="Q2157" s="153"/>
    </row>
    <row r="2158" customFormat="false" ht="12.75" hidden="false" customHeight="false" outlineLevel="0" collapsed="false">
      <c r="Q2158" s="153"/>
    </row>
    <row r="2159" customFormat="false" ht="12.75" hidden="false" customHeight="false" outlineLevel="0" collapsed="false">
      <c r="Q2159" s="153"/>
    </row>
    <row r="2160" customFormat="false" ht="12.75" hidden="false" customHeight="false" outlineLevel="0" collapsed="false">
      <c r="Q2160" s="153"/>
    </row>
    <row r="2161" customFormat="false" ht="12.75" hidden="false" customHeight="false" outlineLevel="0" collapsed="false">
      <c r="Q2161" s="153"/>
    </row>
    <row r="2162" customFormat="false" ht="12.75" hidden="false" customHeight="false" outlineLevel="0" collapsed="false">
      <c r="Q2162" s="153"/>
    </row>
    <row r="2163" customFormat="false" ht="12.75" hidden="false" customHeight="false" outlineLevel="0" collapsed="false">
      <c r="Q2163" s="153"/>
    </row>
    <row r="2164" customFormat="false" ht="12.75" hidden="false" customHeight="false" outlineLevel="0" collapsed="false">
      <c r="Q2164" s="153"/>
    </row>
    <row r="2165" customFormat="false" ht="12.75" hidden="false" customHeight="false" outlineLevel="0" collapsed="false">
      <c r="Q2165" s="153"/>
    </row>
    <row r="2166" customFormat="false" ht="12.75" hidden="false" customHeight="false" outlineLevel="0" collapsed="false">
      <c r="Q2166" s="153"/>
    </row>
    <row r="2167" customFormat="false" ht="12.75" hidden="false" customHeight="false" outlineLevel="0" collapsed="false">
      <c r="Q2167" s="153"/>
    </row>
    <row r="2168" customFormat="false" ht="12.75" hidden="false" customHeight="false" outlineLevel="0" collapsed="false">
      <c r="Q2168" s="153"/>
    </row>
    <row r="2169" customFormat="false" ht="12.75" hidden="false" customHeight="false" outlineLevel="0" collapsed="false">
      <c r="Q2169" s="153"/>
    </row>
    <row r="2170" customFormat="false" ht="12.75" hidden="false" customHeight="false" outlineLevel="0" collapsed="false">
      <c r="Q2170" s="153"/>
    </row>
    <row r="2171" customFormat="false" ht="12.75" hidden="false" customHeight="false" outlineLevel="0" collapsed="false">
      <c r="Q2171" s="153"/>
    </row>
    <row r="2172" customFormat="false" ht="12.75" hidden="false" customHeight="false" outlineLevel="0" collapsed="false">
      <c r="Q2172" s="153"/>
    </row>
    <row r="2173" customFormat="false" ht="12.75" hidden="false" customHeight="false" outlineLevel="0" collapsed="false">
      <c r="Q2173" s="153"/>
    </row>
    <row r="2174" customFormat="false" ht="12.75" hidden="false" customHeight="false" outlineLevel="0" collapsed="false">
      <c r="Q2174" s="153"/>
    </row>
    <row r="2175" customFormat="false" ht="12.75" hidden="false" customHeight="false" outlineLevel="0" collapsed="false">
      <c r="Q2175" s="153"/>
    </row>
    <row r="2176" customFormat="false" ht="12.75" hidden="false" customHeight="false" outlineLevel="0" collapsed="false">
      <c r="Q2176" s="153"/>
    </row>
    <row r="2177" customFormat="false" ht="12.75" hidden="false" customHeight="false" outlineLevel="0" collapsed="false">
      <c r="Q2177" s="153"/>
    </row>
    <row r="2178" customFormat="false" ht="12.75" hidden="false" customHeight="false" outlineLevel="0" collapsed="false">
      <c r="Q2178" s="153"/>
    </row>
    <row r="2179" customFormat="false" ht="12.75" hidden="false" customHeight="false" outlineLevel="0" collapsed="false">
      <c r="Q2179" s="153"/>
    </row>
    <row r="2180" customFormat="false" ht="12.75" hidden="false" customHeight="false" outlineLevel="0" collapsed="false">
      <c r="Q2180" s="153"/>
    </row>
    <row r="2181" customFormat="false" ht="12.75" hidden="false" customHeight="false" outlineLevel="0" collapsed="false">
      <c r="Q2181" s="153"/>
    </row>
    <row r="2182" customFormat="false" ht="12.75" hidden="false" customHeight="false" outlineLevel="0" collapsed="false">
      <c r="Q2182" s="153"/>
    </row>
    <row r="2183" customFormat="false" ht="12.75" hidden="false" customHeight="false" outlineLevel="0" collapsed="false">
      <c r="Q2183" s="153"/>
    </row>
    <row r="2184" customFormat="false" ht="12.75" hidden="false" customHeight="false" outlineLevel="0" collapsed="false">
      <c r="Q2184" s="153"/>
    </row>
    <row r="2185" customFormat="false" ht="12.75" hidden="false" customHeight="false" outlineLevel="0" collapsed="false">
      <c r="Q2185" s="153"/>
    </row>
    <row r="2186" customFormat="false" ht="12.75" hidden="false" customHeight="false" outlineLevel="0" collapsed="false">
      <c r="Q2186" s="153"/>
    </row>
    <row r="2187" customFormat="false" ht="12.75" hidden="false" customHeight="false" outlineLevel="0" collapsed="false">
      <c r="Q2187" s="153"/>
    </row>
    <row r="2188" customFormat="false" ht="12.75" hidden="false" customHeight="false" outlineLevel="0" collapsed="false">
      <c r="Q2188" s="153"/>
    </row>
    <row r="2189" customFormat="false" ht="12.75" hidden="false" customHeight="false" outlineLevel="0" collapsed="false">
      <c r="Q2189" s="153"/>
    </row>
    <row r="2190" customFormat="false" ht="12.75" hidden="false" customHeight="false" outlineLevel="0" collapsed="false">
      <c r="Q2190" s="153"/>
    </row>
    <row r="2191" customFormat="false" ht="12.75" hidden="false" customHeight="false" outlineLevel="0" collapsed="false">
      <c r="Q2191" s="153"/>
    </row>
    <row r="2192" customFormat="false" ht="12.75" hidden="false" customHeight="false" outlineLevel="0" collapsed="false">
      <c r="Q2192" s="153"/>
    </row>
    <row r="2193" customFormat="false" ht="12.75" hidden="false" customHeight="false" outlineLevel="0" collapsed="false">
      <c r="Q2193" s="153"/>
    </row>
    <row r="2194" customFormat="false" ht="12.75" hidden="false" customHeight="false" outlineLevel="0" collapsed="false">
      <c r="Q2194" s="153"/>
    </row>
    <row r="2195" customFormat="false" ht="12.75" hidden="false" customHeight="false" outlineLevel="0" collapsed="false">
      <c r="Q2195" s="153"/>
    </row>
    <row r="2196" customFormat="false" ht="12.75" hidden="false" customHeight="false" outlineLevel="0" collapsed="false">
      <c r="Q2196" s="153"/>
    </row>
    <row r="2197" customFormat="false" ht="12.75" hidden="false" customHeight="false" outlineLevel="0" collapsed="false">
      <c r="Q2197" s="153"/>
    </row>
    <row r="2198" customFormat="false" ht="12.75" hidden="false" customHeight="false" outlineLevel="0" collapsed="false">
      <c r="Q2198" s="153"/>
    </row>
    <row r="2199" customFormat="false" ht="12.75" hidden="false" customHeight="false" outlineLevel="0" collapsed="false">
      <c r="Q2199" s="153"/>
    </row>
    <row r="2200" customFormat="false" ht="12.75" hidden="false" customHeight="false" outlineLevel="0" collapsed="false">
      <c r="Q2200" s="153"/>
    </row>
    <row r="2201" customFormat="false" ht="12.75" hidden="false" customHeight="false" outlineLevel="0" collapsed="false">
      <c r="Q2201" s="153"/>
    </row>
    <row r="2202" customFormat="false" ht="12.75" hidden="false" customHeight="false" outlineLevel="0" collapsed="false">
      <c r="Q2202" s="153"/>
    </row>
    <row r="2203" customFormat="false" ht="12.75" hidden="false" customHeight="false" outlineLevel="0" collapsed="false">
      <c r="Q2203" s="153"/>
    </row>
    <row r="2204" customFormat="false" ht="12.75" hidden="false" customHeight="false" outlineLevel="0" collapsed="false">
      <c r="Q2204" s="153"/>
    </row>
    <row r="2205" customFormat="false" ht="12.75" hidden="false" customHeight="false" outlineLevel="0" collapsed="false">
      <c r="Q2205" s="153"/>
    </row>
    <row r="2206" customFormat="false" ht="12.75" hidden="false" customHeight="false" outlineLevel="0" collapsed="false">
      <c r="Q2206" s="153"/>
    </row>
    <row r="2207" customFormat="false" ht="12.75" hidden="false" customHeight="false" outlineLevel="0" collapsed="false">
      <c r="Q2207" s="153"/>
    </row>
    <row r="2208" customFormat="false" ht="12.75" hidden="false" customHeight="false" outlineLevel="0" collapsed="false">
      <c r="Q2208" s="153"/>
    </row>
    <row r="2209" customFormat="false" ht="12.75" hidden="false" customHeight="false" outlineLevel="0" collapsed="false">
      <c r="Q2209" s="153"/>
    </row>
    <row r="2210" customFormat="false" ht="12.75" hidden="false" customHeight="false" outlineLevel="0" collapsed="false">
      <c r="Q2210" s="153"/>
    </row>
    <row r="2211" customFormat="false" ht="12.75" hidden="false" customHeight="false" outlineLevel="0" collapsed="false">
      <c r="Q2211" s="153"/>
    </row>
    <row r="2212" customFormat="false" ht="12.75" hidden="false" customHeight="false" outlineLevel="0" collapsed="false">
      <c r="Q2212" s="153"/>
    </row>
    <row r="2213" customFormat="false" ht="12.75" hidden="false" customHeight="false" outlineLevel="0" collapsed="false">
      <c r="Q2213" s="153"/>
    </row>
    <row r="2214" customFormat="false" ht="12.75" hidden="false" customHeight="false" outlineLevel="0" collapsed="false">
      <c r="Q2214" s="153"/>
    </row>
    <row r="2215" customFormat="false" ht="12.75" hidden="false" customHeight="false" outlineLevel="0" collapsed="false">
      <c r="Q2215" s="153"/>
    </row>
    <row r="2216" customFormat="false" ht="12.75" hidden="false" customHeight="false" outlineLevel="0" collapsed="false">
      <c r="Q2216" s="153"/>
    </row>
    <row r="2217" customFormat="false" ht="12.75" hidden="false" customHeight="false" outlineLevel="0" collapsed="false">
      <c r="Q2217" s="153"/>
    </row>
    <row r="2218" customFormat="false" ht="12.75" hidden="false" customHeight="false" outlineLevel="0" collapsed="false">
      <c r="Q2218" s="153"/>
    </row>
    <row r="2219" customFormat="false" ht="12.75" hidden="false" customHeight="false" outlineLevel="0" collapsed="false">
      <c r="Q2219" s="153"/>
    </row>
    <row r="2220" customFormat="false" ht="12.75" hidden="false" customHeight="false" outlineLevel="0" collapsed="false">
      <c r="Q2220" s="153"/>
    </row>
    <row r="2221" customFormat="false" ht="12.75" hidden="false" customHeight="false" outlineLevel="0" collapsed="false">
      <c r="Q2221" s="153"/>
    </row>
    <row r="2222" customFormat="false" ht="12.75" hidden="false" customHeight="false" outlineLevel="0" collapsed="false">
      <c r="Q2222" s="153"/>
    </row>
    <row r="2223" customFormat="false" ht="12.75" hidden="false" customHeight="false" outlineLevel="0" collapsed="false">
      <c r="Q2223" s="153"/>
    </row>
    <row r="2224" customFormat="false" ht="12.75" hidden="false" customHeight="false" outlineLevel="0" collapsed="false">
      <c r="Q2224" s="153"/>
    </row>
    <row r="2225" customFormat="false" ht="12.75" hidden="false" customHeight="false" outlineLevel="0" collapsed="false">
      <c r="Q2225" s="153"/>
    </row>
    <row r="2226" customFormat="false" ht="12.75" hidden="false" customHeight="false" outlineLevel="0" collapsed="false">
      <c r="Q2226" s="153"/>
    </row>
    <row r="2227" customFormat="false" ht="12.75" hidden="false" customHeight="false" outlineLevel="0" collapsed="false">
      <c r="Q2227" s="153"/>
    </row>
    <row r="2228" customFormat="false" ht="12.75" hidden="false" customHeight="false" outlineLevel="0" collapsed="false">
      <c r="Q2228" s="153"/>
    </row>
    <row r="2229" customFormat="false" ht="12.75" hidden="false" customHeight="false" outlineLevel="0" collapsed="false">
      <c r="Q2229" s="153"/>
    </row>
    <row r="2230" customFormat="false" ht="12.75" hidden="false" customHeight="false" outlineLevel="0" collapsed="false">
      <c r="Q2230" s="153"/>
    </row>
    <row r="2231" customFormat="false" ht="12.75" hidden="false" customHeight="false" outlineLevel="0" collapsed="false">
      <c r="Q2231" s="153"/>
    </row>
    <row r="2232" customFormat="false" ht="12.75" hidden="false" customHeight="false" outlineLevel="0" collapsed="false">
      <c r="Q2232" s="153"/>
    </row>
    <row r="2233" customFormat="false" ht="12.75" hidden="false" customHeight="false" outlineLevel="0" collapsed="false">
      <c r="Q2233" s="153"/>
    </row>
    <row r="2234" customFormat="false" ht="12.75" hidden="false" customHeight="false" outlineLevel="0" collapsed="false">
      <c r="Q2234" s="153"/>
    </row>
    <row r="2235" customFormat="false" ht="12.75" hidden="false" customHeight="false" outlineLevel="0" collapsed="false">
      <c r="Q2235" s="153"/>
    </row>
    <row r="2236" customFormat="false" ht="12.75" hidden="false" customHeight="false" outlineLevel="0" collapsed="false">
      <c r="Q2236" s="153"/>
    </row>
    <row r="2237" customFormat="false" ht="12.75" hidden="false" customHeight="false" outlineLevel="0" collapsed="false">
      <c r="Q2237" s="153"/>
    </row>
    <row r="2238" customFormat="false" ht="12.75" hidden="false" customHeight="false" outlineLevel="0" collapsed="false">
      <c r="Q2238" s="153"/>
    </row>
    <row r="2239" customFormat="false" ht="12.75" hidden="false" customHeight="false" outlineLevel="0" collapsed="false">
      <c r="Q2239" s="153"/>
    </row>
    <row r="2240" customFormat="false" ht="12.75" hidden="false" customHeight="false" outlineLevel="0" collapsed="false">
      <c r="Q2240" s="153"/>
    </row>
    <row r="2241" customFormat="false" ht="12.75" hidden="false" customHeight="false" outlineLevel="0" collapsed="false">
      <c r="Q2241" s="153"/>
    </row>
    <row r="2242" customFormat="false" ht="12.75" hidden="false" customHeight="false" outlineLevel="0" collapsed="false">
      <c r="Q2242" s="153"/>
    </row>
    <row r="2243" customFormat="false" ht="12.75" hidden="false" customHeight="false" outlineLevel="0" collapsed="false">
      <c r="Q2243" s="153"/>
    </row>
    <row r="2244" customFormat="false" ht="12.75" hidden="false" customHeight="false" outlineLevel="0" collapsed="false">
      <c r="Q2244" s="153"/>
    </row>
    <row r="2245" customFormat="false" ht="12.75" hidden="false" customHeight="false" outlineLevel="0" collapsed="false">
      <c r="Q2245" s="153"/>
    </row>
    <row r="2246" customFormat="false" ht="12.75" hidden="false" customHeight="false" outlineLevel="0" collapsed="false">
      <c r="Q2246" s="153"/>
    </row>
    <row r="2247" customFormat="false" ht="12.75" hidden="false" customHeight="false" outlineLevel="0" collapsed="false">
      <c r="Q2247" s="153"/>
    </row>
    <row r="2248" customFormat="false" ht="12.75" hidden="false" customHeight="false" outlineLevel="0" collapsed="false">
      <c r="Q2248" s="153"/>
    </row>
    <row r="2249" customFormat="false" ht="12.75" hidden="false" customHeight="false" outlineLevel="0" collapsed="false">
      <c r="Q2249" s="153"/>
    </row>
    <row r="2250" customFormat="false" ht="12.75" hidden="false" customHeight="false" outlineLevel="0" collapsed="false">
      <c r="Q2250" s="153"/>
    </row>
    <row r="2251" customFormat="false" ht="12.75" hidden="false" customHeight="false" outlineLevel="0" collapsed="false">
      <c r="Q2251" s="153"/>
    </row>
    <row r="2252" customFormat="false" ht="12.75" hidden="false" customHeight="false" outlineLevel="0" collapsed="false">
      <c r="Q2252" s="153"/>
    </row>
    <row r="2253" customFormat="false" ht="12.75" hidden="false" customHeight="false" outlineLevel="0" collapsed="false">
      <c r="Q2253" s="153"/>
    </row>
    <row r="2254" customFormat="false" ht="12.75" hidden="false" customHeight="false" outlineLevel="0" collapsed="false">
      <c r="Q2254" s="153"/>
    </row>
    <row r="2255" customFormat="false" ht="12.75" hidden="false" customHeight="false" outlineLevel="0" collapsed="false">
      <c r="Q2255" s="153"/>
    </row>
    <row r="2256" customFormat="false" ht="12.75" hidden="false" customHeight="false" outlineLevel="0" collapsed="false">
      <c r="Q2256" s="153"/>
    </row>
    <row r="2257" customFormat="false" ht="12.75" hidden="false" customHeight="false" outlineLevel="0" collapsed="false">
      <c r="Q2257" s="153"/>
    </row>
    <row r="2258" customFormat="false" ht="12.75" hidden="false" customHeight="false" outlineLevel="0" collapsed="false">
      <c r="Q2258" s="153"/>
    </row>
    <row r="2259" customFormat="false" ht="12.75" hidden="false" customHeight="false" outlineLevel="0" collapsed="false">
      <c r="Q2259" s="153"/>
    </row>
    <row r="2260" customFormat="false" ht="12.75" hidden="false" customHeight="false" outlineLevel="0" collapsed="false">
      <c r="Q2260" s="153"/>
    </row>
    <row r="2261" customFormat="false" ht="12.75" hidden="false" customHeight="false" outlineLevel="0" collapsed="false">
      <c r="Q2261" s="153"/>
    </row>
    <row r="2262" customFormat="false" ht="12.75" hidden="false" customHeight="false" outlineLevel="0" collapsed="false">
      <c r="Q2262" s="153"/>
    </row>
    <row r="2263" customFormat="false" ht="12.75" hidden="false" customHeight="false" outlineLevel="0" collapsed="false">
      <c r="Q2263" s="153"/>
    </row>
    <row r="2264" customFormat="false" ht="12.75" hidden="false" customHeight="false" outlineLevel="0" collapsed="false">
      <c r="Q2264" s="153"/>
    </row>
    <row r="2265" customFormat="false" ht="12.75" hidden="false" customHeight="false" outlineLevel="0" collapsed="false">
      <c r="Q2265" s="153"/>
    </row>
    <row r="2266" customFormat="false" ht="12.75" hidden="false" customHeight="false" outlineLevel="0" collapsed="false">
      <c r="Q2266" s="153"/>
    </row>
    <row r="2267" customFormat="false" ht="12.75" hidden="false" customHeight="false" outlineLevel="0" collapsed="false">
      <c r="Q2267" s="153"/>
    </row>
    <row r="2268" customFormat="false" ht="12.75" hidden="false" customHeight="false" outlineLevel="0" collapsed="false">
      <c r="Q2268" s="153"/>
    </row>
    <row r="2269" customFormat="false" ht="12.75" hidden="false" customHeight="false" outlineLevel="0" collapsed="false">
      <c r="Q2269" s="153"/>
    </row>
    <row r="2270" customFormat="false" ht="12.75" hidden="false" customHeight="false" outlineLevel="0" collapsed="false">
      <c r="Q2270" s="153"/>
    </row>
    <row r="2271" customFormat="false" ht="12.75" hidden="false" customHeight="false" outlineLevel="0" collapsed="false">
      <c r="Q2271" s="153"/>
    </row>
    <row r="2272" customFormat="false" ht="12.75" hidden="false" customHeight="false" outlineLevel="0" collapsed="false">
      <c r="Q2272" s="153"/>
    </row>
    <row r="2273" customFormat="false" ht="12.75" hidden="false" customHeight="false" outlineLevel="0" collapsed="false">
      <c r="Q2273" s="153"/>
    </row>
    <row r="2274" customFormat="false" ht="12.75" hidden="false" customHeight="false" outlineLevel="0" collapsed="false">
      <c r="Q2274" s="153"/>
    </row>
    <row r="2275" customFormat="false" ht="12.75" hidden="false" customHeight="false" outlineLevel="0" collapsed="false">
      <c r="Q2275" s="153"/>
    </row>
    <row r="2276" customFormat="false" ht="12.75" hidden="false" customHeight="false" outlineLevel="0" collapsed="false">
      <c r="Q2276" s="153"/>
    </row>
    <row r="2277" customFormat="false" ht="12.75" hidden="false" customHeight="false" outlineLevel="0" collapsed="false">
      <c r="Q2277" s="153"/>
    </row>
    <row r="2278" customFormat="false" ht="12.75" hidden="false" customHeight="false" outlineLevel="0" collapsed="false">
      <c r="Q2278" s="153"/>
    </row>
    <row r="2279" customFormat="false" ht="12.75" hidden="false" customHeight="false" outlineLevel="0" collapsed="false">
      <c r="Q2279" s="153"/>
    </row>
    <row r="2280" customFormat="false" ht="12.75" hidden="false" customHeight="false" outlineLevel="0" collapsed="false">
      <c r="Q2280" s="153"/>
    </row>
    <row r="2281" customFormat="false" ht="12.75" hidden="false" customHeight="false" outlineLevel="0" collapsed="false">
      <c r="Q2281" s="153"/>
    </row>
    <row r="2282" customFormat="false" ht="12.75" hidden="false" customHeight="false" outlineLevel="0" collapsed="false">
      <c r="Q2282" s="153"/>
    </row>
    <row r="2283" customFormat="false" ht="12.75" hidden="false" customHeight="false" outlineLevel="0" collapsed="false">
      <c r="Q2283" s="153"/>
    </row>
    <row r="2284" customFormat="false" ht="12.75" hidden="false" customHeight="false" outlineLevel="0" collapsed="false">
      <c r="Q2284" s="153"/>
    </row>
    <row r="2285" customFormat="false" ht="12.75" hidden="false" customHeight="false" outlineLevel="0" collapsed="false">
      <c r="Q2285" s="153"/>
    </row>
    <row r="2286" customFormat="false" ht="12.75" hidden="false" customHeight="false" outlineLevel="0" collapsed="false">
      <c r="Q2286" s="153"/>
    </row>
    <row r="2287" customFormat="false" ht="12.75" hidden="false" customHeight="false" outlineLevel="0" collapsed="false">
      <c r="Q2287" s="153"/>
    </row>
    <row r="2288" customFormat="false" ht="12.75" hidden="false" customHeight="false" outlineLevel="0" collapsed="false">
      <c r="Q2288" s="153"/>
    </row>
    <row r="2289" customFormat="false" ht="12.75" hidden="false" customHeight="false" outlineLevel="0" collapsed="false">
      <c r="Q2289" s="153"/>
    </row>
    <row r="2290" customFormat="false" ht="12.75" hidden="false" customHeight="false" outlineLevel="0" collapsed="false">
      <c r="Q2290" s="153"/>
    </row>
    <row r="2291" customFormat="false" ht="12.75" hidden="false" customHeight="false" outlineLevel="0" collapsed="false">
      <c r="Q2291" s="153"/>
    </row>
    <row r="2292" customFormat="false" ht="12.75" hidden="false" customHeight="false" outlineLevel="0" collapsed="false">
      <c r="Q2292" s="153"/>
    </row>
    <row r="2293" customFormat="false" ht="12.75" hidden="false" customHeight="false" outlineLevel="0" collapsed="false">
      <c r="Q2293" s="153"/>
    </row>
    <row r="2294" customFormat="false" ht="12.75" hidden="false" customHeight="false" outlineLevel="0" collapsed="false">
      <c r="Q2294" s="153"/>
    </row>
    <row r="2295" customFormat="false" ht="12.75" hidden="false" customHeight="false" outlineLevel="0" collapsed="false">
      <c r="Q2295" s="153"/>
    </row>
    <row r="2296" customFormat="false" ht="12.75" hidden="false" customHeight="false" outlineLevel="0" collapsed="false">
      <c r="Q2296" s="153"/>
    </row>
    <row r="2297" customFormat="false" ht="12.75" hidden="false" customHeight="false" outlineLevel="0" collapsed="false">
      <c r="Q2297" s="153"/>
    </row>
    <row r="2298" customFormat="false" ht="12.75" hidden="false" customHeight="false" outlineLevel="0" collapsed="false">
      <c r="Q2298" s="153"/>
    </row>
    <row r="2299" customFormat="false" ht="12.75" hidden="false" customHeight="false" outlineLevel="0" collapsed="false">
      <c r="Q2299" s="153"/>
    </row>
    <row r="2300" customFormat="false" ht="12.75" hidden="false" customHeight="false" outlineLevel="0" collapsed="false">
      <c r="Q2300" s="153"/>
    </row>
    <row r="2301" customFormat="false" ht="12.75" hidden="false" customHeight="false" outlineLevel="0" collapsed="false">
      <c r="Q2301" s="153"/>
    </row>
    <row r="2302" customFormat="false" ht="12.75" hidden="false" customHeight="false" outlineLevel="0" collapsed="false">
      <c r="Q2302" s="153"/>
    </row>
    <row r="2303" customFormat="false" ht="12.75" hidden="false" customHeight="false" outlineLevel="0" collapsed="false">
      <c r="Q2303" s="153"/>
    </row>
    <row r="2304" customFormat="false" ht="12.75" hidden="false" customHeight="false" outlineLevel="0" collapsed="false">
      <c r="Q2304" s="153"/>
    </row>
    <row r="2305" customFormat="false" ht="12.75" hidden="false" customHeight="false" outlineLevel="0" collapsed="false">
      <c r="Q2305" s="153"/>
    </row>
    <row r="2306" customFormat="false" ht="12.75" hidden="false" customHeight="false" outlineLevel="0" collapsed="false">
      <c r="Q2306" s="153"/>
    </row>
    <row r="2307" customFormat="false" ht="12.75" hidden="false" customHeight="false" outlineLevel="0" collapsed="false">
      <c r="Q2307" s="153"/>
    </row>
    <row r="2308" customFormat="false" ht="12.75" hidden="false" customHeight="false" outlineLevel="0" collapsed="false">
      <c r="Q2308" s="153"/>
    </row>
    <row r="2309" customFormat="false" ht="12.75" hidden="false" customHeight="false" outlineLevel="0" collapsed="false">
      <c r="Q2309" s="153"/>
    </row>
    <row r="2310" customFormat="false" ht="12.75" hidden="false" customHeight="false" outlineLevel="0" collapsed="false">
      <c r="Q2310" s="153"/>
    </row>
    <row r="2311" customFormat="false" ht="12.75" hidden="false" customHeight="false" outlineLevel="0" collapsed="false">
      <c r="Q2311" s="153"/>
    </row>
    <row r="2312" customFormat="false" ht="12.75" hidden="false" customHeight="false" outlineLevel="0" collapsed="false">
      <c r="Q2312" s="153"/>
    </row>
    <row r="2313" customFormat="false" ht="12.75" hidden="false" customHeight="false" outlineLevel="0" collapsed="false">
      <c r="Q2313" s="153"/>
    </row>
    <row r="2314" customFormat="false" ht="12.75" hidden="false" customHeight="false" outlineLevel="0" collapsed="false">
      <c r="Q2314" s="153"/>
    </row>
    <row r="2315" customFormat="false" ht="12.75" hidden="false" customHeight="false" outlineLevel="0" collapsed="false">
      <c r="Q2315" s="153"/>
    </row>
    <row r="2316" customFormat="false" ht="12.75" hidden="false" customHeight="false" outlineLevel="0" collapsed="false">
      <c r="Q2316" s="153"/>
    </row>
    <row r="2317" customFormat="false" ht="12.75" hidden="false" customHeight="false" outlineLevel="0" collapsed="false">
      <c r="Q2317" s="153"/>
    </row>
    <row r="2318" customFormat="false" ht="12.75" hidden="false" customHeight="false" outlineLevel="0" collapsed="false">
      <c r="Q2318" s="153"/>
    </row>
    <row r="2319" customFormat="false" ht="12.75" hidden="false" customHeight="false" outlineLevel="0" collapsed="false">
      <c r="Q2319" s="153"/>
    </row>
    <row r="2320" customFormat="false" ht="12.75" hidden="false" customHeight="false" outlineLevel="0" collapsed="false">
      <c r="Q2320" s="153"/>
    </row>
    <row r="2321" customFormat="false" ht="12.75" hidden="false" customHeight="false" outlineLevel="0" collapsed="false">
      <c r="Q2321" s="153"/>
    </row>
    <row r="2322" customFormat="false" ht="12.75" hidden="false" customHeight="false" outlineLevel="0" collapsed="false">
      <c r="Q2322" s="153"/>
    </row>
    <row r="2323" customFormat="false" ht="12.75" hidden="false" customHeight="false" outlineLevel="0" collapsed="false">
      <c r="Q2323" s="153"/>
    </row>
    <row r="2324" customFormat="false" ht="12.75" hidden="false" customHeight="false" outlineLevel="0" collapsed="false">
      <c r="Q2324" s="153"/>
    </row>
    <row r="2325" customFormat="false" ht="12.75" hidden="false" customHeight="false" outlineLevel="0" collapsed="false">
      <c r="Q2325" s="153"/>
    </row>
    <row r="2326" customFormat="false" ht="12.75" hidden="false" customHeight="false" outlineLevel="0" collapsed="false">
      <c r="Q2326" s="153"/>
    </row>
    <row r="2327" customFormat="false" ht="12.75" hidden="false" customHeight="false" outlineLevel="0" collapsed="false">
      <c r="Q2327" s="153"/>
    </row>
    <row r="2328" customFormat="false" ht="12.75" hidden="false" customHeight="false" outlineLevel="0" collapsed="false">
      <c r="Q2328" s="153"/>
    </row>
    <row r="2329" customFormat="false" ht="12.75" hidden="false" customHeight="false" outlineLevel="0" collapsed="false">
      <c r="Q2329" s="153"/>
    </row>
    <row r="2330" customFormat="false" ht="12.75" hidden="false" customHeight="false" outlineLevel="0" collapsed="false">
      <c r="Q2330" s="153"/>
    </row>
    <row r="2331" customFormat="false" ht="12.75" hidden="false" customHeight="false" outlineLevel="0" collapsed="false">
      <c r="Q2331" s="153"/>
    </row>
    <row r="2332" customFormat="false" ht="12.75" hidden="false" customHeight="false" outlineLevel="0" collapsed="false">
      <c r="Q2332" s="153"/>
    </row>
    <row r="2333" customFormat="false" ht="12.75" hidden="false" customHeight="false" outlineLevel="0" collapsed="false">
      <c r="Q2333" s="153"/>
    </row>
    <row r="2334" customFormat="false" ht="12.75" hidden="false" customHeight="false" outlineLevel="0" collapsed="false">
      <c r="Q2334" s="153"/>
    </row>
    <row r="2335" customFormat="false" ht="12.75" hidden="false" customHeight="false" outlineLevel="0" collapsed="false">
      <c r="Q2335" s="153"/>
    </row>
    <row r="2336" customFormat="false" ht="12.75" hidden="false" customHeight="false" outlineLevel="0" collapsed="false">
      <c r="Q2336" s="153"/>
    </row>
    <row r="2337" customFormat="false" ht="12.75" hidden="false" customHeight="false" outlineLevel="0" collapsed="false">
      <c r="Q2337" s="153"/>
    </row>
    <row r="2338" customFormat="false" ht="12.75" hidden="false" customHeight="false" outlineLevel="0" collapsed="false">
      <c r="Q2338" s="153"/>
    </row>
    <row r="2339" customFormat="false" ht="12.75" hidden="false" customHeight="false" outlineLevel="0" collapsed="false">
      <c r="Q2339" s="153"/>
    </row>
    <row r="2340" customFormat="false" ht="12.75" hidden="false" customHeight="false" outlineLevel="0" collapsed="false">
      <c r="Q2340" s="153"/>
    </row>
    <row r="2341" customFormat="false" ht="12.75" hidden="false" customHeight="false" outlineLevel="0" collapsed="false">
      <c r="Q2341" s="153"/>
    </row>
    <row r="2342" customFormat="false" ht="12.75" hidden="false" customHeight="false" outlineLevel="0" collapsed="false">
      <c r="Q2342" s="153"/>
    </row>
    <row r="2343" customFormat="false" ht="12.75" hidden="false" customHeight="false" outlineLevel="0" collapsed="false">
      <c r="Q2343" s="153"/>
    </row>
    <row r="2344" customFormat="false" ht="12.75" hidden="false" customHeight="false" outlineLevel="0" collapsed="false">
      <c r="Q2344" s="153"/>
    </row>
    <row r="2345" customFormat="false" ht="12.75" hidden="false" customHeight="false" outlineLevel="0" collapsed="false">
      <c r="Q2345" s="153"/>
    </row>
    <row r="2346" customFormat="false" ht="12.75" hidden="false" customHeight="false" outlineLevel="0" collapsed="false">
      <c r="Q2346" s="153"/>
    </row>
    <row r="2347" customFormat="false" ht="12.75" hidden="false" customHeight="false" outlineLevel="0" collapsed="false">
      <c r="Q2347" s="153"/>
    </row>
    <row r="2348" customFormat="false" ht="12.75" hidden="false" customHeight="false" outlineLevel="0" collapsed="false">
      <c r="Q2348" s="153"/>
    </row>
    <row r="2349" customFormat="false" ht="12.75" hidden="false" customHeight="false" outlineLevel="0" collapsed="false">
      <c r="Q2349" s="153"/>
    </row>
    <row r="2350" customFormat="false" ht="12.75" hidden="false" customHeight="false" outlineLevel="0" collapsed="false">
      <c r="Q2350" s="153"/>
    </row>
    <row r="2351" customFormat="false" ht="12.75" hidden="false" customHeight="false" outlineLevel="0" collapsed="false">
      <c r="Q2351" s="153"/>
    </row>
    <row r="2352" customFormat="false" ht="12.75" hidden="false" customHeight="false" outlineLevel="0" collapsed="false">
      <c r="Q2352" s="153"/>
    </row>
    <row r="2353" customFormat="false" ht="12.75" hidden="false" customHeight="false" outlineLevel="0" collapsed="false">
      <c r="Q2353" s="153"/>
    </row>
    <row r="2354" customFormat="false" ht="12.75" hidden="false" customHeight="false" outlineLevel="0" collapsed="false">
      <c r="Q2354" s="153"/>
    </row>
    <row r="2355" customFormat="false" ht="12.75" hidden="false" customHeight="false" outlineLevel="0" collapsed="false">
      <c r="Q2355" s="153"/>
    </row>
    <row r="2356" customFormat="false" ht="12.75" hidden="false" customHeight="false" outlineLevel="0" collapsed="false">
      <c r="Q2356" s="153"/>
    </row>
    <row r="2357" customFormat="false" ht="12.75" hidden="false" customHeight="false" outlineLevel="0" collapsed="false">
      <c r="Q2357" s="153"/>
    </row>
    <row r="2358" customFormat="false" ht="12.75" hidden="false" customHeight="false" outlineLevel="0" collapsed="false">
      <c r="Q2358" s="153"/>
    </row>
    <row r="2359" customFormat="false" ht="12.75" hidden="false" customHeight="false" outlineLevel="0" collapsed="false">
      <c r="Q2359" s="153"/>
    </row>
    <row r="2360" customFormat="false" ht="12.75" hidden="false" customHeight="false" outlineLevel="0" collapsed="false">
      <c r="Q2360" s="153"/>
    </row>
    <row r="2361" customFormat="false" ht="12.75" hidden="false" customHeight="false" outlineLevel="0" collapsed="false">
      <c r="Q2361" s="153"/>
    </row>
    <row r="2362" customFormat="false" ht="12.75" hidden="false" customHeight="false" outlineLevel="0" collapsed="false">
      <c r="Q2362" s="153"/>
    </row>
    <row r="2363" customFormat="false" ht="12.75" hidden="false" customHeight="false" outlineLevel="0" collapsed="false">
      <c r="Q2363" s="153"/>
    </row>
    <row r="2364" customFormat="false" ht="12.75" hidden="false" customHeight="false" outlineLevel="0" collapsed="false">
      <c r="Q2364" s="153"/>
    </row>
    <row r="2365" customFormat="false" ht="12.75" hidden="false" customHeight="false" outlineLevel="0" collapsed="false">
      <c r="Q2365" s="153"/>
    </row>
    <row r="2366" customFormat="false" ht="12.75" hidden="false" customHeight="false" outlineLevel="0" collapsed="false">
      <c r="Q2366" s="153"/>
    </row>
    <row r="2367" customFormat="false" ht="12.75" hidden="false" customHeight="false" outlineLevel="0" collapsed="false">
      <c r="Q2367" s="153"/>
    </row>
    <row r="2368" customFormat="false" ht="12.75" hidden="false" customHeight="false" outlineLevel="0" collapsed="false">
      <c r="Q2368" s="153"/>
    </row>
    <row r="2369" customFormat="false" ht="12.75" hidden="false" customHeight="false" outlineLevel="0" collapsed="false">
      <c r="Q2369" s="153"/>
    </row>
    <row r="2370" customFormat="false" ht="12.75" hidden="false" customHeight="false" outlineLevel="0" collapsed="false">
      <c r="Q2370" s="153"/>
    </row>
    <row r="2371" customFormat="false" ht="12.75" hidden="false" customHeight="false" outlineLevel="0" collapsed="false">
      <c r="Q2371" s="153"/>
    </row>
    <row r="2372" customFormat="false" ht="12.75" hidden="false" customHeight="false" outlineLevel="0" collapsed="false">
      <c r="Q2372" s="153"/>
    </row>
    <row r="2373" customFormat="false" ht="12.75" hidden="false" customHeight="false" outlineLevel="0" collapsed="false">
      <c r="Q2373" s="153"/>
    </row>
    <row r="2374" customFormat="false" ht="12.75" hidden="false" customHeight="false" outlineLevel="0" collapsed="false">
      <c r="Q2374" s="153"/>
    </row>
    <row r="2375" customFormat="false" ht="12.75" hidden="false" customHeight="false" outlineLevel="0" collapsed="false">
      <c r="Q2375" s="153"/>
    </row>
    <row r="2376" customFormat="false" ht="12.75" hidden="false" customHeight="false" outlineLevel="0" collapsed="false">
      <c r="Q2376" s="153"/>
    </row>
    <row r="2377" customFormat="false" ht="12.75" hidden="false" customHeight="false" outlineLevel="0" collapsed="false">
      <c r="Q2377" s="153"/>
    </row>
    <row r="2378" customFormat="false" ht="12.75" hidden="false" customHeight="false" outlineLevel="0" collapsed="false">
      <c r="Q2378" s="153"/>
    </row>
    <row r="2379" customFormat="false" ht="12.75" hidden="false" customHeight="false" outlineLevel="0" collapsed="false">
      <c r="Q2379" s="153"/>
    </row>
    <row r="2380" customFormat="false" ht="12.75" hidden="false" customHeight="false" outlineLevel="0" collapsed="false">
      <c r="Q2380" s="153"/>
    </row>
    <row r="2381" customFormat="false" ht="12.75" hidden="false" customHeight="false" outlineLevel="0" collapsed="false">
      <c r="Q2381" s="153"/>
    </row>
    <row r="2382" customFormat="false" ht="12.75" hidden="false" customHeight="false" outlineLevel="0" collapsed="false">
      <c r="Q2382" s="153"/>
    </row>
    <row r="2383" customFormat="false" ht="12.75" hidden="false" customHeight="false" outlineLevel="0" collapsed="false">
      <c r="Q2383" s="153"/>
    </row>
    <row r="2384" customFormat="false" ht="12.75" hidden="false" customHeight="false" outlineLevel="0" collapsed="false">
      <c r="Q2384" s="153"/>
    </row>
    <row r="2385" customFormat="false" ht="12.75" hidden="false" customHeight="false" outlineLevel="0" collapsed="false">
      <c r="Q2385" s="153"/>
    </row>
    <row r="2386" customFormat="false" ht="12.75" hidden="false" customHeight="false" outlineLevel="0" collapsed="false">
      <c r="Q2386" s="153"/>
    </row>
    <row r="2387" customFormat="false" ht="12.75" hidden="false" customHeight="false" outlineLevel="0" collapsed="false">
      <c r="Q2387" s="153"/>
    </row>
    <row r="2388" customFormat="false" ht="12.75" hidden="false" customHeight="false" outlineLevel="0" collapsed="false">
      <c r="Q2388" s="153"/>
    </row>
    <row r="2389" customFormat="false" ht="12.75" hidden="false" customHeight="false" outlineLevel="0" collapsed="false">
      <c r="Q2389" s="153"/>
    </row>
    <row r="2390" customFormat="false" ht="12.75" hidden="false" customHeight="false" outlineLevel="0" collapsed="false">
      <c r="Q2390" s="153"/>
    </row>
    <row r="2391" customFormat="false" ht="12.75" hidden="false" customHeight="false" outlineLevel="0" collapsed="false">
      <c r="Q2391" s="153"/>
    </row>
    <row r="2392" customFormat="false" ht="12.75" hidden="false" customHeight="false" outlineLevel="0" collapsed="false">
      <c r="Q2392" s="153"/>
    </row>
    <row r="2393" customFormat="false" ht="12.75" hidden="false" customHeight="false" outlineLevel="0" collapsed="false">
      <c r="Q2393" s="153"/>
    </row>
    <row r="2394" customFormat="false" ht="12.75" hidden="false" customHeight="false" outlineLevel="0" collapsed="false">
      <c r="Q2394" s="153"/>
    </row>
    <row r="2395" customFormat="false" ht="12.75" hidden="false" customHeight="false" outlineLevel="0" collapsed="false">
      <c r="Q2395" s="153"/>
    </row>
    <row r="2396" customFormat="false" ht="12.75" hidden="false" customHeight="false" outlineLevel="0" collapsed="false">
      <c r="Q2396" s="153"/>
    </row>
    <row r="2397" customFormat="false" ht="12.75" hidden="false" customHeight="false" outlineLevel="0" collapsed="false">
      <c r="Q2397" s="153"/>
    </row>
    <row r="2398" customFormat="false" ht="12.75" hidden="false" customHeight="false" outlineLevel="0" collapsed="false">
      <c r="Q2398" s="153"/>
    </row>
    <row r="2399" customFormat="false" ht="12.75" hidden="false" customHeight="false" outlineLevel="0" collapsed="false">
      <c r="Q2399" s="153"/>
    </row>
    <row r="2400" customFormat="false" ht="12.75" hidden="false" customHeight="false" outlineLevel="0" collapsed="false">
      <c r="Q2400" s="153"/>
    </row>
    <row r="2401" customFormat="false" ht="12.75" hidden="false" customHeight="false" outlineLevel="0" collapsed="false">
      <c r="Q2401" s="153"/>
    </row>
    <row r="2402" customFormat="false" ht="12.75" hidden="false" customHeight="false" outlineLevel="0" collapsed="false">
      <c r="Q2402" s="153"/>
    </row>
    <row r="2403" customFormat="false" ht="12.75" hidden="false" customHeight="false" outlineLevel="0" collapsed="false">
      <c r="Q2403" s="153"/>
    </row>
    <row r="2404" customFormat="false" ht="12.75" hidden="false" customHeight="false" outlineLevel="0" collapsed="false">
      <c r="Q2404" s="153"/>
    </row>
    <row r="2405" customFormat="false" ht="12.75" hidden="false" customHeight="false" outlineLevel="0" collapsed="false">
      <c r="Q2405" s="153"/>
    </row>
    <row r="2406" customFormat="false" ht="12.75" hidden="false" customHeight="false" outlineLevel="0" collapsed="false">
      <c r="Q2406" s="153"/>
    </row>
    <row r="2407" customFormat="false" ht="12.75" hidden="false" customHeight="false" outlineLevel="0" collapsed="false">
      <c r="Q2407" s="153"/>
    </row>
    <row r="2408" customFormat="false" ht="12.75" hidden="false" customHeight="false" outlineLevel="0" collapsed="false">
      <c r="Q2408" s="153"/>
    </row>
    <row r="2409" customFormat="false" ht="12.75" hidden="false" customHeight="false" outlineLevel="0" collapsed="false">
      <c r="Q2409" s="153"/>
    </row>
    <row r="2410" customFormat="false" ht="12.75" hidden="false" customHeight="false" outlineLevel="0" collapsed="false">
      <c r="Q2410" s="153"/>
    </row>
    <row r="2411" customFormat="false" ht="12.75" hidden="false" customHeight="false" outlineLevel="0" collapsed="false">
      <c r="Q2411" s="153"/>
    </row>
    <row r="2412" customFormat="false" ht="12.75" hidden="false" customHeight="false" outlineLevel="0" collapsed="false">
      <c r="Q2412" s="153"/>
    </row>
    <row r="2413" customFormat="false" ht="12.75" hidden="false" customHeight="false" outlineLevel="0" collapsed="false">
      <c r="Q2413" s="153"/>
    </row>
    <row r="2414" customFormat="false" ht="12.75" hidden="false" customHeight="false" outlineLevel="0" collapsed="false">
      <c r="Q2414" s="153"/>
    </row>
    <row r="2415" customFormat="false" ht="12.75" hidden="false" customHeight="false" outlineLevel="0" collapsed="false">
      <c r="Q2415" s="153"/>
    </row>
    <row r="2416" customFormat="false" ht="12.75" hidden="false" customHeight="false" outlineLevel="0" collapsed="false">
      <c r="Q2416" s="153"/>
    </row>
    <row r="2417" customFormat="false" ht="12.75" hidden="false" customHeight="false" outlineLevel="0" collapsed="false">
      <c r="Q2417" s="153"/>
    </row>
    <row r="2418" customFormat="false" ht="12.75" hidden="false" customHeight="false" outlineLevel="0" collapsed="false">
      <c r="Q2418" s="153"/>
    </row>
    <row r="2419" customFormat="false" ht="12.75" hidden="false" customHeight="false" outlineLevel="0" collapsed="false">
      <c r="Q2419" s="153"/>
    </row>
    <row r="2420" customFormat="false" ht="12.75" hidden="false" customHeight="false" outlineLevel="0" collapsed="false">
      <c r="Q2420" s="153"/>
    </row>
    <row r="2421" customFormat="false" ht="12.75" hidden="false" customHeight="false" outlineLevel="0" collapsed="false">
      <c r="Q2421" s="153"/>
    </row>
    <row r="2422" customFormat="false" ht="12.75" hidden="false" customHeight="false" outlineLevel="0" collapsed="false">
      <c r="Q2422" s="153"/>
    </row>
    <row r="2423" customFormat="false" ht="12.75" hidden="false" customHeight="false" outlineLevel="0" collapsed="false">
      <c r="Q2423" s="153"/>
    </row>
    <row r="2424" customFormat="false" ht="12.75" hidden="false" customHeight="false" outlineLevel="0" collapsed="false">
      <c r="Q2424" s="153"/>
    </row>
    <row r="2425" customFormat="false" ht="12.75" hidden="false" customHeight="false" outlineLevel="0" collapsed="false">
      <c r="Q2425" s="153"/>
    </row>
    <row r="2426" customFormat="false" ht="12.75" hidden="false" customHeight="false" outlineLevel="0" collapsed="false">
      <c r="Q2426" s="153"/>
    </row>
    <row r="2427" customFormat="false" ht="12.75" hidden="false" customHeight="false" outlineLevel="0" collapsed="false">
      <c r="Q2427" s="153"/>
    </row>
    <row r="2428" customFormat="false" ht="12.75" hidden="false" customHeight="false" outlineLevel="0" collapsed="false">
      <c r="Q2428" s="153"/>
    </row>
    <row r="2429" customFormat="false" ht="12.75" hidden="false" customHeight="false" outlineLevel="0" collapsed="false">
      <c r="Q2429" s="153"/>
    </row>
    <row r="2430" customFormat="false" ht="12.75" hidden="false" customHeight="false" outlineLevel="0" collapsed="false">
      <c r="Q2430" s="153"/>
    </row>
    <row r="2431" customFormat="false" ht="12.75" hidden="false" customHeight="false" outlineLevel="0" collapsed="false">
      <c r="Q2431" s="153"/>
    </row>
    <row r="2432" customFormat="false" ht="12.75" hidden="false" customHeight="false" outlineLevel="0" collapsed="false">
      <c r="Q2432" s="153"/>
    </row>
    <row r="2433" customFormat="false" ht="12.75" hidden="false" customHeight="false" outlineLevel="0" collapsed="false">
      <c r="Q2433" s="153"/>
    </row>
    <row r="2434" customFormat="false" ht="12.75" hidden="false" customHeight="false" outlineLevel="0" collapsed="false">
      <c r="Q2434" s="153"/>
    </row>
    <row r="2435" customFormat="false" ht="12.75" hidden="false" customHeight="false" outlineLevel="0" collapsed="false">
      <c r="Q2435" s="153"/>
    </row>
    <row r="2436" customFormat="false" ht="12.75" hidden="false" customHeight="false" outlineLevel="0" collapsed="false">
      <c r="Q2436" s="153"/>
    </row>
    <row r="2437" customFormat="false" ht="12.75" hidden="false" customHeight="false" outlineLevel="0" collapsed="false">
      <c r="Q2437" s="153"/>
    </row>
    <row r="2438" customFormat="false" ht="12.75" hidden="false" customHeight="false" outlineLevel="0" collapsed="false">
      <c r="Q2438" s="153"/>
    </row>
    <row r="2439" customFormat="false" ht="12.75" hidden="false" customHeight="false" outlineLevel="0" collapsed="false">
      <c r="Q2439" s="153"/>
    </row>
    <row r="2440" customFormat="false" ht="12.75" hidden="false" customHeight="false" outlineLevel="0" collapsed="false">
      <c r="Q2440" s="153"/>
    </row>
    <row r="2441" customFormat="false" ht="12.75" hidden="false" customHeight="false" outlineLevel="0" collapsed="false">
      <c r="Q2441" s="153"/>
    </row>
    <row r="2442" customFormat="false" ht="12.75" hidden="false" customHeight="false" outlineLevel="0" collapsed="false">
      <c r="Q2442" s="153"/>
    </row>
    <row r="2443" customFormat="false" ht="12.75" hidden="false" customHeight="false" outlineLevel="0" collapsed="false">
      <c r="Q2443" s="153"/>
    </row>
    <row r="2444" customFormat="false" ht="12.75" hidden="false" customHeight="false" outlineLevel="0" collapsed="false">
      <c r="Q2444" s="153"/>
    </row>
    <row r="2445" customFormat="false" ht="12.75" hidden="false" customHeight="false" outlineLevel="0" collapsed="false">
      <c r="Q2445" s="153"/>
    </row>
    <row r="2446" customFormat="false" ht="12.75" hidden="false" customHeight="false" outlineLevel="0" collapsed="false">
      <c r="Q2446" s="153"/>
    </row>
    <row r="2447" customFormat="false" ht="12.75" hidden="false" customHeight="false" outlineLevel="0" collapsed="false">
      <c r="Q2447" s="153"/>
    </row>
    <row r="2448" customFormat="false" ht="12.75" hidden="false" customHeight="false" outlineLevel="0" collapsed="false">
      <c r="Q2448" s="153"/>
    </row>
    <row r="2449" customFormat="false" ht="12.75" hidden="false" customHeight="false" outlineLevel="0" collapsed="false">
      <c r="Q2449" s="153"/>
    </row>
    <row r="2450" customFormat="false" ht="12.75" hidden="false" customHeight="false" outlineLevel="0" collapsed="false">
      <c r="Q2450" s="153"/>
    </row>
    <row r="2451" customFormat="false" ht="12.75" hidden="false" customHeight="false" outlineLevel="0" collapsed="false">
      <c r="Q2451" s="153"/>
    </row>
    <row r="2452" customFormat="false" ht="12.75" hidden="false" customHeight="false" outlineLevel="0" collapsed="false">
      <c r="Q2452" s="153"/>
    </row>
    <row r="2453" customFormat="false" ht="12.75" hidden="false" customHeight="false" outlineLevel="0" collapsed="false">
      <c r="Q2453" s="153"/>
    </row>
    <row r="2454" customFormat="false" ht="12.75" hidden="false" customHeight="false" outlineLevel="0" collapsed="false">
      <c r="Q2454" s="153"/>
    </row>
    <row r="2455" customFormat="false" ht="12.75" hidden="false" customHeight="false" outlineLevel="0" collapsed="false">
      <c r="Q2455" s="153"/>
    </row>
    <row r="2456" customFormat="false" ht="12.75" hidden="false" customHeight="false" outlineLevel="0" collapsed="false">
      <c r="Q2456" s="153"/>
    </row>
    <row r="2457" customFormat="false" ht="12.75" hidden="false" customHeight="false" outlineLevel="0" collapsed="false">
      <c r="Q2457" s="153"/>
    </row>
    <row r="2458" customFormat="false" ht="12.75" hidden="false" customHeight="false" outlineLevel="0" collapsed="false">
      <c r="Q2458" s="153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108</v>
      </c>
      <c r="B1" s="161" t="s">
        <v>109</v>
      </c>
      <c r="C1" s="162" t="s">
        <v>110</v>
      </c>
      <c r="D1" s="163" t="n">
        <f aca="false">SUM(D4:D65536)</f>
        <v>10486.56014061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117</v>
      </c>
      <c r="D4" s="160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71" t="n">
        <v>37347</v>
      </c>
      <c r="C5" s="159" t="s">
        <v>117</v>
      </c>
      <c r="D5" s="160" t="n">
        <v>319.1561791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71" t="n">
        <v>37377</v>
      </c>
      <c r="C6" s="159" t="s">
        <v>117</v>
      </c>
      <c r="D6" s="160" t="n">
        <v>378.62151206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71" t="n">
        <v>37408</v>
      </c>
      <c r="C7" s="159" t="s">
        <v>117</v>
      </c>
      <c r="D7" s="160" t="n">
        <v>406.74705691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71" t="n">
        <v>37438</v>
      </c>
      <c r="C8" s="159" t="s">
        <v>117</v>
      </c>
      <c r="D8" s="160" t="n">
        <v>423.95937403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71" t="n">
        <v>37469</v>
      </c>
      <c r="C9" s="159" t="s">
        <v>117</v>
      </c>
      <c r="D9" s="160" t="n">
        <v>424.08534482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71" t="n">
        <v>37500</v>
      </c>
      <c r="C10" s="159" t="s">
        <v>117</v>
      </c>
      <c r="D10" s="160" t="n">
        <v>413.36659765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71" t="n">
        <v>37530</v>
      </c>
      <c r="C11" s="159" t="s">
        <v>117</v>
      </c>
      <c r="D11" s="160" t="n">
        <v>396.46362797</v>
      </c>
    </row>
    <row r="12" customFormat="false" ht="12.75" hidden="false" customHeight="false" outlineLevel="0" collapsed="false">
      <c r="A12" s="0" t="n">
        <f aca="false">INDEX(BucketTable,MATCH(B12,SumMonths,0),1)</f>
        <v>9</v>
      </c>
      <c r="B12" s="171" t="n">
        <v>37561</v>
      </c>
      <c r="C12" s="159" t="s">
        <v>117</v>
      </c>
      <c r="D12" s="160" t="n">
        <v>387.44914542</v>
      </c>
    </row>
    <row r="13" customFormat="false" ht="12.75" hidden="false" customHeight="false" outlineLevel="0" collapsed="false">
      <c r="A13" s="0" t="n">
        <f aca="false">INDEX(BucketTable,MATCH(B13,SumMonths,0),1)</f>
        <v>10</v>
      </c>
      <c r="B13" s="171" t="n">
        <v>37591</v>
      </c>
      <c r="C13" s="159" t="s">
        <v>117</v>
      </c>
      <c r="D13" s="160" t="n">
        <v>396.64385719</v>
      </c>
    </row>
    <row r="14" customFormat="false" ht="12.75" hidden="false" customHeight="false" outlineLevel="0" collapsed="false">
      <c r="A14" s="0" t="n">
        <f aca="false">INDEX(BucketTable,MATCH(B14,SumMonths,0),1)</f>
        <v>11</v>
      </c>
      <c r="B14" s="171" t="n">
        <v>37622</v>
      </c>
      <c r="C14" s="159" t="s">
        <v>117</v>
      </c>
      <c r="D14" s="160" t="n">
        <v>280.7353062</v>
      </c>
    </row>
    <row r="15" customFormat="false" ht="12.75" hidden="false" customHeight="false" outlineLevel="0" collapsed="false">
      <c r="A15" s="0" t="n">
        <f aca="false">INDEX(BucketTable,MATCH(B15,SumMonths,0),1)</f>
        <v>12</v>
      </c>
      <c r="B15" s="171" t="n">
        <v>37653</v>
      </c>
      <c r="C15" s="159" t="s">
        <v>117</v>
      </c>
      <c r="D15" s="160" t="n">
        <v>260.52256141</v>
      </c>
    </row>
    <row r="16" customFormat="false" ht="12.75" hidden="false" customHeight="false" outlineLevel="0" collapsed="false">
      <c r="A16" s="0" t="n">
        <f aca="false">INDEX(BucketTable,MATCH(B16,SumMonths,0),1)</f>
        <v>13</v>
      </c>
      <c r="B16" s="171" t="n">
        <v>37681</v>
      </c>
      <c r="C16" s="159" t="s">
        <v>117</v>
      </c>
      <c r="D16" s="160" t="n">
        <v>203.38138944</v>
      </c>
    </row>
    <row r="17" customFormat="false" ht="12.75" hidden="false" customHeight="false" outlineLevel="0" collapsed="false">
      <c r="A17" s="0" t="n">
        <f aca="false">INDEX(BucketTable,MATCH(B17,SumMonths,0),1)</f>
        <v>14</v>
      </c>
      <c r="B17" s="171" t="n">
        <v>37712</v>
      </c>
      <c r="C17" s="159" t="s">
        <v>117</v>
      </c>
      <c r="D17" s="160" t="n">
        <v>179.16889974</v>
      </c>
    </row>
    <row r="18" customFormat="false" ht="12.75" hidden="false" customHeight="false" outlineLevel="0" collapsed="false">
      <c r="A18" s="0" t="n">
        <f aca="false">INDEX(BucketTable,MATCH(B18,SumMonths,0),1)</f>
        <v>15</v>
      </c>
      <c r="B18" s="171" t="n">
        <v>37742</v>
      </c>
      <c r="C18" s="159" t="s">
        <v>117</v>
      </c>
      <c r="D18" s="160" t="n">
        <v>180.66985409</v>
      </c>
    </row>
    <row r="19" customFormat="false" ht="12.75" hidden="false" customHeight="false" outlineLevel="0" collapsed="false">
      <c r="A19" s="0" t="n">
        <f aca="false">INDEX(BucketTable,MATCH(B19,SumMonths,0),1)</f>
        <v>16</v>
      </c>
      <c r="B19" s="171" t="n">
        <v>37773</v>
      </c>
      <c r="C19" s="159" t="s">
        <v>117</v>
      </c>
      <c r="D19" s="160" t="n">
        <v>180.66077264</v>
      </c>
    </row>
    <row r="20" customFormat="false" ht="12.75" hidden="false" customHeight="false" outlineLevel="0" collapsed="false">
      <c r="A20" s="0" t="n">
        <f aca="false">INDEX(BucketTable,MATCH(B20,SumMonths,0),1)</f>
        <v>17</v>
      </c>
      <c r="B20" s="171" t="n">
        <v>37803</v>
      </c>
      <c r="C20" s="159" t="s">
        <v>117</v>
      </c>
      <c r="D20" s="160" t="n">
        <v>179.90542401</v>
      </c>
    </row>
    <row r="21" customFormat="false" ht="12.75" hidden="false" customHeight="false" outlineLevel="0" collapsed="false">
      <c r="A21" s="0" t="n">
        <f aca="false">INDEX(BucketTable,MATCH(B21,SumMonths,0),1)</f>
        <v>18</v>
      </c>
      <c r="B21" s="171" t="n">
        <v>37834</v>
      </c>
      <c r="C21" s="159" t="s">
        <v>117</v>
      </c>
      <c r="D21" s="160" t="n">
        <v>179.29680836</v>
      </c>
    </row>
    <row r="22" customFormat="false" ht="12.75" hidden="false" customHeight="false" outlineLevel="0" collapsed="false">
      <c r="A22" s="0" t="n">
        <f aca="false">INDEX(BucketTable,MATCH(B22,SumMonths,0),1)</f>
        <v>19</v>
      </c>
      <c r="B22" s="171" t="n">
        <v>37865</v>
      </c>
      <c r="C22" s="159" t="s">
        <v>117</v>
      </c>
      <c r="D22" s="160" t="n">
        <v>175.2557784</v>
      </c>
    </row>
    <row r="23" customFormat="false" ht="12.75" hidden="false" customHeight="false" outlineLevel="0" collapsed="false">
      <c r="A23" s="0" t="n">
        <f aca="false">INDEX(BucketTable,MATCH(B23,SumMonths,0),1)</f>
        <v>20</v>
      </c>
      <c r="B23" s="171" t="n">
        <v>37895</v>
      </c>
      <c r="C23" s="159" t="s">
        <v>117</v>
      </c>
      <c r="D23" s="160" t="n">
        <v>174.60800139</v>
      </c>
    </row>
    <row r="24" customFormat="false" ht="12.75" hidden="false" customHeight="false" outlineLevel="0" collapsed="false">
      <c r="A24" s="0" t="n">
        <f aca="false">INDEX(BucketTable,MATCH(B24,SumMonths,0),1)</f>
        <v>21</v>
      </c>
      <c r="B24" s="171" t="n">
        <v>37926</v>
      </c>
      <c r="C24" s="159" t="s">
        <v>117</v>
      </c>
      <c r="D24" s="160" t="n">
        <v>170.0228443</v>
      </c>
    </row>
    <row r="25" customFormat="false" ht="12.75" hidden="false" customHeight="false" outlineLevel="0" collapsed="false">
      <c r="A25" s="0" t="n">
        <f aca="false">INDEX(BucketTable,MATCH(B25,SumMonths,0),1)</f>
        <v>22</v>
      </c>
      <c r="B25" s="171" t="n">
        <v>37956</v>
      </c>
      <c r="C25" s="159" t="s">
        <v>117</v>
      </c>
      <c r="D25" s="160" t="n">
        <v>172.85593539</v>
      </c>
    </row>
    <row r="26" customFormat="false" ht="12.75" hidden="false" customHeight="false" outlineLevel="0" collapsed="false">
      <c r="A26" s="0" t="n">
        <f aca="false">INDEX(BucketTable,MATCH(B26,SumMonths,0),1)</f>
        <v>23</v>
      </c>
      <c r="B26" s="171" t="n">
        <v>37987</v>
      </c>
      <c r="C26" s="159" t="s">
        <v>117</v>
      </c>
      <c r="D26" s="160" t="n">
        <v>221.81976452</v>
      </c>
    </row>
    <row r="27" customFormat="false" ht="12.75" hidden="false" customHeight="false" outlineLevel="0" collapsed="false">
      <c r="A27" s="0" t="n">
        <f aca="false">INDEX(BucketTable,MATCH(B27,SumMonths,0),1)</f>
        <v>24</v>
      </c>
      <c r="B27" s="171" t="n">
        <v>38018</v>
      </c>
      <c r="C27" s="159" t="s">
        <v>117</v>
      </c>
      <c r="D27" s="160" t="n">
        <v>216.12666849</v>
      </c>
    </row>
    <row r="28" customFormat="false" ht="12.75" hidden="false" customHeight="false" outlineLevel="0" collapsed="false">
      <c r="A28" s="0" t="n">
        <f aca="false">INDEX(BucketTable,MATCH(B28,SumMonths,0),1)</f>
        <v>25</v>
      </c>
      <c r="B28" s="171" t="n">
        <v>38047</v>
      </c>
      <c r="C28" s="159" t="s">
        <v>117</v>
      </c>
      <c r="D28" s="160" t="n">
        <v>219.80136503</v>
      </c>
    </row>
    <row r="29" customFormat="false" ht="12.75" hidden="false" customHeight="false" outlineLevel="0" collapsed="false">
      <c r="A29" s="0" t="n">
        <f aca="false">INDEX(BucketTable,MATCH(B29,SumMonths,0),1)</f>
        <v>26</v>
      </c>
      <c r="B29" s="171" t="n">
        <v>38078</v>
      </c>
      <c r="C29" s="159" t="s">
        <v>117</v>
      </c>
      <c r="D29" s="160" t="n">
        <v>205.98525345</v>
      </c>
    </row>
    <row r="30" customFormat="false" ht="12.75" hidden="false" customHeight="false" outlineLevel="0" collapsed="false">
      <c r="A30" s="0" t="n">
        <f aca="false">INDEX(BucketTable,MATCH(B30,SumMonths,0),1)</f>
        <v>27</v>
      </c>
      <c r="B30" s="171" t="n">
        <v>38108</v>
      </c>
      <c r="C30" s="159" t="s">
        <v>117</v>
      </c>
      <c r="D30" s="160" t="n">
        <v>207.26725168</v>
      </c>
    </row>
    <row r="31" customFormat="false" ht="12.75" hidden="false" customHeight="false" outlineLevel="0" collapsed="false">
      <c r="A31" s="0" t="n">
        <f aca="false">INDEX(BucketTable,MATCH(B31,SumMonths,0),1)</f>
        <v>28</v>
      </c>
      <c r="B31" s="171" t="n">
        <v>38139</v>
      </c>
      <c r="C31" s="159" t="s">
        <v>117</v>
      </c>
      <c r="D31" s="160" t="n">
        <v>204.01855653</v>
      </c>
    </row>
    <row r="32" customFormat="false" ht="12.75" hidden="false" customHeight="false" outlineLevel="0" collapsed="false">
      <c r="A32" s="0" t="n">
        <f aca="false">INDEX(BucketTable,MATCH(B32,SumMonths,0),1)</f>
        <v>29</v>
      </c>
      <c r="B32" s="171" t="n">
        <v>38169</v>
      </c>
      <c r="C32" s="159" t="s">
        <v>117</v>
      </c>
      <c r="D32" s="160" t="n">
        <v>205.19008477</v>
      </c>
    </row>
    <row r="33" customFormat="false" ht="12.75" hidden="false" customHeight="false" outlineLevel="0" collapsed="false">
      <c r="A33" s="0" t="n">
        <f aca="false">INDEX(BucketTable,MATCH(B33,SumMonths,0),1)</f>
        <v>30</v>
      </c>
      <c r="B33" s="171" t="n">
        <v>38200</v>
      </c>
      <c r="C33" s="159" t="s">
        <v>117</v>
      </c>
      <c r="D33" s="160" t="n">
        <v>204.19103077</v>
      </c>
    </row>
    <row r="34" customFormat="false" ht="12.75" hidden="false" customHeight="false" outlineLevel="0" collapsed="false">
      <c r="A34" s="0" t="n">
        <f aca="false">INDEX(BucketTable,MATCH(B34,SumMonths,0),1)</f>
        <v>31</v>
      </c>
      <c r="B34" s="171" t="n">
        <v>38231</v>
      </c>
      <c r="C34" s="159" t="s">
        <v>117</v>
      </c>
      <c r="D34" s="160" t="n">
        <v>200.81937239</v>
      </c>
    </row>
    <row r="35" customFormat="false" ht="12.75" hidden="false" customHeight="false" outlineLevel="0" collapsed="false">
      <c r="A35" s="0" t="n">
        <f aca="false">INDEX(BucketTable,MATCH(B35,SumMonths,0),1)</f>
        <v>32</v>
      </c>
      <c r="B35" s="171" t="n">
        <v>38261</v>
      </c>
      <c r="C35" s="159" t="s">
        <v>117</v>
      </c>
      <c r="D35" s="160" t="n">
        <v>199.87010117</v>
      </c>
    </row>
    <row r="36" customFormat="false" ht="12.75" hidden="false" customHeight="false" outlineLevel="0" collapsed="false">
      <c r="A36" s="0" t="n">
        <f aca="false">INDEX(BucketTable,MATCH(B36,SumMonths,0),1)</f>
        <v>33</v>
      </c>
      <c r="B36" s="171" t="n">
        <v>38292</v>
      </c>
      <c r="C36" s="159" t="s">
        <v>117</v>
      </c>
      <c r="D36" s="160" t="n">
        <v>197.57854706</v>
      </c>
    </row>
    <row r="37" customFormat="false" ht="12.75" hidden="false" customHeight="false" outlineLevel="0" collapsed="false">
      <c r="A37" s="0" t="n">
        <f aca="false">INDEX(BucketTable,MATCH(B37,SumMonths,0),1)</f>
        <v>34</v>
      </c>
      <c r="B37" s="171" t="n">
        <v>38322</v>
      </c>
      <c r="C37" s="159" t="s">
        <v>117</v>
      </c>
      <c r="D37" s="160" t="n">
        <v>199.13488295</v>
      </c>
    </row>
    <row r="38" customFormat="false" ht="12.75" hidden="false" customHeight="false" outlineLevel="0" collapsed="false">
      <c r="A38" s="0" t="n">
        <f aca="false">INDEX(BucketTable,MATCH(B38,SumMonths,0),1)</f>
        <v>14</v>
      </c>
      <c r="B38" s="171" t="n">
        <v>38353</v>
      </c>
      <c r="C38" s="159" t="s">
        <v>117</v>
      </c>
      <c r="D38" s="160" t="n">
        <v>95.60398206</v>
      </c>
    </row>
    <row r="39" customFormat="false" ht="12.75" hidden="false" customHeight="false" outlineLevel="0" collapsed="false">
      <c r="A39" s="0" t="n">
        <f aca="false">INDEX(BucketTable,MATCH(B39,SumMonths,0),1)</f>
        <v>14</v>
      </c>
      <c r="B39" s="171" t="n">
        <v>38384</v>
      </c>
      <c r="C39" s="159" t="s">
        <v>117</v>
      </c>
      <c r="D39" s="160" t="n">
        <v>85.90666026</v>
      </c>
    </row>
    <row r="40" customFormat="false" ht="12.75" hidden="false" customHeight="false" outlineLevel="0" collapsed="false">
      <c r="A40" s="0" t="n">
        <f aca="false">INDEX(BucketTable,MATCH(B40,SumMonths,0),1)</f>
        <v>14</v>
      </c>
      <c r="B40" s="171" t="n">
        <v>38412</v>
      </c>
      <c r="C40" s="159" t="s">
        <v>117</v>
      </c>
      <c r="D40" s="160" t="n">
        <v>94.66175535</v>
      </c>
    </row>
    <row r="41" customFormat="false" ht="12.75" hidden="false" customHeight="false" outlineLevel="0" collapsed="false">
      <c r="A41" s="0" t="n">
        <f aca="false">INDEX(BucketTable,MATCH(B41,SumMonths,0),1)</f>
        <v>14</v>
      </c>
      <c r="B41" s="171" t="n">
        <v>38443</v>
      </c>
      <c r="C41" s="159" t="s">
        <v>117</v>
      </c>
      <c r="D41" s="160" t="n">
        <v>91.13132257</v>
      </c>
    </row>
    <row r="42" customFormat="false" ht="12.75" hidden="false" customHeight="false" outlineLevel="0" collapsed="false">
      <c r="A42" s="0" t="n">
        <f aca="false">INDEX(BucketTable,MATCH(B42,SumMonths,0),1)</f>
        <v>14</v>
      </c>
      <c r="B42" s="171" t="n">
        <v>38473</v>
      </c>
      <c r="C42" s="159" t="s">
        <v>117</v>
      </c>
      <c r="D42" s="160" t="n">
        <v>93.69638392</v>
      </c>
    </row>
    <row r="43" customFormat="false" ht="12.75" hidden="false" customHeight="false" outlineLevel="0" collapsed="false">
      <c r="A43" s="0" t="n">
        <f aca="false">INDEX(BucketTable,MATCH(B43,SumMonths,0),1)</f>
        <v>14</v>
      </c>
      <c r="B43" s="171" t="n">
        <v>38504</v>
      </c>
      <c r="C43" s="159" t="s">
        <v>117</v>
      </c>
      <c r="D43" s="160" t="n">
        <v>90.19796372</v>
      </c>
    </row>
    <row r="44" customFormat="false" ht="12.75" hidden="false" customHeight="false" outlineLevel="0" collapsed="false">
      <c r="A44" s="0" t="n">
        <f aca="false">INDEX(BucketTable,MATCH(B44,SumMonths,0),1)</f>
        <v>14</v>
      </c>
      <c r="B44" s="171" t="n">
        <v>38534</v>
      </c>
      <c r="C44" s="159" t="s">
        <v>117</v>
      </c>
      <c r="D44" s="160" t="n">
        <v>92.73051096</v>
      </c>
    </row>
    <row r="45" customFormat="false" ht="12.75" hidden="false" customHeight="false" outlineLevel="0" collapsed="false">
      <c r="A45" s="0" t="n">
        <f aca="false">INDEX(BucketTable,MATCH(B45,SumMonths,0),1)</f>
        <v>14</v>
      </c>
      <c r="B45" s="171" t="n">
        <v>38565</v>
      </c>
      <c r="C45" s="159" t="s">
        <v>117</v>
      </c>
      <c r="D45" s="160" t="n">
        <v>92.24264937</v>
      </c>
    </row>
    <row r="46" customFormat="false" ht="12.75" hidden="false" customHeight="false" outlineLevel="0" collapsed="false">
      <c r="A46" s="0" t="n">
        <f aca="false">INDEX(BucketTable,MATCH(B46,SumMonths,0),1)</f>
        <v>14</v>
      </c>
      <c r="B46" s="171" t="n">
        <v>38596</v>
      </c>
      <c r="C46" s="159" t="s">
        <v>117</v>
      </c>
      <c r="D46" s="160" t="n">
        <v>88.79222539</v>
      </c>
    </row>
    <row r="47" customFormat="false" ht="12.75" hidden="false" customHeight="false" outlineLevel="0" collapsed="false">
      <c r="A47" s="0" t="n">
        <f aca="false">INDEX(BucketTable,MATCH(B47,SumMonths,0),1)</f>
        <v>14</v>
      </c>
      <c r="B47" s="171" t="n">
        <v>38626</v>
      </c>
      <c r="C47" s="159" t="s">
        <v>117</v>
      </c>
      <c r="D47" s="160" t="n">
        <v>91.27777499</v>
      </c>
    </row>
    <row r="48" customFormat="false" ht="12.75" hidden="false" customHeight="false" outlineLevel="0" collapsed="false">
      <c r="A48" s="0" t="n">
        <f aca="false">INDEX(BucketTable,MATCH(B48,SumMonths,0),1)</f>
        <v>14</v>
      </c>
      <c r="B48" s="171" t="n">
        <v>38657</v>
      </c>
      <c r="C48" s="159" t="s">
        <v>117</v>
      </c>
      <c r="D48" s="160" t="n">
        <v>87.86382595</v>
      </c>
    </row>
    <row r="49" customFormat="false" ht="12.75" hidden="false" customHeight="false" outlineLevel="0" collapsed="false">
      <c r="A49" s="0" t="n">
        <f aca="false">INDEX(BucketTable,MATCH(B49,SumMonths,0),1)</f>
        <v>14</v>
      </c>
      <c r="B49" s="171" t="n">
        <v>38687</v>
      </c>
      <c r="C49" s="159" t="s">
        <v>117</v>
      </c>
      <c r="D49" s="160" t="n">
        <v>90.32100025</v>
      </c>
    </row>
    <row r="50" customFormat="false" ht="12.75" hidden="false" customHeight="false" outlineLevel="0" collapsed="false">
      <c r="A50" s="0" t="n">
        <f aca="false">INDEX(BucketTable,MATCH(B50,SumMonths,0),1)</f>
        <v>14</v>
      </c>
      <c r="B50" s="171" t="n">
        <v>38718</v>
      </c>
      <c r="C50" s="159" t="s">
        <v>117</v>
      </c>
      <c r="D50" s="160" t="n">
        <v>89.65919386</v>
      </c>
    </row>
    <row r="51" customFormat="false" ht="12.75" hidden="false" customHeight="false" outlineLevel="0" collapsed="false">
      <c r="A51" s="0" t="n">
        <f aca="false">INDEX(BucketTable,MATCH(B51,SumMonths,0),1)</f>
        <v>14</v>
      </c>
      <c r="B51" s="171" t="n">
        <v>38749</v>
      </c>
      <c r="C51" s="159" t="s">
        <v>117</v>
      </c>
      <c r="D51" s="160" t="n">
        <v>80.5441828</v>
      </c>
    </row>
    <row r="52" customFormat="false" ht="12.75" hidden="false" customHeight="false" outlineLevel="0" collapsed="false">
      <c r="A52" s="0" t="n">
        <f aca="false">INDEX(BucketTable,MATCH(B52,SumMonths,0),1)</f>
        <v>14</v>
      </c>
      <c r="B52" s="171" t="n">
        <v>38777</v>
      </c>
      <c r="C52" s="159" t="s">
        <v>117</v>
      </c>
      <c r="D52" s="160" t="n">
        <v>88.73400597</v>
      </c>
    </row>
    <row r="53" customFormat="false" ht="12.75" hidden="false" customHeight="false" outlineLevel="0" collapsed="false">
      <c r="A53" s="0" t="n">
        <f aca="false">INDEX(BucketTable,MATCH(B53,SumMonths,0),1)</f>
        <v>14</v>
      </c>
      <c r="B53" s="171" t="n">
        <v>38808</v>
      </c>
      <c r="C53" s="159" t="s">
        <v>117</v>
      </c>
      <c r="D53" s="160" t="n">
        <v>85.41326075</v>
      </c>
    </row>
    <row r="54" customFormat="false" ht="12.75" hidden="false" customHeight="false" outlineLevel="0" collapsed="false">
      <c r="A54" s="0" t="n">
        <f aca="false">INDEX(BucketTable,MATCH(B54,SumMonths,0),1)</f>
        <v>14</v>
      </c>
      <c r="B54" s="171" t="n">
        <v>38838</v>
      </c>
      <c r="C54" s="159" t="s">
        <v>117</v>
      </c>
      <c r="D54" s="160" t="n">
        <v>87.82780003</v>
      </c>
    </row>
    <row r="55" customFormat="false" ht="12.75" hidden="false" customHeight="false" outlineLevel="0" collapsed="false">
      <c r="A55" s="0" t="n">
        <f aca="false">INDEX(BucketTable,MATCH(B55,SumMonths,0),1)</f>
        <v>14</v>
      </c>
      <c r="B55" s="171" t="n">
        <v>38869</v>
      </c>
      <c r="C55" s="159" t="s">
        <v>117</v>
      </c>
      <c r="D55" s="160" t="n">
        <v>84.56170807</v>
      </c>
    </row>
    <row r="56" customFormat="false" ht="12.75" hidden="false" customHeight="false" outlineLevel="0" collapsed="false">
      <c r="A56" s="0" t="n">
        <f aca="false">INDEX(BucketTable,MATCH(B56,SumMonths,0),1)</f>
        <v>14</v>
      </c>
      <c r="B56" s="171" t="n">
        <v>38899</v>
      </c>
      <c r="C56" s="159" t="s">
        <v>117</v>
      </c>
      <c r="D56" s="160" t="n">
        <v>86.9471542</v>
      </c>
    </row>
    <row r="57" customFormat="false" ht="12.75" hidden="false" customHeight="false" outlineLevel="0" collapsed="false">
      <c r="A57" s="0" t="n">
        <f aca="false">INDEX(BucketTable,MATCH(B57,SumMonths,0),1)</f>
        <v>14</v>
      </c>
      <c r="B57" s="171" t="n">
        <v>38930</v>
      </c>
      <c r="C57" s="159" t="s">
        <v>117</v>
      </c>
      <c r="D57" s="160" t="n">
        <v>86.49911095</v>
      </c>
    </row>
    <row r="58" customFormat="false" ht="12.75" hidden="false" customHeight="false" outlineLevel="0" collapsed="false">
      <c r="A58" s="0" t="n">
        <f aca="false">INDEX(BucketTable,MATCH(B58,SumMonths,0),1)</f>
        <v>14</v>
      </c>
      <c r="B58" s="171" t="n">
        <v>38961</v>
      </c>
      <c r="C58" s="159" t="s">
        <v>117</v>
      </c>
      <c r="D58" s="160" t="n">
        <v>83.27493679</v>
      </c>
    </row>
    <row r="59" customFormat="false" ht="12.75" hidden="false" customHeight="false" outlineLevel="0" collapsed="false">
      <c r="A59" s="0" t="n">
        <f aca="false">INDEX(BucketTable,MATCH(B59,SumMonths,0),1)</f>
        <v>14</v>
      </c>
      <c r="B59" s="171" t="n">
        <v>38991</v>
      </c>
      <c r="C59" s="159" t="s">
        <v>117</v>
      </c>
      <c r="D59" s="160" t="n">
        <v>85.61662975</v>
      </c>
    </row>
    <row r="60" customFormat="false" ht="12.75" hidden="false" customHeight="false" outlineLevel="0" collapsed="false">
      <c r="A60" s="0" t="n">
        <f aca="false">INDEX(BucketTable,MATCH(B60,SumMonths,0),1)</f>
        <v>14</v>
      </c>
      <c r="B60" s="171" t="n">
        <v>39022</v>
      </c>
      <c r="C60" s="159" t="s">
        <v>117</v>
      </c>
      <c r="D60" s="160" t="n">
        <v>82.42043391</v>
      </c>
    </row>
    <row r="61" customFormat="false" ht="12.75" hidden="false" customHeight="false" outlineLevel="0" collapsed="false">
      <c r="A61" s="0" t="n">
        <f aca="false">INDEX(BucketTable,MATCH(B61,SumMonths,0),1)</f>
        <v>14</v>
      </c>
      <c r="B61" s="171" t="n">
        <v>39052</v>
      </c>
      <c r="C61" s="159" t="s">
        <v>117</v>
      </c>
      <c r="D61" s="160" t="n">
        <v>84.73320862</v>
      </c>
    </row>
    <row r="62" customFormat="false" ht="12.75" hidden="false" customHeight="false" outlineLevel="0" collapsed="false">
      <c r="A62" s="0" t="n">
        <f aca="false">INDEX(BucketTable,MATCH(B62,SumMonths,0),1)</f>
        <v>14</v>
      </c>
      <c r="B62" s="171" t="n">
        <v>39083</v>
      </c>
      <c r="C62" s="159" t="s">
        <v>117</v>
      </c>
      <c r="D62" s="160" t="n">
        <v>0.04575415</v>
      </c>
    </row>
    <row r="63" customFormat="false" ht="12.75" hidden="false" customHeight="false" outlineLevel="0" collapsed="false">
      <c r="A63" s="0" t="n">
        <f aca="false">INDEX(BucketTable,MATCH(B63,SumMonths,0),1)</f>
        <v>14</v>
      </c>
      <c r="B63" s="171" t="n">
        <v>39114</v>
      </c>
      <c r="C63" s="159" t="s">
        <v>117</v>
      </c>
      <c r="D63" s="160" t="n">
        <v>0.04110598</v>
      </c>
    </row>
    <row r="64" customFormat="false" ht="12.75" hidden="false" customHeight="false" outlineLevel="0" collapsed="false">
      <c r="A64" s="0" t="n">
        <f aca="false">INDEX(BucketTable,MATCH(B64,SumMonths,0),1)</f>
        <v>14</v>
      </c>
      <c r="B64" s="171" t="n">
        <v>39142</v>
      </c>
      <c r="C64" s="159" t="s">
        <v>117</v>
      </c>
      <c r="D64" s="160" t="n">
        <v>0.04528978</v>
      </c>
    </row>
    <row r="65" customFormat="false" ht="12.75" hidden="false" customHeight="false" outlineLevel="0" collapsed="false">
      <c r="A65" s="0" t="n">
        <f aca="false">INDEX(BucketTable,MATCH(B65,SumMonths,0),1)</f>
        <v>14</v>
      </c>
      <c r="B65" s="171" t="n">
        <v>39173</v>
      </c>
      <c r="C65" s="159" t="s">
        <v>117</v>
      </c>
      <c r="D65" s="160" t="n">
        <v>0.04359354</v>
      </c>
    </row>
    <row r="66" customFormat="false" ht="12.75" hidden="false" customHeight="false" outlineLevel="0" collapsed="false">
      <c r="A66" s="0" t="n">
        <f aca="false">INDEX(BucketTable,MATCH(B66,SumMonths,0),1)</f>
        <v>14</v>
      </c>
      <c r="B66" s="171" t="n">
        <v>39203</v>
      </c>
      <c r="C66" s="159" t="s">
        <v>117</v>
      </c>
      <c r="D66" s="160" t="n">
        <v>0.04481283</v>
      </c>
    </row>
    <row r="67" customFormat="false" ht="12.75" hidden="false" customHeight="false" outlineLevel="0" collapsed="false">
      <c r="A67" s="0" t="n">
        <f aca="false">INDEX(BucketTable,MATCH(B67,SumMonths,0),1)</f>
        <v>14</v>
      </c>
      <c r="B67" s="171" t="n">
        <v>39234</v>
      </c>
      <c r="C67" s="159" t="s">
        <v>117</v>
      </c>
      <c r="D67" s="160" t="n">
        <v>0.04313345</v>
      </c>
    </row>
    <row r="68" customFormat="false" ht="12.75" hidden="false" customHeight="false" outlineLevel="0" collapsed="false">
      <c r="A68" s="0" t="n">
        <f aca="false">INDEX(BucketTable,MATCH(B68,SumMonths,0),1)</f>
        <v>14</v>
      </c>
      <c r="B68" s="171" t="n">
        <v>39264</v>
      </c>
      <c r="C68" s="159" t="s">
        <v>117</v>
      </c>
      <c r="D68" s="160" t="n">
        <v>0.04433748</v>
      </c>
    </row>
    <row r="69" customFormat="false" ht="12.75" hidden="false" customHeight="false" outlineLevel="0" collapsed="false">
      <c r="A69" s="0" t="n">
        <f aca="false">INDEX(BucketTable,MATCH(B69,SumMonths,0),1)</f>
        <v>14</v>
      </c>
      <c r="B69" s="171" t="n">
        <v>39295</v>
      </c>
      <c r="C69" s="159" t="s">
        <v>117</v>
      </c>
      <c r="D69" s="160" t="n">
        <v>0.04409598</v>
      </c>
    </row>
    <row r="70" customFormat="false" ht="12.75" hidden="false" customHeight="false" outlineLevel="0" collapsed="false">
      <c r="A70" s="0" t="n">
        <f aca="false">INDEX(BucketTable,MATCH(B70,SumMonths,0),1)</f>
        <v>14</v>
      </c>
      <c r="B70" s="171" t="n">
        <v>39326</v>
      </c>
      <c r="C70" s="159" t="s">
        <v>117</v>
      </c>
      <c r="D70" s="160" t="n">
        <v>0.04243988</v>
      </c>
    </row>
    <row r="71" customFormat="false" ht="12.75" hidden="false" customHeight="false" outlineLevel="0" collapsed="false">
      <c r="A71" s="0" t="n">
        <f aca="false">INDEX(BucketTable,MATCH(B71,SumMonths,0),1)</f>
        <v>14</v>
      </c>
      <c r="B71" s="171" t="n">
        <v>39356</v>
      </c>
      <c r="C71" s="159" t="s">
        <v>117</v>
      </c>
      <c r="D71" s="160" t="n">
        <v>0.04362098</v>
      </c>
    </row>
    <row r="72" customFormat="false" ht="12.75" hidden="false" customHeight="false" outlineLevel="0" collapsed="false">
      <c r="A72" s="0" t="n">
        <f aca="false">INDEX(BucketTable,MATCH(B72,SumMonths,0),1)</f>
        <v>14</v>
      </c>
      <c r="B72" s="171" t="n">
        <v>39387</v>
      </c>
      <c r="C72" s="159" t="s">
        <v>117</v>
      </c>
      <c r="D72" s="160" t="n">
        <v>0.04198038</v>
      </c>
    </row>
    <row r="73" customFormat="false" ht="12.75" hidden="false" customHeight="false" outlineLevel="0" collapsed="false">
      <c r="A73" s="0" t="n">
        <f aca="false">INDEX(BucketTable,MATCH(B73,SumMonths,0),1)</f>
        <v>14</v>
      </c>
      <c r="B73" s="171" t="n">
        <v>39417</v>
      </c>
      <c r="C73" s="159" t="s">
        <v>117</v>
      </c>
      <c r="D73" s="160" t="n">
        <v>0.04314636</v>
      </c>
    </row>
    <row r="74" customFormat="false" ht="12.75" hidden="false" customHeight="false" outlineLevel="0" collapsed="false">
      <c r="A74" s="0" t="n">
        <f aca="false">INDEX(BucketTable,MATCH(B74,SumMonths,0),1)</f>
        <v>14</v>
      </c>
      <c r="B74" s="171" t="n">
        <v>39448</v>
      </c>
      <c r="C74" s="159" t="s">
        <v>117</v>
      </c>
      <c r="D74" s="160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14</v>
      </c>
      <c r="B75" s="171" t="n">
        <v>39479</v>
      </c>
      <c r="C75" s="159" t="s">
        <v>117</v>
      </c>
      <c r="D75" s="160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14</v>
      </c>
      <c r="B76" s="171" t="n">
        <v>39508</v>
      </c>
      <c r="C76" s="159" t="s">
        <v>117</v>
      </c>
      <c r="D76" s="160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14</v>
      </c>
      <c r="B77" s="171" t="n">
        <v>39539</v>
      </c>
      <c r="C77" s="159" t="s">
        <v>117</v>
      </c>
      <c r="D77" s="160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14</v>
      </c>
      <c r="B78" s="171" t="n">
        <v>39569</v>
      </c>
      <c r="C78" s="159" t="s">
        <v>117</v>
      </c>
      <c r="D78" s="160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14</v>
      </c>
      <c r="B79" s="171" t="n">
        <v>39600</v>
      </c>
      <c r="C79" s="159" t="s">
        <v>117</v>
      </c>
      <c r="D79" s="160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14</v>
      </c>
      <c r="B80" s="171" t="n">
        <v>39630</v>
      </c>
      <c r="C80" s="159" t="s">
        <v>117</v>
      </c>
      <c r="D80" s="160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14</v>
      </c>
      <c r="B81" s="171" t="n">
        <v>39661</v>
      </c>
      <c r="C81" s="159" t="s">
        <v>117</v>
      </c>
      <c r="D81" s="160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14</v>
      </c>
      <c r="B82" s="171" t="n">
        <v>39692</v>
      </c>
      <c r="C82" s="159" t="s">
        <v>117</v>
      </c>
      <c r="D82" s="160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14</v>
      </c>
      <c r="B83" s="171" t="n">
        <v>39722</v>
      </c>
      <c r="C83" s="159" t="s">
        <v>117</v>
      </c>
      <c r="D83" s="160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14</v>
      </c>
      <c r="B84" s="171" t="n">
        <v>39753</v>
      </c>
      <c r="C84" s="159" t="s">
        <v>117</v>
      </c>
      <c r="D84" s="160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14</v>
      </c>
      <c r="B85" s="171" t="n">
        <v>39783</v>
      </c>
      <c r="C85" s="159" t="s">
        <v>117</v>
      </c>
      <c r="D85" s="160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14</v>
      </c>
      <c r="B86" s="171" t="n">
        <v>39814</v>
      </c>
      <c r="C86" s="159" t="s">
        <v>117</v>
      </c>
      <c r="D86" s="160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14</v>
      </c>
      <c r="B87" s="171" t="n">
        <v>39845</v>
      </c>
      <c r="C87" s="159" t="s">
        <v>117</v>
      </c>
      <c r="D87" s="160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14</v>
      </c>
      <c r="B88" s="171" t="n">
        <v>39873</v>
      </c>
      <c r="C88" s="159" t="s">
        <v>117</v>
      </c>
      <c r="D88" s="160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14</v>
      </c>
      <c r="B89" s="171" t="n">
        <v>39904</v>
      </c>
      <c r="C89" s="159" t="s">
        <v>117</v>
      </c>
      <c r="D89" s="160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14</v>
      </c>
      <c r="B90" s="171" t="n">
        <v>39934</v>
      </c>
      <c r="C90" s="159" t="s">
        <v>117</v>
      </c>
      <c r="D90" s="160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14</v>
      </c>
      <c r="B91" s="171" t="n">
        <v>39965</v>
      </c>
      <c r="C91" s="159" t="s">
        <v>117</v>
      </c>
      <c r="D91" s="160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14</v>
      </c>
      <c r="B92" s="171" t="n">
        <v>39995</v>
      </c>
      <c r="C92" s="159" t="s">
        <v>117</v>
      </c>
      <c r="D92" s="160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14</v>
      </c>
      <c r="B93" s="171" t="n">
        <v>40026</v>
      </c>
      <c r="C93" s="159" t="s">
        <v>117</v>
      </c>
      <c r="D93" s="160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14</v>
      </c>
      <c r="B94" s="171" t="n">
        <v>40057</v>
      </c>
      <c r="C94" s="159" t="s">
        <v>117</v>
      </c>
      <c r="D94" s="160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14</v>
      </c>
      <c r="B95" s="171" t="n">
        <v>40087</v>
      </c>
      <c r="C95" s="159" t="s">
        <v>117</v>
      </c>
      <c r="D95" s="160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14</v>
      </c>
      <c r="B96" s="171" t="n">
        <v>40118</v>
      </c>
      <c r="C96" s="159" t="s">
        <v>117</v>
      </c>
      <c r="D96" s="160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14</v>
      </c>
      <c r="B97" s="171" t="n">
        <v>40148</v>
      </c>
      <c r="C97" s="159" t="s">
        <v>117</v>
      </c>
      <c r="D97" s="160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14</v>
      </c>
      <c r="B98" s="171" t="n">
        <v>40179</v>
      </c>
      <c r="C98" s="159" t="s">
        <v>117</v>
      </c>
      <c r="D98" s="160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14</v>
      </c>
      <c r="B99" s="171" t="n">
        <v>40210</v>
      </c>
      <c r="C99" s="159" t="s">
        <v>117</v>
      </c>
      <c r="D99" s="160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14</v>
      </c>
      <c r="B100" s="171" t="n">
        <v>40238</v>
      </c>
      <c r="C100" s="159" t="s">
        <v>117</v>
      </c>
      <c r="D100" s="160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14</v>
      </c>
      <c r="B101" s="171" t="n">
        <v>40269</v>
      </c>
      <c r="C101" s="159" t="s">
        <v>117</v>
      </c>
      <c r="D101" s="160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14</v>
      </c>
      <c r="B102" s="171" t="n">
        <v>40299</v>
      </c>
      <c r="C102" s="159" t="s">
        <v>117</v>
      </c>
      <c r="D102" s="160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14</v>
      </c>
      <c r="B103" s="171" t="n">
        <v>40330</v>
      </c>
      <c r="C103" s="159" t="s">
        <v>117</v>
      </c>
      <c r="D103" s="160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14</v>
      </c>
      <c r="B104" s="171" t="n">
        <v>40360</v>
      </c>
      <c r="C104" s="159" t="s">
        <v>117</v>
      </c>
      <c r="D104" s="160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14</v>
      </c>
      <c r="B105" s="171" t="n">
        <v>40391</v>
      </c>
      <c r="C105" s="159" t="s">
        <v>117</v>
      </c>
      <c r="D105" s="160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14</v>
      </c>
      <c r="B106" s="171" t="n">
        <v>40422</v>
      </c>
      <c r="C106" s="159" t="s">
        <v>117</v>
      </c>
      <c r="D106" s="160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14</v>
      </c>
      <c r="B107" s="171" t="n">
        <v>40452</v>
      </c>
      <c r="C107" s="159" t="s">
        <v>117</v>
      </c>
      <c r="D107" s="160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14</v>
      </c>
      <c r="B108" s="171" t="n">
        <v>40483</v>
      </c>
      <c r="C108" s="159" t="s">
        <v>117</v>
      </c>
      <c r="D108" s="160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14</v>
      </c>
      <c r="B109" s="171" t="n">
        <v>40513</v>
      </c>
      <c r="C109" s="159" t="s">
        <v>117</v>
      </c>
      <c r="D109" s="160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14</v>
      </c>
      <c r="B110" s="171" t="n">
        <v>40544</v>
      </c>
      <c r="C110" s="159" t="s">
        <v>117</v>
      </c>
      <c r="D110" s="160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14</v>
      </c>
      <c r="B111" s="171" t="n">
        <v>40575</v>
      </c>
      <c r="C111" s="159" t="s">
        <v>117</v>
      </c>
      <c r="D111" s="160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14</v>
      </c>
      <c r="B112" s="171" t="n">
        <v>40603</v>
      </c>
      <c r="C112" s="159" t="s">
        <v>117</v>
      </c>
      <c r="D112" s="160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14</v>
      </c>
      <c r="B113" s="171" t="n">
        <v>40634</v>
      </c>
      <c r="C113" s="159" t="s">
        <v>117</v>
      </c>
      <c r="D113" s="160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14</v>
      </c>
      <c r="B114" s="171" t="n">
        <v>40664</v>
      </c>
      <c r="C114" s="159" t="s">
        <v>117</v>
      </c>
      <c r="D114" s="160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14</v>
      </c>
      <c r="B115" s="171" t="n">
        <v>40695</v>
      </c>
      <c r="C115" s="159" t="s">
        <v>117</v>
      </c>
      <c r="D115" s="160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14</v>
      </c>
      <c r="B116" s="171" t="n">
        <v>40725</v>
      </c>
      <c r="C116" s="159" t="s">
        <v>117</v>
      </c>
      <c r="D116" s="160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14</v>
      </c>
      <c r="B117" s="171" t="n">
        <v>40756</v>
      </c>
      <c r="C117" s="159" t="s">
        <v>117</v>
      </c>
      <c r="D117" s="160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14</v>
      </c>
      <c r="B118" s="171" t="n">
        <v>40787</v>
      </c>
      <c r="C118" s="159" t="s">
        <v>117</v>
      </c>
      <c r="D118" s="160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14</v>
      </c>
      <c r="B119" s="171" t="n">
        <v>40817</v>
      </c>
      <c r="C119" s="159" t="s">
        <v>117</v>
      </c>
      <c r="D119" s="160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14</v>
      </c>
      <c r="B120" s="171" t="n">
        <v>40848</v>
      </c>
      <c r="C120" s="159" t="s">
        <v>117</v>
      </c>
      <c r="D120" s="160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14</v>
      </c>
      <c r="B121" s="171" t="n">
        <v>40878</v>
      </c>
      <c r="C121" s="159" t="s">
        <v>117</v>
      </c>
      <c r="D121" s="160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14</v>
      </c>
      <c r="B122" s="171" t="n">
        <v>40909</v>
      </c>
      <c r="C122" s="159" t="s">
        <v>117</v>
      </c>
      <c r="D122" s="160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14</v>
      </c>
      <c r="B123" s="171" t="n">
        <v>40940</v>
      </c>
      <c r="C123" s="159" t="s">
        <v>117</v>
      </c>
      <c r="D123" s="160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14</v>
      </c>
      <c r="B124" s="171" t="n">
        <v>40969</v>
      </c>
      <c r="C124" s="159" t="s">
        <v>117</v>
      </c>
      <c r="D124" s="160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14</v>
      </c>
      <c r="B125" s="171" t="n">
        <v>41000</v>
      </c>
      <c r="C125" s="159" t="s">
        <v>117</v>
      </c>
      <c r="D125" s="160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14</v>
      </c>
      <c r="B126" s="171" t="n">
        <v>41030</v>
      </c>
      <c r="C126" s="159" t="s">
        <v>117</v>
      </c>
      <c r="D126" s="160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14</v>
      </c>
      <c r="B127" s="171" t="n">
        <v>41061</v>
      </c>
      <c r="C127" s="159" t="s">
        <v>117</v>
      </c>
      <c r="D127" s="160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14</v>
      </c>
      <c r="B128" s="171" t="n">
        <v>41091</v>
      </c>
      <c r="C128" s="159" t="s">
        <v>117</v>
      </c>
      <c r="D128" s="160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14</v>
      </c>
      <c r="B129" s="171" t="n">
        <v>41122</v>
      </c>
      <c r="C129" s="159" t="s">
        <v>117</v>
      </c>
      <c r="D129" s="160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14</v>
      </c>
      <c r="B130" s="171" t="n">
        <v>41153</v>
      </c>
      <c r="C130" s="159" t="s">
        <v>117</v>
      </c>
      <c r="D130" s="160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14</v>
      </c>
      <c r="B131" s="171" t="n">
        <v>41183</v>
      </c>
      <c r="C131" s="159" t="s">
        <v>117</v>
      </c>
      <c r="D131" s="160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14</v>
      </c>
      <c r="B132" s="171" t="n">
        <v>41214</v>
      </c>
      <c r="C132" s="159" t="s">
        <v>117</v>
      </c>
      <c r="D132" s="160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14</v>
      </c>
      <c r="B133" s="171" t="n">
        <v>41244</v>
      </c>
      <c r="C133" s="159" t="s">
        <v>117</v>
      </c>
      <c r="D133" s="160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14</v>
      </c>
      <c r="B134" s="171" t="n">
        <v>41275</v>
      </c>
      <c r="C134" s="159" t="s">
        <v>117</v>
      </c>
      <c r="D134" s="160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14</v>
      </c>
      <c r="B135" s="171" t="n">
        <v>41306</v>
      </c>
      <c r="C135" s="159" t="s">
        <v>117</v>
      </c>
      <c r="D135" s="160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14</v>
      </c>
      <c r="B136" s="171" t="n">
        <v>41334</v>
      </c>
      <c r="C136" s="159" t="s">
        <v>117</v>
      </c>
      <c r="D136" s="160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14</v>
      </c>
      <c r="B137" s="171" t="n">
        <v>41365</v>
      </c>
      <c r="C137" s="159" t="s">
        <v>117</v>
      </c>
      <c r="D137" s="160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14</v>
      </c>
      <c r="B138" s="171" t="n">
        <v>41395</v>
      </c>
      <c r="C138" s="159" t="s">
        <v>117</v>
      </c>
      <c r="D138" s="160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14</v>
      </c>
      <c r="B139" s="171" t="n">
        <v>41426</v>
      </c>
      <c r="C139" s="159" t="s">
        <v>117</v>
      </c>
      <c r="D139" s="160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14</v>
      </c>
      <c r="B140" s="171" t="n">
        <v>41456</v>
      </c>
      <c r="C140" s="159" t="s">
        <v>117</v>
      </c>
      <c r="D140" s="160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14</v>
      </c>
      <c r="B141" s="171" t="n">
        <v>41487</v>
      </c>
      <c r="C141" s="159" t="s">
        <v>117</v>
      </c>
      <c r="D141" s="160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14</v>
      </c>
      <c r="B142" s="171" t="n">
        <v>41518</v>
      </c>
      <c r="C142" s="159" t="s">
        <v>117</v>
      </c>
      <c r="D142" s="160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14</v>
      </c>
      <c r="B143" s="171" t="n">
        <v>41548</v>
      </c>
      <c r="C143" s="159" t="s">
        <v>117</v>
      </c>
      <c r="D143" s="160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14</v>
      </c>
      <c r="B144" s="171" t="n">
        <v>41579</v>
      </c>
      <c r="C144" s="159" t="s">
        <v>117</v>
      </c>
      <c r="D144" s="160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14</v>
      </c>
      <c r="B145" s="171" t="n">
        <v>41609</v>
      </c>
      <c r="C145" s="159" t="s">
        <v>117</v>
      </c>
      <c r="D145" s="160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14</v>
      </c>
      <c r="B146" s="171" t="n">
        <v>41640</v>
      </c>
      <c r="C146" s="159" t="s">
        <v>117</v>
      </c>
      <c r="D146" s="160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14</v>
      </c>
      <c r="B147" s="171" t="n">
        <v>41671</v>
      </c>
      <c r="C147" s="159" t="s">
        <v>117</v>
      </c>
      <c r="D147" s="160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14</v>
      </c>
      <c r="B148" s="171" t="n">
        <v>41699</v>
      </c>
      <c r="C148" s="159" t="s">
        <v>117</v>
      </c>
      <c r="D148" s="160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14</v>
      </c>
      <c r="B149" s="171" t="n">
        <v>41730</v>
      </c>
      <c r="C149" s="159" t="s">
        <v>117</v>
      </c>
      <c r="D149" s="160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14</v>
      </c>
      <c r="B150" s="171" t="n">
        <v>41760</v>
      </c>
      <c r="C150" s="159" t="s">
        <v>117</v>
      </c>
      <c r="D150" s="160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14</v>
      </c>
      <c r="B151" s="171" t="n">
        <v>41791</v>
      </c>
      <c r="C151" s="159" t="s">
        <v>117</v>
      </c>
      <c r="D151" s="160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14</v>
      </c>
      <c r="B152" s="171" t="n">
        <v>41821</v>
      </c>
      <c r="C152" s="159" t="s">
        <v>117</v>
      </c>
      <c r="D152" s="160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14</v>
      </c>
      <c r="B153" s="171" t="n">
        <v>41852</v>
      </c>
      <c r="C153" s="159" t="s">
        <v>117</v>
      </c>
      <c r="D153" s="160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14</v>
      </c>
      <c r="B154" s="171" t="n">
        <v>41883</v>
      </c>
      <c r="C154" s="159" t="s">
        <v>117</v>
      </c>
      <c r="D154" s="160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14</v>
      </c>
      <c r="B155" s="171" t="n">
        <v>41913</v>
      </c>
      <c r="C155" s="159" t="s">
        <v>117</v>
      </c>
      <c r="D155" s="160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14</v>
      </c>
      <c r="B156" s="171" t="n">
        <v>41944</v>
      </c>
      <c r="C156" s="159" t="s">
        <v>117</v>
      </c>
      <c r="D156" s="160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14</v>
      </c>
      <c r="B157" s="171" t="n">
        <v>41974</v>
      </c>
      <c r="C157" s="159" t="s">
        <v>117</v>
      </c>
      <c r="D157" s="160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14</v>
      </c>
      <c r="B158" s="171" t="n">
        <v>42005</v>
      </c>
      <c r="C158" s="159" t="s">
        <v>117</v>
      </c>
      <c r="D158" s="160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14</v>
      </c>
      <c r="B159" s="171" t="n">
        <v>42036</v>
      </c>
      <c r="C159" s="159" t="s">
        <v>117</v>
      </c>
      <c r="D159" s="160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14</v>
      </c>
      <c r="B160" s="171" t="n">
        <v>42064</v>
      </c>
      <c r="C160" s="159" t="s">
        <v>117</v>
      </c>
      <c r="D160" s="160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14</v>
      </c>
      <c r="B161" s="171" t="n">
        <v>42095</v>
      </c>
      <c r="C161" s="159" t="s">
        <v>117</v>
      </c>
      <c r="D161" s="160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14</v>
      </c>
      <c r="B162" s="171" t="n">
        <v>42125</v>
      </c>
      <c r="C162" s="159" t="s">
        <v>117</v>
      </c>
      <c r="D162" s="160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14</v>
      </c>
      <c r="B163" s="171" t="n">
        <v>42156</v>
      </c>
      <c r="C163" s="159" t="s">
        <v>117</v>
      </c>
      <c r="D163" s="160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14</v>
      </c>
      <c r="B164" s="171" t="n">
        <v>42186</v>
      </c>
      <c r="C164" s="159" t="s">
        <v>117</v>
      </c>
      <c r="D164" s="160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14</v>
      </c>
      <c r="B165" s="171" t="n">
        <v>42217</v>
      </c>
      <c r="C165" s="159" t="s">
        <v>117</v>
      </c>
      <c r="D165" s="160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14</v>
      </c>
      <c r="B166" s="171" t="n">
        <v>42248</v>
      </c>
      <c r="C166" s="159" t="s">
        <v>117</v>
      </c>
      <c r="D166" s="160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14</v>
      </c>
      <c r="B167" s="171" t="n">
        <v>42278</v>
      </c>
      <c r="C167" s="159" t="s">
        <v>117</v>
      </c>
      <c r="D167" s="160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14</v>
      </c>
      <c r="B168" s="171" t="n">
        <v>42309</v>
      </c>
      <c r="C168" s="159" t="s">
        <v>117</v>
      </c>
      <c r="D168" s="160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14</v>
      </c>
      <c r="B169" s="171" t="n">
        <v>42339</v>
      </c>
      <c r="C169" s="159" t="s">
        <v>117</v>
      </c>
      <c r="D169" s="160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14</v>
      </c>
      <c r="B170" s="171" t="n">
        <v>42370</v>
      </c>
      <c r="C170" s="159" t="s">
        <v>117</v>
      </c>
      <c r="D170" s="160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14</v>
      </c>
      <c r="B171" s="171" t="n">
        <v>42401</v>
      </c>
      <c r="C171" s="159" t="s">
        <v>117</v>
      </c>
      <c r="D171" s="160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14</v>
      </c>
      <c r="B172" s="171" t="n">
        <v>42430</v>
      </c>
      <c r="C172" s="159" t="s">
        <v>117</v>
      </c>
      <c r="D172" s="160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14</v>
      </c>
      <c r="B173" s="171" t="n">
        <v>42461</v>
      </c>
      <c r="C173" s="159" t="s">
        <v>117</v>
      </c>
      <c r="D173" s="160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14</v>
      </c>
      <c r="B174" s="171" t="n">
        <v>42491</v>
      </c>
      <c r="C174" s="159" t="s">
        <v>117</v>
      </c>
      <c r="D174" s="160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14</v>
      </c>
      <c r="B175" s="171" t="n">
        <v>42522</v>
      </c>
      <c r="C175" s="159" t="s">
        <v>117</v>
      </c>
      <c r="D175" s="160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14</v>
      </c>
      <c r="B176" s="171" t="n">
        <v>42552</v>
      </c>
      <c r="C176" s="159" t="s">
        <v>117</v>
      </c>
      <c r="D176" s="160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14</v>
      </c>
      <c r="B177" s="171" t="n">
        <v>42583</v>
      </c>
      <c r="C177" s="159" t="s">
        <v>117</v>
      </c>
      <c r="D177" s="160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14</v>
      </c>
      <c r="B178" s="171" t="n">
        <v>42614</v>
      </c>
      <c r="C178" s="159" t="s">
        <v>117</v>
      </c>
      <c r="D178" s="160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14</v>
      </c>
      <c r="B179" s="171" t="n">
        <v>42644</v>
      </c>
      <c r="C179" s="159" t="s">
        <v>117</v>
      </c>
      <c r="D179" s="160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14</v>
      </c>
      <c r="B180" s="171" t="n">
        <v>42675</v>
      </c>
      <c r="C180" s="159" t="s">
        <v>117</v>
      </c>
      <c r="D180" s="160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14</v>
      </c>
      <c r="B181" s="171" t="n">
        <v>42705</v>
      </c>
      <c r="C181" s="159" t="s">
        <v>117</v>
      </c>
      <c r="D181" s="160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14</v>
      </c>
      <c r="B182" s="171" t="n">
        <v>42736</v>
      </c>
      <c r="C182" s="159" t="s">
        <v>117</v>
      </c>
      <c r="D182" s="160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14</v>
      </c>
      <c r="B183" s="171" t="n">
        <v>42767</v>
      </c>
      <c r="C183" s="159" t="s">
        <v>117</v>
      </c>
      <c r="D183" s="160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14</v>
      </c>
      <c r="B184" s="171" t="n">
        <v>42795</v>
      </c>
      <c r="C184" s="159" t="s">
        <v>117</v>
      </c>
      <c r="D184" s="160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14</v>
      </c>
      <c r="B185" s="171" t="n">
        <v>42826</v>
      </c>
      <c r="C185" s="159" t="s">
        <v>117</v>
      </c>
      <c r="D185" s="160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14</v>
      </c>
      <c r="B186" s="171" t="n">
        <v>42856</v>
      </c>
      <c r="C186" s="159" t="s">
        <v>117</v>
      </c>
      <c r="D186" s="160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14</v>
      </c>
      <c r="B187" s="171" t="n">
        <v>42887</v>
      </c>
      <c r="C187" s="159" t="s">
        <v>117</v>
      </c>
      <c r="D187" s="160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14</v>
      </c>
      <c r="B188" s="171" t="n">
        <v>42917</v>
      </c>
      <c r="C188" s="159" t="s">
        <v>117</v>
      </c>
      <c r="D188" s="160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14</v>
      </c>
      <c r="B189" s="171" t="n">
        <v>42948</v>
      </c>
      <c r="C189" s="159" t="s">
        <v>117</v>
      </c>
      <c r="D189" s="160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14</v>
      </c>
      <c r="B190" s="171" t="n">
        <v>42979</v>
      </c>
      <c r="C190" s="159" t="s">
        <v>117</v>
      </c>
      <c r="D190" s="160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14</v>
      </c>
      <c r="B191" s="171" t="n">
        <v>43009</v>
      </c>
      <c r="C191" s="159" t="s">
        <v>117</v>
      </c>
      <c r="D191" s="160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14</v>
      </c>
      <c r="B192" s="171" t="n">
        <v>43040</v>
      </c>
      <c r="C192" s="159" t="s">
        <v>117</v>
      </c>
      <c r="D192" s="160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14</v>
      </c>
      <c r="B193" s="171" t="n">
        <v>43070</v>
      </c>
      <c r="C193" s="159" t="s">
        <v>117</v>
      </c>
      <c r="D193" s="160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14</v>
      </c>
      <c r="B194" s="171" t="n">
        <v>43101</v>
      </c>
      <c r="C194" s="159" t="s">
        <v>117</v>
      </c>
      <c r="D194" s="160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14</v>
      </c>
      <c r="B195" s="171" t="n">
        <v>43132</v>
      </c>
      <c r="C195" s="159" t="s">
        <v>117</v>
      </c>
      <c r="D195" s="160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14</v>
      </c>
      <c r="B196" s="171" t="n">
        <v>43160</v>
      </c>
      <c r="C196" s="159" t="s">
        <v>117</v>
      </c>
      <c r="D196" s="160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14</v>
      </c>
      <c r="B197" s="171" t="n">
        <v>43191</v>
      </c>
      <c r="C197" s="159" t="s">
        <v>117</v>
      </c>
      <c r="D197" s="160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14</v>
      </c>
      <c r="B198" s="171" t="n">
        <v>43221</v>
      </c>
      <c r="C198" s="159" t="s">
        <v>117</v>
      </c>
      <c r="D198" s="160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14</v>
      </c>
      <c r="B199" s="171" t="n">
        <v>43252</v>
      </c>
      <c r="C199" s="159" t="s">
        <v>117</v>
      </c>
      <c r="D199" s="160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14</v>
      </c>
      <c r="B200" s="171" t="n">
        <v>43282</v>
      </c>
      <c r="C200" s="159" t="s">
        <v>117</v>
      </c>
      <c r="D200" s="160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14</v>
      </c>
      <c r="B201" s="171" t="n">
        <v>43313</v>
      </c>
      <c r="C201" s="159" t="s">
        <v>117</v>
      </c>
      <c r="D201" s="160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14</v>
      </c>
      <c r="B202" s="171" t="n">
        <v>43344</v>
      </c>
      <c r="C202" s="159" t="s">
        <v>117</v>
      </c>
      <c r="D202" s="160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14</v>
      </c>
      <c r="B203" s="171" t="n">
        <v>43374</v>
      </c>
      <c r="C203" s="159" t="s">
        <v>117</v>
      </c>
      <c r="D203" s="160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14</v>
      </c>
      <c r="B204" s="171" t="n">
        <v>43405</v>
      </c>
      <c r="C204" s="159" t="s">
        <v>117</v>
      </c>
      <c r="D204" s="160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14</v>
      </c>
      <c r="B205" s="171" t="n">
        <v>43435</v>
      </c>
      <c r="C205" s="159" t="s">
        <v>117</v>
      </c>
      <c r="D205" s="160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14</v>
      </c>
      <c r="B206" s="171" t="n">
        <v>43466</v>
      </c>
      <c r="C206" s="159" t="s">
        <v>117</v>
      </c>
      <c r="D206" s="160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14</v>
      </c>
      <c r="B207" s="171" t="n">
        <v>43497</v>
      </c>
      <c r="C207" s="159" t="s">
        <v>117</v>
      </c>
      <c r="D207" s="160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14</v>
      </c>
      <c r="B208" s="171" t="n">
        <v>43525</v>
      </c>
      <c r="C208" s="159" t="s">
        <v>117</v>
      </c>
      <c r="D208" s="160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14</v>
      </c>
      <c r="B209" s="171" t="n">
        <v>43556</v>
      </c>
      <c r="C209" s="159" t="s">
        <v>117</v>
      </c>
      <c r="D209" s="160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14</v>
      </c>
      <c r="B210" s="171" t="n">
        <v>43586</v>
      </c>
      <c r="C210" s="159" t="s">
        <v>117</v>
      </c>
      <c r="D210" s="160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14</v>
      </c>
      <c r="B211" s="171" t="n">
        <v>43617</v>
      </c>
      <c r="C211" s="159" t="s">
        <v>117</v>
      </c>
      <c r="D211" s="160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14</v>
      </c>
      <c r="B212" s="171" t="n">
        <v>43647</v>
      </c>
      <c r="C212" s="159" t="s">
        <v>117</v>
      </c>
      <c r="D212" s="160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14</v>
      </c>
      <c r="B213" s="171" t="n">
        <v>43678</v>
      </c>
      <c r="C213" s="159" t="s">
        <v>117</v>
      </c>
      <c r="D213" s="160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14</v>
      </c>
      <c r="B214" s="171" t="n">
        <v>43709</v>
      </c>
      <c r="C214" s="159" t="s">
        <v>117</v>
      </c>
      <c r="D214" s="160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14</v>
      </c>
      <c r="B215" s="171" t="n">
        <v>43739</v>
      </c>
      <c r="C215" s="159" t="s">
        <v>117</v>
      </c>
      <c r="D215" s="160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14</v>
      </c>
      <c r="B216" s="171" t="n">
        <v>43770</v>
      </c>
      <c r="C216" s="159" t="s">
        <v>117</v>
      </c>
      <c r="D216" s="160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14</v>
      </c>
      <c r="B217" s="171" t="n">
        <v>43800</v>
      </c>
      <c r="C217" s="159" t="s">
        <v>117</v>
      </c>
      <c r="D217" s="160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14</v>
      </c>
      <c r="B218" s="171" t="n">
        <v>43831</v>
      </c>
      <c r="C218" s="159" t="s">
        <v>117</v>
      </c>
      <c r="D218" s="160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14</v>
      </c>
      <c r="B219" s="171" t="n">
        <v>43862</v>
      </c>
      <c r="C219" s="159" t="s">
        <v>117</v>
      </c>
      <c r="D219" s="160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14</v>
      </c>
      <c r="B220" s="171" t="n">
        <v>43891</v>
      </c>
      <c r="C220" s="159" t="s">
        <v>117</v>
      </c>
      <c r="D220" s="160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14</v>
      </c>
      <c r="B221" s="171" t="n">
        <v>43922</v>
      </c>
      <c r="C221" s="159" t="s">
        <v>117</v>
      </c>
      <c r="D221" s="160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14</v>
      </c>
      <c r="B222" s="171" t="n">
        <v>43952</v>
      </c>
      <c r="C222" s="159" t="s">
        <v>117</v>
      </c>
      <c r="D222" s="160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14</v>
      </c>
      <c r="B223" s="171" t="n">
        <v>43983</v>
      </c>
      <c r="C223" s="159" t="s">
        <v>117</v>
      </c>
      <c r="D223" s="160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14</v>
      </c>
      <c r="B224" s="171" t="n">
        <v>44013</v>
      </c>
      <c r="C224" s="159" t="s">
        <v>117</v>
      </c>
      <c r="D224" s="160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14</v>
      </c>
      <c r="B225" s="171" t="n">
        <v>44044</v>
      </c>
      <c r="C225" s="159" t="s">
        <v>117</v>
      </c>
      <c r="D225" s="160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14</v>
      </c>
      <c r="B226" s="171" t="n">
        <v>44075</v>
      </c>
      <c r="C226" s="159" t="s">
        <v>117</v>
      </c>
      <c r="D226" s="160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14</v>
      </c>
      <c r="B227" s="171" t="n">
        <v>44105</v>
      </c>
      <c r="C227" s="159" t="s">
        <v>117</v>
      </c>
      <c r="D227" s="160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14</v>
      </c>
      <c r="B228" s="171" t="n">
        <v>44136</v>
      </c>
      <c r="C228" s="159" t="s">
        <v>117</v>
      </c>
      <c r="D228" s="160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14</v>
      </c>
      <c r="B229" s="171" t="n">
        <v>44166</v>
      </c>
      <c r="C229" s="159" t="s">
        <v>117</v>
      </c>
      <c r="D229" s="160" t="n">
        <v>0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59" width="18.56"/>
    <col collapsed="false" customWidth="true" hidden="false" outlineLevel="0" max="5" min="5" style="160" width="9.7"/>
    <col collapsed="false" customWidth="true" hidden="false" outlineLevel="0" max="6" min="6" style="159" width="13.85"/>
    <col collapsed="false" customWidth="true" hidden="false" outlineLevel="0" max="7" min="7" style="160" width="12.56"/>
    <col collapsed="false" customWidth="true" hidden="false" outlineLevel="0" max="9" min="8" style="160" width="9.7"/>
    <col collapsed="false" customWidth="true" hidden="false" outlineLevel="0" max="10" min="10" style="159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118</v>
      </c>
      <c r="B1" s="161" t="s">
        <v>119</v>
      </c>
      <c r="C1" s="172" t="s">
        <v>120</v>
      </c>
      <c r="D1" s="162" t="s">
        <v>121</v>
      </c>
      <c r="E1" s="163" t="n">
        <f aca="false">SUM(E4:E65536)</f>
        <v>1380.33520527</v>
      </c>
      <c r="F1" s="162" t="s">
        <v>122</v>
      </c>
      <c r="G1" s="163" t="n">
        <f aca="false">SUM(G4:G65536)</f>
        <v>1380.33520527</v>
      </c>
      <c r="H1" s="173" t="s">
        <v>123</v>
      </c>
      <c r="I1" s="173"/>
      <c r="J1" s="174"/>
    </row>
    <row r="2" customFormat="false" ht="25.5" hidden="false" customHeight="false" outlineLevel="0" collapsed="false">
      <c r="B2" s="175" t="s">
        <v>111</v>
      </c>
      <c r="C2" s="165"/>
      <c r="D2" s="165"/>
      <c r="E2" s="166" t="s">
        <v>112</v>
      </c>
      <c r="F2" s="164" t="s">
        <v>124</v>
      </c>
      <c r="G2" s="176" t="s">
        <v>125</v>
      </c>
      <c r="H2" s="164" t="s">
        <v>126</v>
      </c>
      <c r="I2" s="176" t="s">
        <v>127</v>
      </c>
      <c r="J2" s="177" t="s">
        <v>128</v>
      </c>
    </row>
    <row r="3" customFormat="false" ht="13.5" hidden="false" customHeight="false" outlineLevel="0" collapsed="false">
      <c r="A3" s="167" t="s">
        <v>113</v>
      </c>
      <c r="B3" s="168" t="s">
        <v>114</v>
      </c>
      <c r="C3" s="169" t="s">
        <v>115</v>
      </c>
      <c r="D3" s="169" t="s">
        <v>129</v>
      </c>
      <c r="E3" s="170" t="s">
        <v>116</v>
      </c>
      <c r="F3" s="178" t="s">
        <v>116</v>
      </c>
      <c r="G3" s="170" t="s">
        <v>116</v>
      </c>
      <c r="H3" s="178" t="s">
        <v>130</v>
      </c>
      <c r="I3" s="170" t="s">
        <v>116</v>
      </c>
      <c r="J3" s="179" t="s">
        <v>131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1" t="n">
        <v>37316</v>
      </c>
      <c r="C4" s="159" t="s">
        <v>132</v>
      </c>
      <c r="D4" s="159" t="s">
        <v>15</v>
      </c>
      <c r="E4" s="160" t="n">
        <v>0</v>
      </c>
      <c r="F4" s="159" t="n">
        <v>0</v>
      </c>
      <c r="G4" s="160" t="n">
        <v>0</v>
      </c>
      <c r="H4" s="160" t="n">
        <v>0</v>
      </c>
      <c r="I4" s="160" t="n">
        <v>0</v>
      </c>
      <c r="J4" s="159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1" t="n">
        <v>37316</v>
      </c>
      <c r="C5" s="159" t="s">
        <v>133</v>
      </c>
      <c r="D5" s="159" t="s">
        <v>15</v>
      </c>
      <c r="E5" s="160" t="n">
        <v>0</v>
      </c>
      <c r="F5" s="159" t="n">
        <v>0</v>
      </c>
      <c r="G5" s="160" t="n">
        <v>0</v>
      </c>
      <c r="H5" s="160" t="n">
        <v>-0.01</v>
      </c>
      <c r="I5" s="160" t="n">
        <v>0</v>
      </c>
      <c r="J5" s="159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1" t="n">
        <v>37316</v>
      </c>
      <c r="C6" s="159" t="s">
        <v>134</v>
      </c>
      <c r="D6" s="159" t="s">
        <v>15</v>
      </c>
      <c r="E6" s="160" t="n">
        <v>0</v>
      </c>
      <c r="F6" s="159" t="n">
        <v>0</v>
      </c>
      <c r="G6" s="160" t="n">
        <v>0</v>
      </c>
      <c r="H6" s="160" t="n">
        <v>-0.0189528465271</v>
      </c>
      <c r="I6" s="160" t="n">
        <v>0</v>
      </c>
      <c r="J6" s="159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1" t="n">
        <v>37316</v>
      </c>
      <c r="C7" s="159" t="s">
        <v>135</v>
      </c>
      <c r="D7" s="159" t="s">
        <v>15</v>
      </c>
      <c r="E7" s="160" t="n">
        <v>0</v>
      </c>
      <c r="F7" s="159" t="n">
        <v>0</v>
      </c>
      <c r="G7" s="160" t="n">
        <v>0</v>
      </c>
      <c r="H7" s="160" t="n">
        <v>-0.1</v>
      </c>
      <c r="I7" s="160" t="n">
        <v>0</v>
      </c>
      <c r="J7" s="159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1" t="n">
        <v>37316</v>
      </c>
      <c r="C8" s="159" t="s">
        <v>136</v>
      </c>
      <c r="D8" s="159" t="s">
        <v>15</v>
      </c>
      <c r="E8" s="160" t="n">
        <v>0</v>
      </c>
      <c r="F8" s="159" t="n">
        <v>0</v>
      </c>
      <c r="G8" s="160" t="n">
        <v>0</v>
      </c>
      <c r="H8" s="160" t="n">
        <v>-0.1</v>
      </c>
      <c r="I8" s="160" t="n">
        <v>0</v>
      </c>
      <c r="J8" s="159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1" t="n">
        <v>37316</v>
      </c>
      <c r="C9" s="159" t="s">
        <v>137</v>
      </c>
      <c r="D9" s="159" t="s">
        <v>15</v>
      </c>
      <c r="E9" s="160" t="n">
        <v>0</v>
      </c>
      <c r="F9" s="159" t="n">
        <v>0</v>
      </c>
      <c r="G9" s="160" t="n">
        <v>0</v>
      </c>
      <c r="H9" s="160" t="n">
        <v>0</v>
      </c>
      <c r="I9" s="160" t="n">
        <v>0</v>
      </c>
      <c r="J9" s="159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1" t="n">
        <v>37316</v>
      </c>
      <c r="C10" s="159" t="s">
        <v>138</v>
      </c>
      <c r="D10" s="159" t="s">
        <v>15</v>
      </c>
      <c r="E10" s="160" t="n">
        <v>0</v>
      </c>
      <c r="F10" s="159" t="n">
        <v>0</v>
      </c>
      <c r="G10" s="160" t="n">
        <v>0</v>
      </c>
      <c r="H10" s="160" t="n">
        <v>0.02069222927</v>
      </c>
      <c r="I10" s="160" t="n">
        <v>0</v>
      </c>
      <c r="J10" s="159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1" t="n">
        <v>37316</v>
      </c>
      <c r="C11" s="159" t="s">
        <v>139</v>
      </c>
      <c r="D11" s="159" t="s">
        <v>15</v>
      </c>
      <c r="E11" s="160" t="n">
        <v>0</v>
      </c>
      <c r="F11" s="159" t="n">
        <v>0</v>
      </c>
      <c r="G11" s="160" t="n">
        <v>0</v>
      </c>
      <c r="H11" s="160" t="n">
        <v>0.0126</v>
      </c>
      <c r="I11" s="160" t="n">
        <v>0</v>
      </c>
      <c r="J11" s="159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1" t="n">
        <v>37316</v>
      </c>
      <c r="C12" s="159" t="s">
        <v>140</v>
      </c>
      <c r="D12" s="159" t="s">
        <v>15</v>
      </c>
      <c r="E12" s="160" t="n">
        <v>0</v>
      </c>
      <c r="F12" s="159" t="n">
        <v>0</v>
      </c>
      <c r="G12" s="160" t="n">
        <v>0</v>
      </c>
      <c r="H12" s="160" t="n">
        <v>0</v>
      </c>
      <c r="I12" s="160" t="n">
        <v>0</v>
      </c>
      <c r="J12" s="159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1" t="n">
        <v>37316</v>
      </c>
      <c r="C13" s="159" t="s">
        <v>141</v>
      </c>
      <c r="D13" s="159" t="s">
        <v>15</v>
      </c>
      <c r="E13" s="160" t="n">
        <v>0</v>
      </c>
      <c r="F13" s="159" t="n">
        <v>0</v>
      </c>
      <c r="G13" s="160" t="n">
        <v>0</v>
      </c>
      <c r="H13" s="160" t="n">
        <v>0</v>
      </c>
      <c r="I13" s="160" t="n">
        <v>0</v>
      </c>
      <c r="J13" s="159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1" t="n">
        <v>37316</v>
      </c>
      <c r="C14" s="159" t="s">
        <v>142</v>
      </c>
      <c r="D14" s="159" t="s">
        <v>15</v>
      </c>
      <c r="E14" s="160" t="n">
        <v>0</v>
      </c>
      <c r="F14" s="159" t="n">
        <v>0</v>
      </c>
      <c r="G14" s="160" t="n">
        <v>0</v>
      </c>
      <c r="H14" s="160" t="n">
        <v>0</v>
      </c>
      <c r="I14" s="160" t="n">
        <v>0</v>
      </c>
      <c r="J14" s="159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1" t="n">
        <v>37316</v>
      </c>
      <c r="C15" s="159" t="s">
        <v>143</v>
      </c>
      <c r="D15" s="159" t="s">
        <v>15</v>
      </c>
      <c r="E15" s="160" t="n">
        <v>0</v>
      </c>
      <c r="F15" s="159" t="n">
        <v>0</v>
      </c>
      <c r="G15" s="160" t="n">
        <v>0</v>
      </c>
      <c r="H15" s="160" t="n">
        <v>-0.1</v>
      </c>
      <c r="I15" s="160" t="n">
        <v>0</v>
      </c>
      <c r="J15" s="159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1" t="n">
        <v>37316</v>
      </c>
      <c r="C16" s="159" t="s">
        <v>144</v>
      </c>
      <c r="D16" s="159" t="s">
        <v>15</v>
      </c>
      <c r="E16" s="160" t="n">
        <v>0</v>
      </c>
      <c r="F16" s="159" t="n">
        <v>0</v>
      </c>
      <c r="G16" s="160" t="n">
        <v>0</v>
      </c>
      <c r="H16" s="160" t="n">
        <v>-0.1</v>
      </c>
      <c r="I16" s="160" t="n">
        <v>0</v>
      </c>
      <c r="J16" s="159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1" t="n">
        <v>37316</v>
      </c>
      <c r="C17" s="159" t="s">
        <v>145</v>
      </c>
      <c r="D17" s="159" t="s">
        <v>15</v>
      </c>
      <c r="E17" s="160" t="n">
        <v>0</v>
      </c>
      <c r="F17" s="159" t="n">
        <v>0</v>
      </c>
      <c r="G17" s="160" t="n">
        <v>0</v>
      </c>
      <c r="H17" s="160" t="n">
        <v>-0.025</v>
      </c>
      <c r="I17" s="160" t="n">
        <v>0</v>
      </c>
      <c r="J17" s="159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1" t="n">
        <v>37316</v>
      </c>
      <c r="C18" s="159" t="s">
        <v>146</v>
      </c>
      <c r="D18" s="159" t="s">
        <v>15</v>
      </c>
      <c r="E18" s="160" t="n">
        <v>0</v>
      </c>
      <c r="F18" s="159" t="n">
        <v>0</v>
      </c>
      <c r="G18" s="160" t="n">
        <v>0</v>
      </c>
      <c r="H18" s="160" t="n">
        <v>-0.00383740663529</v>
      </c>
      <c r="I18" s="160" t="n">
        <v>0</v>
      </c>
      <c r="J18" s="159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1" t="n">
        <v>37316</v>
      </c>
      <c r="C19" s="159" t="s">
        <v>147</v>
      </c>
      <c r="D19" s="159" t="s">
        <v>15</v>
      </c>
      <c r="E19" s="160" t="n">
        <v>0</v>
      </c>
      <c r="F19" s="159" t="n">
        <v>0</v>
      </c>
      <c r="G19" s="160" t="n">
        <v>0</v>
      </c>
      <c r="H19" s="160" t="n">
        <v>-0.00113636255265</v>
      </c>
      <c r="I19" s="160" t="n">
        <v>0</v>
      </c>
      <c r="J19" s="159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1" t="n">
        <v>37316</v>
      </c>
      <c r="C20" s="159" t="s">
        <v>148</v>
      </c>
      <c r="D20" s="159" t="s">
        <v>15</v>
      </c>
      <c r="E20" s="160" t="n">
        <v>0</v>
      </c>
      <c r="F20" s="159" t="n">
        <v>0</v>
      </c>
      <c r="G20" s="160" t="n">
        <v>0</v>
      </c>
      <c r="H20" s="160" t="n">
        <v>0</v>
      </c>
      <c r="I20" s="160" t="n">
        <v>0</v>
      </c>
      <c r="J20" s="159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1" t="n">
        <v>37316</v>
      </c>
      <c r="C21" s="159" t="s">
        <v>149</v>
      </c>
      <c r="D21" s="159" t="s">
        <v>15</v>
      </c>
      <c r="E21" s="160" t="n">
        <v>0</v>
      </c>
      <c r="F21" s="159" t="n">
        <v>0</v>
      </c>
      <c r="G21" s="160" t="n">
        <v>0</v>
      </c>
      <c r="H21" s="160" t="n">
        <v>0</v>
      </c>
      <c r="I21" s="160" t="n">
        <v>0</v>
      </c>
      <c r="J21" s="159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1" t="n">
        <v>37316</v>
      </c>
      <c r="C22" s="159" t="s">
        <v>150</v>
      </c>
      <c r="D22" s="159" t="s">
        <v>15</v>
      </c>
      <c r="E22" s="160" t="n">
        <v>0</v>
      </c>
      <c r="F22" s="159" t="n">
        <v>0</v>
      </c>
      <c r="G22" s="160" t="n">
        <v>0</v>
      </c>
      <c r="H22" s="160" t="n">
        <v>0.0005</v>
      </c>
      <c r="I22" s="160" t="n">
        <v>0</v>
      </c>
      <c r="J22" s="159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1" t="n">
        <v>37316</v>
      </c>
      <c r="C23" s="159" t="s">
        <v>151</v>
      </c>
      <c r="D23" s="159" t="s">
        <v>15</v>
      </c>
      <c r="E23" s="160" t="n">
        <v>0</v>
      </c>
      <c r="F23" s="159" t="n">
        <v>0</v>
      </c>
      <c r="G23" s="160" t="n">
        <v>0</v>
      </c>
      <c r="H23" s="160" t="n">
        <v>0.02</v>
      </c>
      <c r="I23" s="160" t="n">
        <v>0</v>
      </c>
      <c r="J23" s="159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1" t="n">
        <v>37316</v>
      </c>
      <c r="C24" s="159" t="s">
        <v>152</v>
      </c>
      <c r="D24" s="159" t="s">
        <v>15</v>
      </c>
      <c r="E24" s="160" t="n">
        <v>0</v>
      </c>
      <c r="F24" s="159" t="n">
        <v>0</v>
      </c>
      <c r="G24" s="160" t="n">
        <v>0</v>
      </c>
      <c r="H24" s="160" t="n">
        <v>-0.01</v>
      </c>
      <c r="I24" s="160" t="n">
        <v>0</v>
      </c>
      <c r="J24" s="159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1" t="n">
        <v>37316</v>
      </c>
      <c r="C25" s="159" t="s">
        <v>153</v>
      </c>
      <c r="D25" s="159" t="s">
        <v>15</v>
      </c>
      <c r="E25" s="160" t="n">
        <v>0</v>
      </c>
      <c r="F25" s="159" t="n">
        <v>0</v>
      </c>
      <c r="G25" s="160" t="n">
        <v>0</v>
      </c>
      <c r="H25" s="160" t="n">
        <v>0</v>
      </c>
      <c r="I25" s="160" t="n">
        <v>0</v>
      </c>
      <c r="J25" s="159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1" t="n">
        <v>37316</v>
      </c>
      <c r="C26" s="159" t="s">
        <v>154</v>
      </c>
      <c r="D26" s="159" t="s">
        <v>15</v>
      </c>
      <c r="E26" s="160" t="n">
        <v>0</v>
      </c>
      <c r="F26" s="159" t="n">
        <v>0</v>
      </c>
      <c r="G26" s="160" t="n">
        <v>0</v>
      </c>
      <c r="H26" s="160" t="n">
        <v>-0.1</v>
      </c>
      <c r="I26" s="160" t="n">
        <v>0</v>
      </c>
      <c r="J26" s="159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1" t="n">
        <v>37316</v>
      </c>
      <c r="C27" s="159" t="s">
        <v>155</v>
      </c>
      <c r="D27" s="159" t="s">
        <v>15</v>
      </c>
      <c r="E27" s="160" t="n">
        <v>0</v>
      </c>
      <c r="F27" s="159" t="n">
        <v>0</v>
      </c>
      <c r="G27" s="160" t="n">
        <v>0</v>
      </c>
      <c r="H27" s="160" t="n">
        <v>0.02</v>
      </c>
      <c r="I27" s="160" t="n">
        <v>0</v>
      </c>
      <c r="J27" s="159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1</v>
      </c>
      <c r="B28" s="171" t="n">
        <v>37316</v>
      </c>
      <c r="C28" s="159" t="s">
        <v>133</v>
      </c>
      <c r="D28" s="159" t="s">
        <v>98</v>
      </c>
      <c r="E28" s="160" t="n">
        <v>0</v>
      </c>
      <c r="F28" s="159" t="n">
        <v>0</v>
      </c>
      <c r="G28" s="160" t="n">
        <v>0</v>
      </c>
      <c r="H28" s="160" t="n">
        <v>-0.01</v>
      </c>
      <c r="I28" s="160" t="n">
        <v>0</v>
      </c>
      <c r="J28" s="159" t="n">
        <v>100</v>
      </c>
    </row>
    <row r="29" customFormat="false" ht="12.75" hidden="true" customHeight="false" outlineLevel="0" collapsed="false">
      <c r="A29" s="0" t="n">
        <f aca="false">INDEX(BucketTable,MATCH(B29,SumMonths,0),1)</f>
        <v>1</v>
      </c>
      <c r="B29" s="171" t="n">
        <v>37316</v>
      </c>
      <c r="C29" s="159" t="s">
        <v>142</v>
      </c>
      <c r="D29" s="159" t="s">
        <v>98</v>
      </c>
      <c r="E29" s="160" t="n">
        <v>0</v>
      </c>
      <c r="F29" s="159" t="n">
        <v>0</v>
      </c>
      <c r="G29" s="160" t="n">
        <v>0</v>
      </c>
      <c r="H29" s="160" t="n">
        <v>0</v>
      </c>
      <c r="I29" s="160" t="n">
        <v>0</v>
      </c>
      <c r="J29" s="159" t="n">
        <v>100</v>
      </c>
    </row>
    <row r="30" customFormat="false" ht="12.75" hidden="true" customHeight="false" outlineLevel="0" collapsed="false">
      <c r="A30" s="0" t="n">
        <f aca="false">INDEX(BucketTable,MATCH(B30,SumMonths,0),1)</f>
        <v>1</v>
      </c>
      <c r="B30" s="171" t="n">
        <v>37316</v>
      </c>
      <c r="C30" s="159" t="s">
        <v>154</v>
      </c>
      <c r="D30" s="159" t="s">
        <v>98</v>
      </c>
      <c r="E30" s="160" t="n">
        <v>0</v>
      </c>
      <c r="F30" s="159" t="n">
        <v>0</v>
      </c>
      <c r="G30" s="160" t="n">
        <v>0</v>
      </c>
      <c r="H30" s="160" t="n">
        <v>-0.1</v>
      </c>
      <c r="I30" s="160" t="n">
        <v>0</v>
      </c>
      <c r="J30" s="159" t="n">
        <v>100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1" t="n">
        <v>37347</v>
      </c>
      <c r="C31" s="159" t="s">
        <v>132</v>
      </c>
      <c r="D31" s="159" t="s">
        <v>15</v>
      </c>
      <c r="E31" s="160" t="n">
        <v>0</v>
      </c>
      <c r="F31" s="159" t="n">
        <v>0</v>
      </c>
      <c r="G31" s="160" t="n">
        <v>0</v>
      </c>
      <c r="H31" s="160" t="n">
        <v>0.003058433532</v>
      </c>
      <c r="I31" s="160" t="n">
        <v>0</v>
      </c>
      <c r="J31" s="159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1" t="n">
        <v>37347</v>
      </c>
      <c r="C32" s="159" t="s">
        <v>133</v>
      </c>
      <c r="D32" s="159" t="s">
        <v>15</v>
      </c>
      <c r="E32" s="160" t="n">
        <v>-22.48382232</v>
      </c>
      <c r="F32" s="159" t="n">
        <v>0</v>
      </c>
      <c r="G32" s="160" t="n">
        <v>-22.48382232</v>
      </c>
      <c r="H32" s="160" t="n">
        <v>-0.01</v>
      </c>
      <c r="I32" s="160" t="n">
        <v>0.2248382232</v>
      </c>
      <c r="J32" s="159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1" t="n">
        <v>37347</v>
      </c>
      <c r="C33" s="159" t="s">
        <v>134</v>
      </c>
      <c r="D33" s="159" t="s">
        <v>15</v>
      </c>
      <c r="E33" s="160" t="n">
        <v>-29.97842976</v>
      </c>
      <c r="F33" s="159" t="n">
        <v>0</v>
      </c>
      <c r="G33" s="160" t="n">
        <v>-29.97842976</v>
      </c>
      <c r="H33" s="160" t="n">
        <v>-0.00570511817933</v>
      </c>
      <c r="I33" s="160" t="n">
        <v>0.171030484611544</v>
      </c>
      <c r="J33" s="159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1" t="n">
        <v>37347</v>
      </c>
      <c r="C34" s="159" t="s">
        <v>135</v>
      </c>
      <c r="D34" s="159" t="s">
        <v>15</v>
      </c>
      <c r="E34" s="160" t="n">
        <v>22.24399488</v>
      </c>
      <c r="F34" s="159" t="n">
        <v>0</v>
      </c>
      <c r="G34" s="160" t="n">
        <v>22.24399488</v>
      </c>
      <c r="H34" s="160" t="n">
        <v>-0.1</v>
      </c>
      <c r="I34" s="160" t="n">
        <v>-2.224399488</v>
      </c>
      <c r="J34" s="159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1" t="n">
        <v>37347</v>
      </c>
      <c r="C35" s="159" t="s">
        <v>136</v>
      </c>
      <c r="D35" s="159" t="s">
        <v>15</v>
      </c>
      <c r="E35" s="160" t="n">
        <v>-2.99784298</v>
      </c>
      <c r="F35" s="159" t="n">
        <v>0</v>
      </c>
      <c r="G35" s="160" t="n">
        <v>-2.99784298</v>
      </c>
      <c r="H35" s="160" t="n">
        <v>-0.1</v>
      </c>
      <c r="I35" s="160" t="n">
        <v>0.299784298</v>
      </c>
      <c r="J35" s="159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1" t="n">
        <v>37347</v>
      </c>
      <c r="C36" s="159" t="s">
        <v>137</v>
      </c>
      <c r="D36" s="159" t="s">
        <v>15</v>
      </c>
      <c r="E36" s="160" t="n">
        <v>0</v>
      </c>
      <c r="F36" s="159" t="n">
        <v>0</v>
      </c>
      <c r="G36" s="160" t="n">
        <v>0</v>
      </c>
      <c r="H36" s="160" t="n">
        <v>0</v>
      </c>
      <c r="I36" s="160" t="n">
        <v>0</v>
      </c>
      <c r="J36" s="159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1" t="n">
        <v>37347</v>
      </c>
      <c r="C37" s="159" t="s">
        <v>138</v>
      </c>
      <c r="D37" s="159" t="s">
        <v>15</v>
      </c>
      <c r="E37" s="160" t="n">
        <v>0</v>
      </c>
      <c r="F37" s="159" t="n">
        <v>0</v>
      </c>
      <c r="G37" s="160" t="n">
        <v>0</v>
      </c>
      <c r="H37" s="160" t="n">
        <v>0</v>
      </c>
      <c r="I37" s="160" t="n">
        <v>0</v>
      </c>
      <c r="J37" s="159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1" t="n">
        <v>37347</v>
      </c>
      <c r="C38" s="159" t="s">
        <v>139</v>
      </c>
      <c r="D38" s="159" t="s">
        <v>15</v>
      </c>
      <c r="E38" s="160" t="n">
        <v>0</v>
      </c>
      <c r="F38" s="159" t="n">
        <v>0</v>
      </c>
      <c r="G38" s="160" t="n">
        <v>0</v>
      </c>
      <c r="H38" s="160" t="n">
        <v>0.0126</v>
      </c>
      <c r="I38" s="160" t="n">
        <v>0</v>
      </c>
      <c r="J38" s="159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1" t="n">
        <v>37347</v>
      </c>
      <c r="C39" s="159" t="s">
        <v>140</v>
      </c>
      <c r="D39" s="159" t="s">
        <v>15</v>
      </c>
      <c r="E39" s="160" t="n">
        <v>0</v>
      </c>
      <c r="F39" s="159" t="n">
        <v>0</v>
      </c>
      <c r="G39" s="160" t="n">
        <v>0</v>
      </c>
      <c r="H39" s="160" t="n">
        <v>0</v>
      </c>
      <c r="I39" s="160" t="n">
        <v>0</v>
      </c>
      <c r="J39" s="159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1" t="n">
        <v>37347</v>
      </c>
      <c r="C40" s="159" t="s">
        <v>142</v>
      </c>
      <c r="D40" s="159" t="s">
        <v>15</v>
      </c>
      <c r="E40" s="160" t="n">
        <v>16.66301054</v>
      </c>
      <c r="F40" s="159" t="n">
        <v>0</v>
      </c>
      <c r="G40" s="160" t="n">
        <v>16.66301054</v>
      </c>
      <c r="H40" s="160" t="n">
        <v>0</v>
      </c>
      <c r="I40" s="160" t="n">
        <v>0</v>
      </c>
      <c r="J40" s="159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1" t="n">
        <v>37347</v>
      </c>
      <c r="C41" s="159" t="s">
        <v>144</v>
      </c>
      <c r="D41" s="159" t="s">
        <v>15</v>
      </c>
      <c r="E41" s="160" t="n">
        <v>60.5894044</v>
      </c>
      <c r="F41" s="159" t="n">
        <v>0</v>
      </c>
      <c r="G41" s="160" t="n">
        <v>60.5894044</v>
      </c>
      <c r="H41" s="160" t="n">
        <v>-0.1</v>
      </c>
      <c r="I41" s="160" t="n">
        <v>-6.05894044</v>
      </c>
      <c r="J41" s="159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1" t="n">
        <v>37347</v>
      </c>
      <c r="C42" s="159" t="s">
        <v>145</v>
      </c>
      <c r="D42" s="159" t="s">
        <v>15</v>
      </c>
      <c r="E42" s="160" t="n">
        <v>-1.08921629</v>
      </c>
      <c r="F42" s="159" t="n">
        <v>0</v>
      </c>
      <c r="G42" s="160" t="n">
        <v>-1.08921629</v>
      </c>
      <c r="H42" s="160" t="n">
        <v>-0.025</v>
      </c>
      <c r="I42" s="160" t="n">
        <v>0.02723040725</v>
      </c>
      <c r="J42" s="159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1" t="n">
        <v>37347</v>
      </c>
      <c r="C43" s="159" t="s">
        <v>147</v>
      </c>
      <c r="D43" s="159" t="s">
        <v>15</v>
      </c>
      <c r="E43" s="160" t="n">
        <v>14.98921488</v>
      </c>
      <c r="F43" s="159" t="n">
        <v>0</v>
      </c>
      <c r="G43" s="160" t="n">
        <v>14.98921488</v>
      </c>
      <c r="H43" s="160" t="n">
        <v>-0.00399249792099</v>
      </c>
      <c r="I43" s="160" t="n">
        <v>-0.0598444092456724</v>
      </c>
      <c r="J43" s="159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1" t="n">
        <v>37347</v>
      </c>
      <c r="C44" s="159" t="s">
        <v>148</v>
      </c>
      <c r="D44" s="159" t="s">
        <v>15</v>
      </c>
      <c r="E44" s="160" t="n">
        <v>-2.99784298</v>
      </c>
      <c r="F44" s="159" t="n">
        <v>0</v>
      </c>
      <c r="G44" s="160" t="n">
        <v>-2.99784298</v>
      </c>
      <c r="H44" s="160" t="n">
        <v>0</v>
      </c>
      <c r="I44" s="160" t="n">
        <v>0</v>
      </c>
      <c r="J44" s="159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1" t="n">
        <v>37347</v>
      </c>
      <c r="C45" s="159" t="s">
        <v>149</v>
      </c>
      <c r="D45" s="159" t="s">
        <v>15</v>
      </c>
      <c r="E45" s="160" t="n">
        <v>0</v>
      </c>
      <c r="F45" s="159" t="n">
        <v>0</v>
      </c>
      <c r="G45" s="160" t="n">
        <v>0</v>
      </c>
      <c r="H45" s="160" t="n">
        <v>0</v>
      </c>
      <c r="I45" s="160" t="n">
        <v>0</v>
      </c>
      <c r="J45" s="159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1" t="n">
        <v>37347</v>
      </c>
      <c r="C46" s="159" t="s">
        <v>151</v>
      </c>
      <c r="D46" s="159" t="s">
        <v>15</v>
      </c>
      <c r="E46" s="160" t="n">
        <v>0</v>
      </c>
      <c r="F46" s="159" t="n">
        <v>0</v>
      </c>
      <c r="G46" s="160" t="n">
        <v>0</v>
      </c>
      <c r="H46" s="160" t="n">
        <v>0.02</v>
      </c>
      <c r="I46" s="160" t="n">
        <v>0</v>
      </c>
      <c r="J46" s="159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1" t="n">
        <v>37347</v>
      </c>
      <c r="C47" s="159" t="s">
        <v>153</v>
      </c>
      <c r="D47" s="159" t="s">
        <v>15</v>
      </c>
      <c r="E47" s="160" t="n">
        <v>-26.10121951</v>
      </c>
      <c r="F47" s="159" t="n">
        <v>0</v>
      </c>
      <c r="G47" s="160" t="n">
        <v>-26.10121951</v>
      </c>
      <c r="H47" s="160" t="n">
        <v>0</v>
      </c>
      <c r="I47" s="160" t="n">
        <v>0</v>
      </c>
      <c r="J47" s="159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1" t="n">
        <v>37347</v>
      </c>
      <c r="C48" s="159" t="s">
        <v>154</v>
      </c>
      <c r="D48" s="159" t="s">
        <v>15</v>
      </c>
      <c r="E48" s="160" t="n">
        <v>-12.99065291</v>
      </c>
      <c r="F48" s="159" t="n">
        <v>0</v>
      </c>
      <c r="G48" s="160" t="n">
        <v>-12.99065291</v>
      </c>
      <c r="H48" s="160" t="n">
        <v>-0.1</v>
      </c>
      <c r="I48" s="160" t="n">
        <v>1.299065291</v>
      </c>
      <c r="J48" s="159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1" t="n">
        <v>37347</v>
      </c>
      <c r="C49" s="159" t="s">
        <v>155</v>
      </c>
      <c r="D49" s="159" t="s">
        <v>15</v>
      </c>
      <c r="E49" s="160" t="n">
        <v>-5.99568595</v>
      </c>
      <c r="F49" s="159" t="n">
        <v>0</v>
      </c>
      <c r="G49" s="160" t="n">
        <v>-5.99568595</v>
      </c>
      <c r="H49" s="160" t="n">
        <v>0.02</v>
      </c>
      <c r="I49" s="160" t="n">
        <v>-0.119913719</v>
      </c>
      <c r="J49" s="159" t="n">
        <v>0</v>
      </c>
    </row>
    <row r="50" customFormat="false" ht="12.75" hidden="true" customHeight="false" outlineLevel="0" collapsed="false">
      <c r="A50" s="0" t="n">
        <f aca="false">INDEX(BucketTable,MATCH(B50,SumMonths,0),1)</f>
        <v>2</v>
      </c>
      <c r="B50" s="171" t="n">
        <v>37347</v>
      </c>
      <c r="C50" s="159" t="s">
        <v>133</v>
      </c>
      <c r="D50" s="159" t="s">
        <v>98</v>
      </c>
      <c r="E50" s="160" t="n">
        <v>82.44068185</v>
      </c>
      <c r="F50" s="159" t="n">
        <v>0</v>
      </c>
      <c r="G50" s="160" t="n">
        <v>82.44068185</v>
      </c>
      <c r="H50" s="160" t="n">
        <v>-0.01</v>
      </c>
      <c r="I50" s="160" t="n">
        <v>-0.8244068185</v>
      </c>
      <c r="J50" s="159" t="n">
        <v>0</v>
      </c>
    </row>
    <row r="51" customFormat="false" ht="12.75" hidden="true" customHeight="false" outlineLevel="0" collapsed="false">
      <c r="A51" s="0" t="n">
        <f aca="false">INDEX(BucketTable,MATCH(B51,SumMonths,0),1)</f>
        <v>2</v>
      </c>
      <c r="B51" s="171" t="n">
        <v>37347</v>
      </c>
      <c r="C51" s="159" t="s">
        <v>142</v>
      </c>
      <c r="D51" s="159" t="s">
        <v>98</v>
      </c>
      <c r="E51" s="160" t="n">
        <v>5.09633306</v>
      </c>
      <c r="F51" s="159" t="n">
        <v>0</v>
      </c>
      <c r="G51" s="160" t="n">
        <v>5.09633306</v>
      </c>
      <c r="H51" s="160" t="n">
        <v>0</v>
      </c>
      <c r="I51" s="160" t="n">
        <v>0</v>
      </c>
      <c r="J51" s="159" t="n">
        <v>0</v>
      </c>
    </row>
    <row r="52" customFormat="false" ht="12.75" hidden="true" customHeight="false" outlineLevel="0" collapsed="false">
      <c r="A52" s="0" t="n">
        <f aca="false">INDEX(BucketTable,MATCH(B52,SumMonths,0),1)</f>
        <v>2</v>
      </c>
      <c r="B52" s="171" t="n">
        <v>37347</v>
      </c>
      <c r="C52" s="159" t="s">
        <v>154</v>
      </c>
      <c r="D52" s="159" t="s">
        <v>98</v>
      </c>
      <c r="E52" s="160" t="n">
        <v>-29.97842976</v>
      </c>
      <c r="F52" s="159" t="n">
        <v>0</v>
      </c>
      <c r="G52" s="160" t="n">
        <v>-29.97842976</v>
      </c>
      <c r="H52" s="160" t="n">
        <v>-0.1</v>
      </c>
      <c r="I52" s="160" t="n">
        <v>2.997842976</v>
      </c>
      <c r="J52" s="159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1" t="n">
        <v>37377</v>
      </c>
      <c r="C53" s="159" t="s">
        <v>132</v>
      </c>
      <c r="D53" s="159" t="s">
        <v>15</v>
      </c>
      <c r="E53" s="160" t="n">
        <v>0</v>
      </c>
      <c r="F53" s="159" t="n">
        <v>0</v>
      </c>
      <c r="G53" s="160" t="n">
        <v>0</v>
      </c>
      <c r="H53" s="160" t="n">
        <v>-0.02002424001694</v>
      </c>
      <c r="I53" s="160" t="n">
        <v>0</v>
      </c>
      <c r="J53" s="159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1" t="n">
        <v>37377</v>
      </c>
      <c r="C54" s="159" t="s">
        <v>133</v>
      </c>
      <c r="D54" s="159" t="s">
        <v>15</v>
      </c>
      <c r="E54" s="160" t="n">
        <v>-23.19576795</v>
      </c>
      <c r="F54" s="159" t="n">
        <v>0</v>
      </c>
      <c r="G54" s="160" t="n">
        <v>-23.19576795</v>
      </c>
      <c r="H54" s="160" t="n">
        <v>-0.01</v>
      </c>
      <c r="I54" s="160" t="n">
        <v>0.2319576795</v>
      </c>
      <c r="J54" s="159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1" t="n">
        <v>37377</v>
      </c>
      <c r="C55" s="159" t="s">
        <v>135</v>
      </c>
      <c r="D55" s="159" t="s">
        <v>15</v>
      </c>
      <c r="E55" s="160" t="n">
        <v>23.18579127</v>
      </c>
      <c r="F55" s="159" t="n">
        <v>0</v>
      </c>
      <c r="G55" s="160" t="n">
        <v>23.18579127</v>
      </c>
      <c r="H55" s="160" t="n">
        <v>-0.1</v>
      </c>
      <c r="I55" s="160" t="n">
        <v>-2.318579127</v>
      </c>
      <c r="J55" s="159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1" t="n">
        <v>37377</v>
      </c>
      <c r="C56" s="159" t="s">
        <v>136</v>
      </c>
      <c r="D56" s="159" t="s">
        <v>15</v>
      </c>
      <c r="E56" s="160" t="n">
        <v>-1.29696767</v>
      </c>
      <c r="F56" s="159" t="n">
        <v>0</v>
      </c>
      <c r="G56" s="160" t="n">
        <v>-1.29696767</v>
      </c>
      <c r="H56" s="160" t="n">
        <v>-0.1</v>
      </c>
      <c r="I56" s="160" t="n">
        <v>0.129696767</v>
      </c>
      <c r="J56" s="159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1" t="n">
        <v>37377</v>
      </c>
      <c r="C57" s="159" t="s">
        <v>137</v>
      </c>
      <c r="D57" s="159" t="s">
        <v>15</v>
      </c>
      <c r="E57" s="160" t="n">
        <v>0</v>
      </c>
      <c r="F57" s="159" t="n">
        <v>0</v>
      </c>
      <c r="G57" s="160" t="n">
        <v>0</v>
      </c>
      <c r="H57" s="160" t="n">
        <v>0</v>
      </c>
      <c r="I57" s="160" t="n">
        <v>0</v>
      </c>
      <c r="J57" s="159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1" t="n">
        <v>37377</v>
      </c>
      <c r="C58" s="159" t="s">
        <v>138</v>
      </c>
      <c r="D58" s="159" t="s">
        <v>15</v>
      </c>
      <c r="E58" s="160" t="n">
        <v>0</v>
      </c>
      <c r="F58" s="159" t="n">
        <v>0</v>
      </c>
      <c r="G58" s="160" t="n">
        <v>0</v>
      </c>
      <c r="H58" s="160" t="n">
        <v>0</v>
      </c>
      <c r="I58" s="160" t="n">
        <v>0</v>
      </c>
      <c r="J58" s="159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1" t="n">
        <v>37377</v>
      </c>
      <c r="C59" s="159" t="s">
        <v>139</v>
      </c>
      <c r="D59" s="159" t="s">
        <v>15</v>
      </c>
      <c r="E59" s="160" t="n">
        <v>0</v>
      </c>
      <c r="F59" s="159" t="n">
        <v>0</v>
      </c>
      <c r="G59" s="160" t="n">
        <v>0</v>
      </c>
      <c r="H59" s="160" t="n">
        <v>0.0126</v>
      </c>
      <c r="I59" s="160" t="n">
        <v>0</v>
      </c>
      <c r="J59" s="159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1" t="n">
        <v>37377</v>
      </c>
      <c r="C60" s="159" t="s">
        <v>140</v>
      </c>
      <c r="D60" s="159" t="s">
        <v>15</v>
      </c>
      <c r="E60" s="160" t="n">
        <v>0</v>
      </c>
      <c r="F60" s="159" t="n">
        <v>0</v>
      </c>
      <c r="G60" s="160" t="n">
        <v>0</v>
      </c>
      <c r="H60" s="160" t="n">
        <v>0</v>
      </c>
      <c r="I60" s="160" t="n">
        <v>0</v>
      </c>
      <c r="J60" s="159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1" t="n">
        <v>37377</v>
      </c>
      <c r="C61" s="159" t="s">
        <v>142</v>
      </c>
      <c r="D61" s="159" t="s">
        <v>15</v>
      </c>
      <c r="E61" s="160" t="n">
        <v>20.86870865</v>
      </c>
      <c r="F61" s="159" t="n">
        <v>0</v>
      </c>
      <c r="G61" s="160" t="n">
        <v>20.86870865</v>
      </c>
      <c r="H61" s="160" t="n">
        <v>0</v>
      </c>
      <c r="I61" s="160" t="n">
        <v>0</v>
      </c>
      <c r="J61" s="159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1" t="n">
        <v>37377</v>
      </c>
      <c r="C62" s="159" t="s">
        <v>144</v>
      </c>
      <c r="D62" s="159" t="s">
        <v>15</v>
      </c>
      <c r="E62" s="160" t="n">
        <v>62.50795547</v>
      </c>
      <c r="F62" s="159" t="n">
        <v>0</v>
      </c>
      <c r="G62" s="160" t="n">
        <v>62.50795547</v>
      </c>
      <c r="H62" s="160" t="n">
        <v>-0.1</v>
      </c>
      <c r="I62" s="160" t="n">
        <v>-6.250795547</v>
      </c>
      <c r="J62" s="159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1" t="n">
        <v>37377</v>
      </c>
      <c r="C63" s="159" t="s">
        <v>145</v>
      </c>
      <c r="D63" s="159" t="s">
        <v>15</v>
      </c>
      <c r="E63" s="160" t="n">
        <v>-0.7781806</v>
      </c>
      <c r="F63" s="159" t="n">
        <v>0</v>
      </c>
      <c r="G63" s="160" t="n">
        <v>-0.7781806</v>
      </c>
      <c r="H63" s="160" t="n">
        <v>-0.025</v>
      </c>
      <c r="I63" s="160" t="n">
        <v>0.019454515</v>
      </c>
      <c r="J63" s="159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1" t="n">
        <v>37377</v>
      </c>
      <c r="C64" s="159" t="s">
        <v>147</v>
      </c>
      <c r="D64" s="159" t="s">
        <v>15</v>
      </c>
      <c r="E64" s="160" t="n">
        <v>15.4638453</v>
      </c>
      <c r="F64" s="159" t="n">
        <v>0</v>
      </c>
      <c r="G64" s="160" t="n">
        <v>15.4638453</v>
      </c>
      <c r="H64" s="160" t="n">
        <v>-0.00396394729615</v>
      </c>
      <c r="I64" s="160" t="n">
        <v>-0.0612978677650169</v>
      </c>
      <c r="J64" s="159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1" t="n">
        <v>37377</v>
      </c>
      <c r="C65" s="159" t="s">
        <v>148</v>
      </c>
      <c r="D65" s="159" t="s">
        <v>15</v>
      </c>
      <c r="E65" s="160" t="n">
        <v>-3.09276906</v>
      </c>
      <c r="F65" s="159" t="n">
        <v>0</v>
      </c>
      <c r="G65" s="160" t="n">
        <v>-3.09276906</v>
      </c>
      <c r="H65" s="160" t="n">
        <v>0.006639957427</v>
      </c>
      <c r="I65" s="160" t="n">
        <v>-0.0205358548899428</v>
      </c>
      <c r="J65" s="159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1" t="n">
        <v>37377</v>
      </c>
      <c r="C66" s="159" t="s">
        <v>149</v>
      </c>
      <c r="D66" s="159" t="s">
        <v>15</v>
      </c>
      <c r="E66" s="160" t="n">
        <v>0</v>
      </c>
      <c r="F66" s="159" t="n">
        <v>0</v>
      </c>
      <c r="G66" s="160" t="n">
        <v>0</v>
      </c>
      <c r="H66" s="160" t="n">
        <v>0</v>
      </c>
      <c r="I66" s="160" t="n">
        <v>0</v>
      </c>
      <c r="J66" s="159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1" t="n">
        <v>37377</v>
      </c>
      <c r="C67" s="159" t="s">
        <v>151</v>
      </c>
      <c r="D67" s="159" t="s">
        <v>15</v>
      </c>
      <c r="E67" s="160" t="n">
        <v>0</v>
      </c>
      <c r="F67" s="159" t="n">
        <v>0</v>
      </c>
      <c r="G67" s="160" t="n">
        <v>0</v>
      </c>
      <c r="H67" s="160" t="n">
        <v>0.02</v>
      </c>
      <c r="I67" s="160" t="n">
        <v>0</v>
      </c>
      <c r="J67" s="159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1" t="n">
        <v>37377</v>
      </c>
      <c r="C68" s="159" t="s">
        <v>153</v>
      </c>
      <c r="D68" s="159" t="s">
        <v>15</v>
      </c>
      <c r="E68" s="160" t="n">
        <v>-26.26259766</v>
      </c>
      <c r="F68" s="159" t="n">
        <v>0</v>
      </c>
      <c r="G68" s="160" t="n">
        <v>-26.26259766</v>
      </c>
      <c r="H68" s="160" t="n">
        <v>0</v>
      </c>
      <c r="I68" s="160" t="n">
        <v>0</v>
      </c>
      <c r="J68" s="159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1" t="n">
        <v>37377</v>
      </c>
      <c r="C69" s="159" t="s">
        <v>154</v>
      </c>
      <c r="D69" s="159" t="s">
        <v>15</v>
      </c>
      <c r="E69" s="160" t="n">
        <v>-15.96267902</v>
      </c>
      <c r="F69" s="159" t="n">
        <v>0</v>
      </c>
      <c r="G69" s="160" t="n">
        <v>-15.96267902</v>
      </c>
      <c r="H69" s="160" t="n">
        <v>-0.1</v>
      </c>
      <c r="I69" s="160" t="n">
        <v>1.596267902</v>
      </c>
      <c r="J69" s="159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1" t="n">
        <v>37377</v>
      </c>
      <c r="C70" s="159" t="s">
        <v>155</v>
      </c>
      <c r="D70" s="159" t="s">
        <v>15</v>
      </c>
      <c r="E70" s="160" t="n">
        <v>-6.18553812</v>
      </c>
      <c r="F70" s="159" t="n">
        <v>0</v>
      </c>
      <c r="G70" s="160" t="n">
        <v>-6.18553812</v>
      </c>
      <c r="H70" s="160" t="n">
        <v>0.02</v>
      </c>
      <c r="I70" s="160" t="n">
        <v>-0.1237107624</v>
      </c>
      <c r="J70" s="159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1" t="n">
        <v>37377</v>
      </c>
      <c r="C71" s="159" t="s">
        <v>133</v>
      </c>
      <c r="D71" s="159" t="s">
        <v>98</v>
      </c>
      <c r="E71" s="160" t="n">
        <v>85.05114915</v>
      </c>
      <c r="F71" s="159" t="n">
        <v>0</v>
      </c>
      <c r="G71" s="160" t="n">
        <v>85.05114915</v>
      </c>
      <c r="H71" s="160" t="n">
        <v>-0.01</v>
      </c>
      <c r="I71" s="160" t="n">
        <v>-0.8505114915</v>
      </c>
      <c r="J71" s="159" t="n">
        <v>0</v>
      </c>
    </row>
    <row r="72" customFormat="false" ht="12.75" hidden="true" customHeight="false" outlineLevel="0" collapsed="false">
      <c r="A72" s="0" t="n">
        <f aca="false">INDEX(BucketTable,MATCH(B72,SumMonths,0),1)</f>
        <v>3</v>
      </c>
      <c r="B72" s="171" t="n">
        <v>37377</v>
      </c>
      <c r="C72" s="159" t="s">
        <v>142</v>
      </c>
      <c r="D72" s="159" t="s">
        <v>98</v>
      </c>
      <c r="E72" s="160" t="n">
        <v>5.2577074</v>
      </c>
      <c r="F72" s="159" t="n">
        <v>0</v>
      </c>
      <c r="G72" s="160" t="n">
        <v>5.2577074</v>
      </c>
      <c r="H72" s="160" t="n">
        <v>0</v>
      </c>
      <c r="I72" s="160" t="n">
        <v>0</v>
      </c>
      <c r="J72" s="159" t="n">
        <v>0</v>
      </c>
    </row>
    <row r="73" customFormat="false" ht="12.75" hidden="true" customHeight="false" outlineLevel="0" collapsed="false">
      <c r="A73" s="0" t="n">
        <f aca="false">INDEX(BucketTable,MATCH(B73,SumMonths,0),1)</f>
        <v>3</v>
      </c>
      <c r="B73" s="171" t="n">
        <v>37377</v>
      </c>
      <c r="C73" s="159" t="s">
        <v>154</v>
      </c>
      <c r="D73" s="159" t="s">
        <v>98</v>
      </c>
      <c r="E73" s="160" t="n">
        <v>-30.9276906</v>
      </c>
      <c r="F73" s="159" t="n">
        <v>0</v>
      </c>
      <c r="G73" s="160" t="n">
        <v>-30.9276906</v>
      </c>
      <c r="H73" s="160" t="n">
        <v>-0.1</v>
      </c>
      <c r="I73" s="160" t="n">
        <v>3.09276906</v>
      </c>
      <c r="J73" s="159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1" t="n">
        <v>37408</v>
      </c>
      <c r="C74" s="159" t="s">
        <v>132</v>
      </c>
      <c r="D74" s="159" t="s">
        <v>15</v>
      </c>
      <c r="E74" s="160" t="n">
        <v>0</v>
      </c>
      <c r="F74" s="159" t="n">
        <v>0</v>
      </c>
      <c r="G74" s="160" t="n">
        <v>0</v>
      </c>
      <c r="H74" s="160" t="n">
        <v>-0.02410858869553</v>
      </c>
      <c r="I74" s="160" t="n">
        <v>0</v>
      </c>
      <c r="J74" s="159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1" t="n">
        <v>37408</v>
      </c>
      <c r="C75" s="159" t="s">
        <v>133</v>
      </c>
      <c r="D75" s="159" t="s">
        <v>15</v>
      </c>
      <c r="E75" s="160" t="n">
        <v>-22.40808876</v>
      </c>
      <c r="F75" s="159" t="n">
        <v>0</v>
      </c>
      <c r="G75" s="160" t="n">
        <v>-22.40808876</v>
      </c>
      <c r="H75" s="160" t="n">
        <v>-0.01</v>
      </c>
      <c r="I75" s="160" t="n">
        <v>0.2240808876</v>
      </c>
      <c r="J75" s="159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1" t="n">
        <v>37408</v>
      </c>
      <c r="C76" s="159" t="s">
        <v>135</v>
      </c>
      <c r="D76" s="159" t="s">
        <v>15</v>
      </c>
      <c r="E76" s="160" t="n">
        <v>28.52300722</v>
      </c>
      <c r="F76" s="159" t="n">
        <v>0</v>
      </c>
      <c r="G76" s="160" t="n">
        <v>28.52300722</v>
      </c>
      <c r="H76" s="160" t="n">
        <v>-0.1</v>
      </c>
      <c r="I76" s="160" t="n">
        <v>-2.852300722</v>
      </c>
      <c r="J76" s="159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1" t="n">
        <v>37408</v>
      </c>
      <c r="C77" s="159" t="s">
        <v>136</v>
      </c>
      <c r="D77" s="159" t="s">
        <v>15</v>
      </c>
      <c r="E77" s="160" t="n">
        <v>-0.89632355</v>
      </c>
      <c r="F77" s="159" t="n">
        <v>0</v>
      </c>
      <c r="G77" s="160" t="n">
        <v>-0.89632355</v>
      </c>
      <c r="H77" s="160" t="n">
        <v>-0.1</v>
      </c>
      <c r="I77" s="160" t="n">
        <v>0.089632355</v>
      </c>
      <c r="J77" s="159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1" t="n">
        <v>37408</v>
      </c>
      <c r="C78" s="159" t="s">
        <v>137</v>
      </c>
      <c r="D78" s="159" t="s">
        <v>15</v>
      </c>
      <c r="E78" s="160" t="n">
        <v>0</v>
      </c>
      <c r="F78" s="159" t="n">
        <v>0</v>
      </c>
      <c r="G78" s="160" t="n">
        <v>0</v>
      </c>
      <c r="H78" s="160" t="n">
        <v>0</v>
      </c>
      <c r="I78" s="160" t="n">
        <v>0</v>
      </c>
      <c r="J78" s="159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1" t="n">
        <v>37408</v>
      </c>
      <c r="C79" s="159" t="s">
        <v>138</v>
      </c>
      <c r="D79" s="159" t="s">
        <v>15</v>
      </c>
      <c r="E79" s="160" t="n">
        <v>0</v>
      </c>
      <c r="F79" s="159" t="n">
        <v>0</v>
      </c>
      <c r="G79" s="160" t="n">
        <v>0</v>
      </c>
      <c r="H79" s="160" t="n">
        <v>0</v>
      </c>
      <c r="I79" s="160" t="n">
        <v>0</v>
      </c>
      <c r="J79" s="159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1" t="n">
        <v>37408</v>
      </c>
      <c r="C80" s="159" t="s">
        <v>139</v>
      </c>
      <c r="D80" s="159" t="s">
        <v>15</v>
      </c>
      <c r="E80" s="160" t="n">
        <v>0</v>
      </c>
      <c r="F80" s="159" t="n">
        <v>0</v>
      </c>
      <c r="G80" s="160" t="n">
        <v>0</v>
      </c>
      <c r="H80" s="160" t="n">
        <v>0.0126</v>
      </c>
      <c r="I80" s="160" t="n">
        <v>0</v>
      </c>
      <c r="J80" s="159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1" t="n">
        <v>37408</v>
      </c>
      <c r="C81" s="159" t="s">
        <v>140</v>
      </c>
      <c r="D81" s="159" t="s">
        <v>15</v>
      </c>
      <c r="E81" s="160" t="n">
        <v>0</v>
      </c>
      <c r="F81" s="159" t="n">
        <v>0</v>
      </c>
      <c r="G81" s="160" t="n">
        <v>0</v>
      </c>
      <c r="H81" s="160" t="n">
        <v>0</v>
      </c>
      <c r="I81" s="160" t="n">
        <v>0</v>
      </c>
      <c r="J81" s="159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1" t="n">
        <v>37408</v>
      </c>
      <c r="C82" s="159" t="s">
        <v>142</v>
      </c>
      <c r="D82" s="159" t="s">
        <v>15</v>
      </c>
      <c r="E82" s="160" t="n">
        <v>22.08441638</v>
      </c>
      <c r="F82" s="159" t="n">
        <v>0</v>
      </c>
      <c r="G82" s="160" t="n">
        <v>22.08441638</v>
      </c>
      <c r="H82" s="160" t="n">
        <v>0</v>
      </c>
      <c r="I82" s="160" t="n">
        <v>0</v>
      </c>
      <c r="J82" s="159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1" t="n">
        <v>37408</v>
      </c>
      <c r="C83" s="159" t="s">
        <v>144</v>
      </c>
      <c r="D83" s="159" t="s">
        <v>15</v>
      </c>
      <c r="E83" s="160" t="n">
        <v>78.31178865</v>
      </c>
      <c r="F83" s="159" t="n">
        <v>0</v>
      </c>
      <c r="G83" s="160" t="n">
        <v>78.31178865</v>
      </c>
      <c r="H83" s="160" t="n">
        <v>-0.1</v>
      </c>
      <c r="I83" s="160" t="n">
        <v>-7.831178865</v>
      </c>
      <c r="J83" s="159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1" t="n">
        <v>37408</v>
      </c>
      <c r="C84" s="159" t="s">
        <v>145</v>
      </c>
      <c r="D84" s="159" t="s">
        <v>15</v>
      </c>
      <c r="E84" s="160" t="n">
        <v>-0.68718139</v>
      </c>
      <c r="F84" s="159" t="n">
        <v>0</v>
      </c>
      <c r="G84" s="160" t="n">
        <v>-0.68718139</v>
      </c>
      <c r="H84" s="160" t="n">
        <v>-0.025</v>
      </c>
      <c r="I84" s="160" t="n">
        <v>0.01717953475</v>
      </c>
      <c r="J84" s="159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1" t="n">
        <v>37408</v>
      </c>
      <c r="C85" s="159" t="s">
        <v>147</v>
      </c>
      <c r="D85" s="159" t="s">
        <v>15</v>
      </c>
      <c r="E85" s="160" t="n">
        <v>14.93872585</v>
      </c>
      <c r="F85" s="159" t="n">
        <v>0</v>
      </c>
      <c r="G85" s="160" t="n">
        <v>14.93872585</v>
      </c>
      <c r="H85" s="160" t="n">
        <v>-0.00410175323487</v>
      </c>
      <c r="I85" s="160" t="n">
        <v>-0.0612749670800736</v>
      </c>
      <c r="J85" s="159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1" t="n">
        <v>37408</v>
      </c>
      <c r="C86" s="159" t="s">
        <v>148</v>
      </c>
      <c r="D86" s="159" t="s">
        <v>15</v>
      </c>
      <c r="E86" s="160" t="n">
        <v>-2.98774517</v>
      </c>
      <c r="F86" s="159" t="n">
        <v>0</v>
      </c>
      <c r="G86" s="160" t="n">
        <v>-2.98774517</v>
      </c>
      <c r="H86" s="160" t="n">
        <v>0.003257751464</v>
      </c>
      <c r="I86" s="160" t="n">
        <v>-0.00973333120162643</v>
      </c>
      <c r="J86" s="159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1" t="n">
        <v>37408</v>
      </c>
      <c r="C87" s="159" t="s">
        <v>149</v>
      </c>
      <c r="D87" s="159" t="s">
        <v>15</v>
      </c>
      <c r="E87" s="160" t="n">
        <v>0</v>
      </c>
      <c r="F87" s="159" t="n">
        <v>0</v>
      </c>
      <c r="G87" s="160" t="n">
        <v>0</v>
      </c>
      <c r="H87" s="160" t="n">
        <v>-0.0048298239708</v>
      </c>
      <c r="I87" s="160" t="n">
        <v>0</v>
      </c>
      <c r="J87" s="159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1" t="n">
        <v>37408</v>
      </c>
      <c r="C88" s="159" t="s">
        <v>151</v>
      </c>
      <c r="D88" s="159" t="s">
        <v>15</v>
      </c>
      <c r="E88" s="160" t="n">
        <v>0</v>
      </c>
      <c r="F88" s="159" t="n">
        <v>0</v>
      </c>
      <c r="G88" s="160" t="n">
        <v>0</v>
      </c>
      <c r="H88" s="160" t="n">
        <v>0.02</v>
      </c>
      <c r="I88" s="160" t="n">
        <v>0</v>
      </c>
      <c r="J88" s="159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1" t="n">
        <v>37408</v>
      </c>
      <c r="C89" s="159" t="s">
        <v>153</v>
      </c>
      <c r="D89" s="159" t="s">
        <v>15</v>
      </c>
      <c r="E89" s="160" t="n">
        <v>-26.01330129</v>
      </c>
      <c r="F89" s="159" t="n">
        <v>0</v>
      </c>
      <c r="G89" s="160" t="n">
        <v>-26.01330129</v>
      </c>
      <c r="H89" s="160" t="n">
        <v>0</v>
      </c>
      <c r="I89" s="160" t="n">
        <v>0</v>
      </c>
      <c r="J89" s="159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1" t="n">
        <v>37408</v>
      </c>
      <c r="C90" s="159" t="s">
        <v>154</v>
      </c>
      <c r="D90" s="159" t="s">
        <v>15</v>
      </c>
      <c r="E90" s="160" t="n">
        <v>-15.93464092</v>
      </c>
      <c r="F90" s="159" t="n">
        <v>0</v>
      </c>
      <c r="G90" s="160" t="n">
        <v>-15.93464092</v>
      </c>
      <c r="H90" s="160" t="n">
        <v>-0.1</v>
      </c>
      <c r="I90" s="160" t="n">
        <v>1.593464092</v>
      </c>
      <c r="J90" s="159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1" t="n">
        <v>37408</v>
      </c>
      <c r="C91" s="159" t="s">
        <v>155</v>
      </c>
      <c r="D91" s="159" t="s">
        <v>15</v>
      </c>
      <c r="E91" s="160" t="n">
        <v>-5.97549034</v>
      </c>
      <c r="F91" s="159" t="n">
        <v>0</v>
      </c>
      <c r="G91" s="160" t="n">
        <v>-5.97549034</v>
      </c>
      <c r="H91" s="160" t="n">
        <v>0.02</v>
      </c>
      <c r="I91" s="160" t="n">
        <v>-0.1195098068</v>
      </c>
      <c r="J91" s="159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1" t="n">
        <v>37408</v>
      </c>
      <c r="C92" s="159" t="s">
        <v>133</v>
      </c>
      <c r="D92" s="159" t="s">
        <v>98</v>
      </c>
      <c r="E92" s="160" t="n">
        <v>82.16299217</v>
      </c>
      <c r="F92" s="159" t="n">
        <v>0</v>
      </c>
      <c r="G92" s="160" t="n">
        <v>82.16299217</v>
      </c>
      <c r="H92" s="160" t="n">
        <v>-0.01</v>
      </c>
      <c r="I92" s="160" t="n">
        <v>-0.8216299217</v>
      </c>
      <c r="J92" s="159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1" t="n">
        <v>37408</v>
      </c>
      <c r="C93" s="159" t="s">
        <v>142</v>
      </c>
      <c r="D93" s="159" t="s">
        <v>98</v>
      </c>
      <c r="E93" s="160" t="n">
        <v>5.07916679</v>
      </c>
      <c r="F93" s="159" t="n">
        <v>0</v>
      </c>
      <c r="G93" s="160" t="n">
        <v>5.07916679</v>
      </c>
      <c r="H93" s="160" t="n">
        <v>0</v>
      </c>
      <c r="I93" s="160" t="n">
        <v>0</v>
      </c>
      <c r="J93" s="159" t="n">
        <v>0</v>
      </c>
    </row>
    <row r="94" customFormat="false" ht="12.75" hidden="true" customHeight="false" outlineLevel="0" collapsed="false">
      <c r="A94" s="0" t="n">
        <f aca="false">INDEX(BucketTable,MATCH(B94,SumMonths,0),1)</f>
        <v>4</v>
      </c>
      <c r="B94" s="171" t="n">
        <v>37408</v>
      </c>
      <c r="C94" s="159" t="s">
        <v>153</v>
      </c>
      <c r="D94" s="159" t="s">
        <v>98</v>
      </c>
      <c r="E94" s="160" t="n">
        <v>-1.99183011</v>
      </c>
      <c r="F94" s="159" t="n">
        <v>0</v>
      </c>
      <c r="G94" s="160" t="n">
        <v>-1.99183011</v>
      </c>
      <c r="H94" s="160" t="n">
        <v>0</v>
      </c>
      <c r="I94" s="160" t="n">
        <v>0</v>
      </c>
      <c r="J94" s="159" t="n">
        <v>0</v>
      </c>
    </row>
    <row r="95" customFormat="false" ht="12.75" hidden="true" customHeight="false" outlineLevel="0" collapsed="false">
      <c r="A95" s="0" t="n">
        <f aca="false">INDEX(BucketTable,MATCH(B95,SumMonths,0),1)</f>
        <v>4</v>
      </c>
      <c r="B95" s="171" t="n">
        <v>37408</v>
      </c>
      <c r="C95" s="159" t="s">
        <v>154</v>
      </c>
      <c r="D95" s="159" t="s">
        <v>98</v>
      </c>
      <c r="E95" s="160" t="n">
        <v>-29.8774517</v>
      </c>
      <c r="F95" s="159" t="n">
        <v>0</v>
      </c>
      <c r="G95" s="160" t="n">
        <v>-29.8774517</v>
      </c>
      <c r="H95" s="160" t="n">
        <v>-0.1</v>
      </c>
      <c r="I95" s="160" t="n">
        <v>2.98774517</v>
      </c>
      <c r="J95" s="159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1" t="n">
        <v>37438</v>
      </c>
      <c r="C96" s="159" t="s">
        <v>133</v>
      </c>
      <c r="D96" s="159" t="s">
        <v>15</v>
      </c>
      <c r="E96" s="160" t="n">
        <v>-23.11253418</v>
      </c>
      <c r="F96" s="159" t="n">
        <v>0</v>
      </c>
      <c r="G96" s="160" t="n">
        <v>-23.11253418</v>
      </c>
      <c r="H96" s="160" t="n">
        <v>-0.01</v>
      </c>
      <c r="I96" s="160" t="n">
        <v>0.2311253418</v>
      </c>
      <c r="J96" s="159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1" t="n">
        <v>37438</v>
      </c>
      <c r="C97" s="159" t="s">
        <v>135</v>
      </c>
      <c r="D97" s="159" t="s">
        <v>15</v>
      </c>
      <c r="E97" s="160" t="n">
        <v>29.47469412</v>
      </c>
      <c r="F97" s="159" t="n">
        <v>0</v>
      </c>
      <c r="G97" s="160" t="n">
        <v>29.47469412</v>
      </c>
      <c r="H97" s="160" t="n">
        <v>-0.1</v>
      </c>
      <c r="I97" s="160" t="n">
        <v>-2.947469412</v>
      </c>
      <c r="J97" s="159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1" t="n">
        <v>37438</v>
      </c>
      <c r="C98" s="159" t="s">
        <v>136</v>
      </c>
      <c r="D98" s="159" t="s">
        <v>15</v>
      </c>
      <c r="E98" s="160" t="n">
        <v>-0.74556562</v>
      </c>
      <c r="F98" s="159" t="n">
        <v>0</v>
      </c>
      <c r="G98" s="160" t="n">
        <v>-0.74556562</v>
      </c>
      <c r="H98" s="160" t="n">
        <v>-0.1</v>
      </c>
      <c r="I98" s="160" t="n">
        <v>0.074556562</v>
      </c>
      <c r="J98" s="159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1" t="n">
        <v>37438</v>
      </c>
      <c r="C99" s="159" t="s">
        <v>137</v>
      </c>
      <c r="D99" s="159" t="s">
        <v>15</v>
      </c>
      <c r="E99" s="160" t="n">
        <v>0</v>
      </c>
      <c r="F99" s="159" t="n">
        <v>0</v>
      </c>
      <c r="G99" s="160" t="n">
        <v>0</v>
      </c>
      <c r="H99" s="160" t="n">
        <v>0</v>
      </c>
      <c r="I99" s="160" t="n">
        <v>0</v>
      </c>
      <c r="J99" s="159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1" t="n">
        <v>37438</v>
      </c>
      <c r="C100" s="159" t="s">
        <v>138</v>
      </c>
      <c r="D100" s="159" t="s">
        <v>15</v>
      </c>
      <c r="E100" s="160" t="n">
        <v>0</v>
      </c>
      <c r="F100" s="159" t="n">
        <v>0</v>
      </c>
      <c r="G100" s="160" t="n">
        <v>0</v>
      </c>
      <c r="H100" s="160" t="n">
        <v>0</v>
      </c>
      <c r="I100" s="160" t="n">
        <v>0</v>
      </c>
      <c r="J100" s="159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1" t="n">
        <v>37438</v>
      </c>
      <c r="C101" s="159" t="s">
        <v>139</v>
      </c>
      <c r="D101" s="159" t="s">
        <v>15</v>
      </c>
      <c r="E101" s="160" t="n">
        <v>0</v>
      </c>
      <c r="F101" s="159" t="n">
        <v>0</v>
      </c>
      <c r="G101" s="160" t="n">
        <v>0</v>
      </c>
      <c r="H101" s="160" t="n">
        <v>0.0126</v>
      </c>
      <c r="I101" s="160" t="n">
        <v>0</v>
      </c>
      <c r="J101" s="159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1" t="n">
        <v>37438</v>
      </c>
      <c r="C102" s="159" t="s">
        <v>140</v>
      </c>
      <c r="D102" s="159" t="s">
        <v>15</v>
      </c>
      <c r="E102" s="160" t="n">
        <v>0</v>
      </c>
      <c r="F102" s="159" t="n">
        <v>0</v>
      </c>
      <c r="G102" s="160" t="n">
        <v>0</v>
      </c>
      <c r="H102" s="160" t="n">
        <v>0</v>
      </c>
      <c r="I102" s="160" t="n">
        <v>0</v>
      </c>
      <c r="J102" s="159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1" t="n">
        <v>37438</v>
      </c>
      <c r="C103" s="159" t="s">
        <v>142</v>
      </c>
      <c r="D103" s="159" t="s">
        <v>15</v>
      </c>
      <c r="E103" s="160" t="n">
        <v>22.3346607</v>
      </c>
      <c r="F103" s="159" t="n">
        <v>0</v>
      </c>
      <c r="G103" s="160" t="n">
        <v>22.3346607</v>
      </c>
      <c r="H103" s="160" t="n">
        <v>0</v>
      </c>
      <c r="I103" s="160" t="n">
        <v>0</v>
      </c>
      <c r="J103" s="159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1" t="n">
        <v>37438</v>
      </c>
      <c r="C104" s="159" t="s">
        <v>144</v>
      </c>
      <c r="D104" s="159" t="s">
        <v>15</v>
      </c>
      <c r="E104" s="160" t="n">
        <v>80.77368443</v>
      </c>
      <c r="F104" s="159" t="n">
        <v>0</v>
      </c>
      <c r="G104" s="160" t="n">
        <v>80.77368443</v>
      </c>
      <c r="H104" s="160" t="n">
        <v>-0.1</v>
      </c>
      <c r="I104" s="160" t="n">
        <v>-8.077368443</v>
      </c>
      <c r="J104" s="159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1" t="n">
        <v>37438</v>
      </c>
      <c r="C105" s="159" t="s">
        <v>145</v>
      </c>
      <c r="D105" s="159" t="s">
        <v>15</v>
      </c>
      <c r="E105" s="160" t="n">
        <v>-0.15905399</v>
      </c>
      <c r="F105" s="159" t="n">
        <v>0</v>
      </c>
      <c r="G105" s="160" t="n">
        <v>-0.15905399</v>
      </c>
      <c r="H105" s="160" t="n">
        <v>-0.025</v>
      </c>
      <c r="I105" s="160" t="n">
        <v>0.00397634975</v>
      </c>
      <c r="J105" s="159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1" t="n">
        <v>37438</v>
      </c>
      <c r="C106" s="159" t="s">
        <v>147</v>
      </c>
      <c r="D106" s="159" t="s">
        <v>15</v>
      </c>
      <c r="E106" s="160" t="n">
        <v>15.40835611</v>
      </c>
      <c r="F106" s="159" t="n">
        <v>0</v>
      </c>
      <c r="G106" s="160" t="n">
        <v>15.40835611</v>
      </c>
      <c r="H106" s="160" t="n">
        <v>-0.003990650177</v>
      </c>
      <c r="I106" s="160" t="n">
        <v>-0.0614893590376505</v>
      </c>
      <c r="J106" s="159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1" t="n">
        <v>37438</v>
      </c>
      <c r="C107" s="159" t="s">
        <v>148</v>
      </c>
      <c r="D107" s="159" t="s">
        <v>15</v>
      </c>
      <c r="E107" s="160" t="n">
        <v>-3.08167122</v>
      </c>
      <c r="F107" s="159" t="n">
        <v>0</v>
      </c>
      <c r="G107" s="160" t="n">
        <v>-3.08167122</v>
      </c>
      <c r="H107" s="160" t="n">
        <v>0.002418875694</v>
      </c>
      <c r="I107" s="160" t="n">
        <v>-0.00745417961095733</v>
      </c>
      <c r="J107" s="159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1" t="n">
        <v>37438</v>
      </c>
      <c r="C108" s="159" t="s">
        <v>149</v>
      </c>
      <c r="D108" s="159" t="s">
        <v>15</v>
      </c>
      <c r="E108" s="160" t="n">
        <v>0</v>
      </c>
      <c r="F108" s="159" t="n">
        <v>0</v>
      </c>
      <c r="G108" s="160" t="n">
        <v>0</v>
      </c>
      <c r="H108" s="160" t="n">
        <v>0.002418875694</v>
      </c>
      <c r="I108" s="160" t="n">
        <v>0</v>
      </c>
      <c r="J108" s="159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1" t="n">
        <v>37438</v>
      </c>
      <c r="C109" s="159" t="s">
        <v>151</v>
      </c>
      <c r="D109" s="159" t="s">
        <v>15</v>
      </c>
      <c r="E109" s="160" t="n">
        <v>0</v>
      </c>
      <c r="F109" s="159" t="n">
        <v>0</v>
      </c>
      <c r="G109" s="160" t="n">
        <v>0</v>
      </c>
      <c r="H109" s="160" t="n">
        <v>0.02</v>
      </c>
      <c r="I109" s="160" t="n">
        <v>0</v>
      </c>
      <c r="J109" s="159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1" t="n">
        <v>37438</v>
      </c>
      <c r="C110" s="159" t="s">
        <v>153</v>
      </c>
      <c r="D110" s="159" t="s">
        <v>15</v>
      </c>
      <c r="E110" s="160" t="n">
        <v>-16.2274842</v>
      </c>
      <c r="F110" s="159" t="n">
        <v>0</v>
      </c>
      <c r="G110" s="160" t="n">
        <v>-16.2274842</v>
      </c>
      <c r="H110" s="160" t="n">
        <v>0</v>
      </c>
      <c r="I110" s="160" t="n">
        <v>0</v>
      </c>
      <c r="J110" s="159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1" t="n">
        <v>37438</v>
      </c>
      <c r="C111" s="159" t="s">
        <v>154</v>
      </c>
      <c r="D111" s="159" t="s">
        <v>15</v>
      </c>
      <c r="E111" s="160" t="n">
        <v>-13.91722488</v>
      </c>
      <c r="F111" s="159" t="n">
        <v>0</v>
      </c>
      <c r="G111" s="160" t="n">
        <v>-13.91722488</v>
      </c>
      <c r="H111" s="160" t="n">
        <v>-0.1</v>
      </c>
      <c r="I111" s="160" t="n">
        <v>1.391722488</v>
      </c>
      <c r="J111" s="159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1" t="n">
        <v>37438</v>
      </c>
      <c r="C112" s="159" t="s">
        <v>155</v>
      </c>
      <c r="D112" s="159" t="s">
        <v>15</v>
      </c>
      <c r="E112" s="160" t="n">
        <v>-6.16334245</v>
      </c>
      <c r="F112" s="159" t="n">
        <v>0</v>
      </c>
      <c r="G112" s="160" t="n">
        <v>-6.16334245</v>
      </c>
      <c r="H112" s="160" t="n">
        <v>0.02</v>
      </c>
      <c r="I112" s="160" t="n">
        <v>-0.123266849</v>
      </c>
      <c r="J112" s="159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1" t="n">
        <v>37438</v>
      </c>
      <c r="C113" s="159" t="s">
        <v>133</v>
      </c>
      <c r="D113" s="159" t="s">
        <v>98</v>
      </c>
      <c r="E113" s="160" t="n">
        <v>84.74595862</v>
      </c>
      <c r="F113" s="159" t="n">
        <v>0</v>
      </c>
      <c r="G113" s="160" t="n">
        <v>84.74595862</v>
      </c>
      <c r="H113" s="160" t="n">
        <v>-0.01</v>
      </c>
      <c r="I113" s="160" t="n">
        <v>-0.8474595862</v>
      </c>
      <c r="J113" s="159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5</v>
      </c>
      <c r="B114" s="171" t="n">
        <v>37438</v>
      </c>
      <c r="C114" s="159" t="s">
        <v>142</v>
      </c>
      <c r="D114" s="159" t="s">
        <v>98</v>
      </c>
      <c r="E114" s="160" t="n">
        <v>5.23884108</v>
      </c>
      <c r="F114" s="159" t="n">
        <v>0</v>
      </c>
      <c r="G114" s="160" t="n">
        <v>5.23884108</v>
      </c>
      <c r="H114" s="160" t="n">
        <v>0</v>
      </c>
      <c r="I114" s="160" t="n">
        <v>0</v>
      </c>
      <c r="J114" s="159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5</v>
      </c>
      <c r="B115" s="171" t="n">
        <v>37438</v>
      </c>
      <c r="C115" s="159" t="s">
        <v>153</v>
      </c>
      <c r="D115" s="159" t="s">
        <v>98</v>
      </c>
      <c r="E115" s="160" t="n">
        <v>-1.98817498</v>
      </c>
      <c r="F115" s="159" t="n">
        <v>0</v>
      </c>
      <c r="G115" s="160" t="n">
        <v>-1.98817498</v>
      </c>
      <c r="H115" s="160" t="n">
        <v>0</v>
      </c>
      <c r="I115" s="160" t="n">
        <v>0</v>
      </c>
      <c r="J115" s="159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5</v>
      </c>
      <c r="B116" s="171" t="n">
        <v>37438</v>
      </c>
      <c r="C116" s="159" t="s">
        <v>154</v>
      </c>
      <c r="D116" s="159" t="s">
        <v>98</v>
      </c>
      <c r="E116" s="160" t="n">
        <v>-30.81671223</v>
      </c>
      <c r="F116" s="159" t="n">
        <v>0</v>
      </c>
      <c r="G116" s="160" t="n">
        <v>-30.81671223</v>
      </c>
      <c r="H116" s="160" t="n">
        <v>-0.1</v>
      </c>
      <c r="I116" s="160" t="n">
        <v>3.081671223</v>
      </c>
      <c r="J116" s="159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1" t="n">
        <v>37469</v>
      </c>
      <c r="C117" s="159" t="s">
        <v>133</v>
      </c>
      <c r="D117" s="159" t="s">
        <v>15</v>
      </c>
      <c r="E117" s="160" t="n">
        <v>-23.06422149</v>
      </c>
      <c r="F117" s="159" t="n">
        <v>0</v>
      </c>
      <c r="G117" s="160" t="n">
        <v>-23.06422149</v>
      </c>
      <c r="H117" s="160" t="n">
        <v>-0.01</v>
      </c>
      <c r="I117" s="160" t="n">
        <v>0.2306422149</v>
      </c>
      <c r="J117" s="159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1" t="n">
        <v>37469</v>
      </c>
      <c r="C118" s="159" t="s">
        <v>135</v>
      </c>
      <c r="D118" s="159" t="s">
        <v>15</v>
      </c>
      <c r="E118" s="160" t="n">
        <v>29.41308246</v>
      </c>
      <c r="F118" s="159" t="n">
        <v>0</v>
      </c>
      <c r="G118" s="160" t="n">
        <v>29.41308246</v>
      </c>
      <c r="H118" s="160" t="n">
        <v>0</v>
      </c>
      <c r="I118" s="160" t="n">
        <v>0</v>
      </c>
      <c r="J118" s="159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1" t="n">
        <v>37469</v>
      </c>
      <c r="C119" s="159" t="s">
        <v>136</v>
      </c>
      <c r="D119" s="159" t="s">
        <v>15</v>
      </c>
      <c r="E119" s="160" t="n">
        <v>-0.69440667</v>
      </c>
      <c r="F119" s="159" t="n">
        <v>0</v>
      </c>
      <c r="G119" s="160" t="n">
        <v>-0.69440667</v>
      </c>
      <c r="H119" s="160" t="n">
        <v>0</v>
      </c>
      <c r="I119" s="160" t="n">
        <v>0</v>
      </c>
      <c r="J119" s="159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1" t="n">
        <v>37469</v>
      </c>
      <c r="C120" s="159" t="s">
        <v>137</v>
      </c>
      <c r="D120" s="159" t="s">
        <v>15</v>
      </c>
      <c r="E120" s="160" t="n">
        <v>0</v>
      </c>
      <c r="F120" s="159" t="n">
        <v>0</v>
      </c>
      <c r="G120" s="160" t="n">
        <v>0</v>
      </c>
      <c r="H120" s="160" t="n">
        <v>0</v>
      </c>
      <c r="I120" s="160" t="n">
        <v>0</v>
      </c>
      <c r="J120" s="159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1" t="n">
        <v>37469</v>
      </c>
      <c r="C121" s="159" t="s">
        <v>138</v>
      </c>
      <c r="D121" s="159" t="s">
        <v>15</v>
      </c>
      <c r="E121" s="160" t="n">
        <v>0</v>
      </c>
      <c r="F121" s="159" t="n">
        <v>0</v>
      </c>
      <c r="G121" s="160" t="n">
        <v>0</v>
      </c>
      <c r="H121" s="160" t="n">
        <v>0</v>
      </c>
      <c r="I121" s="160" t="n">
        <v>0</v>
      </c>
      <c r="J121" s="159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1" t="n">
        <v>37469</v>
      </c>
      <c r="C122" s="159" t="s">
        <v>139</v>
      </c>
      <c r="D122" s="159" t="s">
        <v>15</v>
      </c>
      <c r="E122" s="160" t="n">
        <v>0</v>
      </c>
      <c r="F122" s="159" t="n">
        <v>0</v>
      </c>
      <c r="G122" s="160" t="n">
        <v>0</v>
      </c>
      <c r="H122" s="160" t="n">
        <v>0.0126</v>
      </c>
      <c r="I122" s="160" t="n">
        <v>0</v>
      </c>
      <c r="J122" s="159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1" t="n">
        <v>37469</v>
      </c>
      <c r="C123" s="159" t="s">
        <v>140</v>
      </c>
      <c r="D123" s="159" t="s">
        <v>15</v>
      </c>
      <c r="E123" s="160" t="n">
        <v>0</v>
      </c>
      <c r="F123" s="159" t="n">
        <v>0</v>
      </c>
      <c r="G123" s="160" t="n">
        <v>0</v>
      </c>
      <c r="H123" s="160" t="n">
        <v>0</v>
      </c>
      <c r="I123" s="160" t="n">
        <v>0</v>
      </c>
      <c r="J123" s="159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1" t="n">
        <v>37469</v>
      </c>
      <c r="C124" s="159" t="s">
        <v>142</v>
      </c>
      <c r="D124" s="159" t="s">
        <v>15</v>
      </c>
      <c r="E124" s="160" t="n">
        <v>21.74236879</v>
      </c>
      <c r="F124" s="159" t="n">
        <v>0</v>
      </c>
      <c r="G124" s="160" t="n">
        <v>21.74236879</v>
      </c>
      <c r="H124" s="160" t="n">
        <v>0</v>
      </c>
      <c r="I124" s="160" t="n">
        <v>0</v>
      </c>
      <c r="J124" s="159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1" t="n">
        <v>37469</v>
      </c>
      <c r="C125" s="159" t="s">
        <v>144</v>
      </c>
      <c r="D125" s="159" t="s">
        <v>15</v>
      </c>
      <c r="E125" s="160" t="n">
        <v>80.60484126</v>
      </c>
      <c r="F125" s="159" t="n">
        <v>0</v>
      </c>
      <c r="G125" s="160" t="n">
        <v>80.60484126</v>
      </c>
      <c r="H125" s="160" t="n">
        <v>-0.1</v>
      </c>
      <c r="I125" s="160" t="n">
        <v>-8.060484126</v>
      </c>
      <c r="J125" s="159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1" t="n">
        <v>37469</v>
      </c>
      <c r="C126" s="159" t="s">
        <v>145</v>
      </c>
      <c r="D126" s="159" t="s">
        <v>15</v>
      </c>
      <c r="E126" s="160" t="n">
        <v>-0.10912105</v>
      </c>
      <c r="F126" s="159" t="n">
        <v>0</v>
      </c>
      <c r="G126" s="160" t="n">
        <v>-0.10912105</v>
      </c>
      <c r="H126" s="160" t="n">
        <v>-0.025</v>
      </c>
      <c r="I126" s="160" t="n">
        <v>0.00272802625</v>
      </c>
      <c r="J126" s="159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1" t="n">
        <v>37469</v>
      </c>
      <c r="C127" s="159" t="s">
        <v>147</v>
      </c>
      <c r="D127" s="159" t="s">
        <v>15</v>
      </c>
      <c r="E127" s="160" t="n">
        <v>15.37614766</v>
      </c>
      <c r="F127" s="159" t="n">
        <v>0</v>
      </c>
      <c r="G127" s="160" t="n">
        <v>15.37614766</v>
      </c>
      <c r="H127" s="160" t="n">
        <v>-0.00394695997239</v>
      </c>
      <c r="I127" s="160" t="n">
        <v>-0.0606890393435782</v>
      </c>
      <c r="J127" s="159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1" t="n">
        <v>37469</v>
      </c>
      <c r="C128" s="159" t="s">
        <v>148</v>
      </c>
      <c r="D128" s="159" t="s">
        <v>15</v>
      </c>
      <c r="E128" s="160" t="n">
        <v>-3.07522953</v>
      </c>
      <c r="F128" s="159" t="n">
        <v>0</v>
      </c>
      <c r="G128" s="160" t="n">
        <v>-3.07522953</v>
      </c>
      <c r="H128" s="160" t="n">
        <v>0</v>
      </c>
      <c r="I128" s="160" t="n">
        <v>0</v>
      </c>
      <c r="J128" s="159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1" t="n">
        <v>37469</v>
      </c>
      <c r="C129" s="159" t="s">
        <v>149</v>
      </c>
      <c r="D129" s="159" t="s">
        <v>15</v>
      </c>
      <c r="E129" s="160" t="n">
        <v>0</v>
      </c>
      <c r="F129" s="159" t="n">
        <v>0</v>
      </c>
      <c r="G129" s="160" t="n">
        <v>0</v>
      </c>
      <c r="H129" s="160" t="n">
        <v>0</v>
      </c>
      <c r="I129" s="160" t="n">
        <v>0</v>
      </c>
      <c r="J129" s="159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1" t="n">
        <v>37469</v>
      </c>
      <c r="C130" s="159" t="s">
        <v>151</v>
      </c>
      <c r="D130" s="159" t="s">
        <v>15</v>
      </c>
      <c r="E130" s="160" t="n">
        <v>0</v>
      </c>
      <c r="F130" s="159" t="n">
        <v>0</v>
      </c>
      <c r="G130" s="160" t="n">
        <v>0</v>
      </c>
      <c r="H130" s="160" t="n">
        <v>0.02</v>
      </c>
      <c r="I130" s="160" t="n">
        <v>0</v>
      </c>
      <c r="J130" s="159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1" t="n">
        <v>37469</v>
      </c>
      <c r="C131" s="159" t="s">
        <v>153</v>
      </c>
      <c r="D131" s="159" t="s">
        <v>15</v>
      </c>
      <c r="E131" s="160" t="n">
        <v>-16.19356352</v>
      </c>
      <c r="F131" s="159" t="n">
        <v>0</v>
      </c>
      <c r="G131" s="160" t="n">
        <v>-16.19356352</v>
      </c>
      <c r="H131" s="160" t="n">
        <v>0</v>
      </c>
      <c r="I131" s="160" t="n">
        <v>0</v>
      </c>
      <c r="J131" s="159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1" t="n">
        <v>37469</v>
      </c>
      <c r="C132" s="159" t="s">
        <v>154</v>
      </c>
      <c r="D132" s="159" t="s">
        <v>15</v>
      </c>
      <c r="E132" s="160" t="n">
        <v>-10.91210479</v>
      </c>
      <c r="F132" s="159" t="n">
        <v>0</v>
      </c>
      <c r="G132" s="160" t="n">
        <v>-10.91210479</v>
      </c>
      <c r="H132" s="160" t="n">
        <v>0</v>
      </c>
      <c r="I132" s="160" t="n">
        <v>0</v>
      </c>
      <c r="J132" s="159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1" t="n">
        <v>37469</v>
      </c>
      <c r="C133" s="159" t="s">
        <v>155</v>
      </c>
      <c r="D133" s="159" t="s">
        <v>15</v>
      </c>
      <c r="E133" s="160" t="n">
        <v>-6.15045906</v>
      </c>
      <c r="F133" s="159" t="n">
        <v>0</v>
      </c>
      <c r="G133" s="160" t="n">
        <v>-6.15045906</v>
      </c>
      <c r="H133" s="160" t="n">
        <v>0.02</v>
      </c>
      <c r="I133" s="160" t="n">
        <v>-0.1230091812</v>
      </c>
      <c r="J133" s="159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6</v>
      </c>
      <c r="B134" s="171" t="n">
        <v>37469</v>
      </c>
      <c r="C134" s="159" t="s">
        <v>133</v>
      </c>
      <c r="D134" s="159" t="s">
        <v>98</v>
      </c>
      <c r="E134" s="160" t="n">
        <v>84.56881214</v>
      </c>
      <c r="F134" s="159" t="n">
        <v>0</v>
      </c>
      <c r="G134" s="160" t="n">
        <v>84.56881214</v>
      </c>
      <c r="H134" s="160" t="n">
        <v>-0.01</v>
      </c>
      <c r="I134" s="160" t="n">
        <v>-0.8456881214</v>
      </c>
      <c r="J134" s="159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6</v>
      </c>
      <c r="B135" s="171" t="n">
        <v>37469</v>
      </c>
      <c r="C135" s="159" t="s">
        <v>142</v>
      </c>
      <c r="D135" s="159" t="s">
        <v>98</v>
      </c>
      <c r="E135" s="160" t="n">
        <v>5.2278902</v>
      </c>
      <c r="F135" s="159" t="n">
        <v>0</v>
      </c>
      <c r="G135" s="160" t="n">
        <v>5.2278902</v>
      </c>
      <c r="H135" s="160" t="n">
        <v>0</v>
      </c>
      <c r="I135" s="160" t="n">
        <v>0</v>
      </c>
      <c r="J135" s="159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6</v>
      </c>
      <c r="B136" s="171" t="n">
        <v>37469</v>
      </c>
      <c r="C136" s="159" t="s">
        <v>153</v>
      </c>
      <c r="D136" s="159" t="s">
        <v>98</v>
      </c>
      <c r="E136" s="160" t="n">
        <v>-1.98401905</v>
      </c>
      <c r="F136" s="159" t="n">
        <v>0</v>
      </c>
      <c r="G136" s="160" t="n">
        <v>-1.98401905</v>
      </c>
      <c r="H136" s="160" t="n">
        <v>0</v>
      </c>
      <c r="I136" s="160" t="n">
        <v>0</v>
      </c>
      <c r="J136" s="159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6</v>
      </c>
      <c r="B137" s="171" t="n">
        <v>37469</v>
      </c>
      <c r="C137" s="159" t="s">
        <v>154</v>
      </c>
      <c r="D137" s="159" t="s">
        <v>98</v>
      </c>
      <c r="E137" s="160" t="n">
        <v>-30.75229532</v>
      </c>
      <c r="F137" s="159" t="n">
        <v>0</v>
      </c>
      <c r="G137" s="160" t="n">
        <v>-30.75229532</v>
      </c>
      <c r="H137" s="160" t="n">
        <v>0</v>
      </c>
      <c r="I137" s="160" t="n">
        <v>0</v>
      </c>
      <c r="J137" s="159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1" t="n">
        <v>37500</v>
      </c>
      <c r="C138" s="159" t="s">
        <v>133</v>
      </c>
      <c r="D138" s="159" t="s">
        <v>15</v>
      </c>
      <c r="E138" s="160" t="n">
        <v>-22.27009242</v>
      </c>
      <c r="F138" s="159" t="n">
        <v>0</v>
      </c>
      <c r="G138" s="160" t="n">
        <v>-22.27009242</v>
      </c>
      <c r="H138" s="160" t="n">
        <v>-0.01</v>
      </c>
      <c r="I138" s="160" t="n">
        <v>0.2227009242</v>
      </c>
      <c r="J138" s="159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1" t="n">
        <v>37500</v>
      </c>
      <c r="C139" s="159" t="s">
        <v>135</v>
      </c>
      <c r="D139" s="159" t="s">
        <v>15</v>
      </c>
      <c r="E139" s="160" t="n">
        <v>28.70367469</v>
      </c>
      <c r="F139" s="159" t="n">
        <v>0</v>
      </c>
      <c r="G139" s="160" t="n">
        <v>28.70367469</v>
      </c>
      <c r="H139" s="160" t="n">
        <v>-0.1</v>
      </c>
      <c r="I139" s="160" t="n">
        <v>-2.870367469</v>
      </c>
      <c r="J139" s="159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1" t="n">
        <v>37500</v>
      </c>
      <c r="C140" s="159" t="s">
        <v>136</v>
      </c>
      <c r="D140" s="159" t="s">
        <v>15</v>
      </c>
      <c r="E140" s="160" t="n">
        <v>-0.69284732</v>
      </c>
      <c r="F140" s="159" t="n">
        <v>0</v>
      </c>
      <c r="G140" s="160" t="n">
        <v>-0.69284732</v>
      </c>
      <c r="H140" s="160" t="n">
        <v>-0.1</v>
      </c>
      <c r="I140" s="160" t="n">
        <v>0.069284732</v>
      </c>
      <c r="J140" s="159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1" t="n">
        <v>37500</v>
      </c>
      <c r="C141" s="159" t="s">
        <v>137</v>
      </c>
      <c r="D141" s="159" t="s">
        <v>15</v>
      </c>
      <c r="E141" s="160" t="n">
        <v>0</v>
      </c>
      <c r="F141" s="159" t="n">
        <v>0</v>
      </c>
      <c r="G141" s="160" t="n">
        <v>0</v>
      </c>
      <c r="H141" s="160" t="n">
        <v>0</v>
      </c>
      <c r="I141" s="160" t="n">
        <v>0</v>
      </c>
      <c r="J141" s="159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1" t="n">
        <v>37500</v>
      </c>
      <c r="C142" s="159" t="s">
        <v>138</v>
      </c>
      <c r="D142" s="159" t="s">
        <v>15</v>
      </c>
      <c r="E142" s="160" t="n">
        <v>0</v>
      </c>
      <c r="F142" s="159" t="n">
        <v>0</v>
      </c>
      <c r="G142" s="160" t="n">
        <v>0</v>
      </c>
      <c r="H142" s="160" t="n">
        <v>0</v>
      </c>
      <c r="I142" s="160" t="n">
        <v>0</v>
      </c>
      <c r="J142" s="159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1" t="n">
        <v>37500</v>
      </c>
      <c r="C143" s="159" t="s">
        <v>139</v>
      </c>
      <c r="D143" s="159" t="s">
        <v>15</v>
      </c>
      <c r="E143" s="160" t="n">
        <v>0</v>
      </c>
      <c r="F143" s="159" t="n">
        <v>0</v>
      </c>
      <c r="G143" s="160" t="n">
        <v>0</v>
      </c>
      <c r="H143" s="160" t="n">
        <v>0.0126</v>
      </c>
      <c r="I143" s="160" t="n">
        <v>0</v>
      </c>
      <c r="J143" s="159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1" t="n">
        <v>37500</v>
      </c>
      <c r="C144" s="159" t="s">
        <v>140</v>
      </c>
      <c r="D144" s="159" t="s">
        <v>15</v>
      </c>
      <c r="E144" s="160" t="n">
        <v>0</v>
      </c>
      <c r="F144" s="159" t="n">
        <v>0</v>
      </c>
      <c r="G144" s="160" t="n">
        <v>0</v>
      </c>
      <c r="H144" s="160" t="n">
        <v>0</v>
      </c>
      <c r="I144" s="160" t="n">
        <v>0</v>
      </c>
      <c r="J144" s="159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1" t="n">
        <v>37500</v>
      </c>
      <c r="C145" s="159" t="s">
        <v>142</v>
      </c>
      <c r="D145" s="159" t="s">
        <v>15</v>
      </c>
      <c r="E145" s="160" t="n">
        <v>21.55250058</v>
      </c>
      <c r="F145" s="159" t="n">
        <v>0</v>
      </c>
      <c r="G145" s="160" t="n">
        <v>21.55250058</v>
      </c>
      <c r="H145" s="160" t="n">
        <v>0</v>
      </c>
      <c r="I145" s="160" t="n">
        <v>0</v>
      </c>
      <c r="J145" s="159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1" t="n">
        <v>37500</v>
      </c>
      <c r="C146" s="159" t="s">
        <v>144</v>
      </c>
      <c r="D146" s="159" t="s">
        <v>15</v>
      </c>
      <c r="E146" s="160" t="n">
        <v>77.82951904</v>
      </c>
      <c r="F146" s="159" t="n">
        <v>0</v>
      </c>
      <c r="G146" s="160" t="n">
        <v>77.82951904</v>
      </c>
      <c r="H146" s="160" t="n">
        <v>-0.1</v>
      </c>
      <c r="I146" s="160" t="n">
        <v>-7.782951904</v>
      </c>
      <c r="J146" s="159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1" t="n">
        <v>37500</v>
      </c>
      <c r="C147" s="159" t="s">
        <v>147</v>
      </c>
      <c r="D147" s="159" t="s">
        <v>15</v>
      </c>
      <c r="E147" s="160" t="n">
        <v>14.84672829</v>
      </c>
      <c r="F147" s="159" t="n">
        <v>0</v>
      </c>
      <c r="G147" s="160" t="n">
        <v>14.84672829</v>
      </c>
      <c r="H147" s="160" t="n">
        <v>-0.00382226705552</v>
      </c>
      <c r="I147" s="160" t="n">
        <v>-0.0567481604251238</v>
      </c>
      <c r="J147" s="159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1" t="n">
        <v>37500</v>
      </c>
      <c r="C148" s="159" t="s">
        <v>148</v>
      </c>
      <c r="D148" s="159" t="s">
        <v>15</v>
      </c>
      <c r="E148" s="160" t="n">
        <v>-2.96934566</v>
      </c>
      <c r="F148" s="159" t="n">
        <v>0</v>
      </c>
      <c r="G148" s="160" t="n">
        <v>-2.96934566</v>
      </c>
      <c r="H148" s="160" t="n">
        <v>0</v>
      </c>
      <c r="I148" s="160" t="n">
        <v>0</v>
      </c>
      <c r="J148" s="159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1" t="n">
        <v>37500</v>
      </c>
      <c r="C149" s="159" t="s">
        <v>149</v>
      </c>
      <c r="D149" s="159" t="s">
        <v>15</v>
      </c>
      <c r="E149" s="160" t="n">
        <v>0</v>
      </c>
      <c r="F149" s="159" t="n">
        <v>0</v>
      </c>
      <c r="G149" s="160" t="n">
        <v>0</v>
      </c>
      <c r="H149" s="160" t="n">
        <v>0.002309441566</v>
      </c>
      <c r="I149" s="160" t="n">
        <v>0</v>
      </c>
      <c r="J149" s="159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1" t="n">
        <v>37500</v>
      </c>
      <c r="C150" s="159" t="s">
        <v>151</v>
      </c>
      <c r="D150" s="159" t="s">
        <v>15</v>
      </c>
      <c r="E150" s="160" t="n">
        <v>0</v>
      </c>
      <c r="F150" s="159" t="n">
        <v>0</v>
      </c>
      <c r="G150" s="160" t="n">
        <v>0</v>
      </c>
      <c r="H150" s="160" t="n">
        <v>0.02</v>
      </c>
      <c r="I150" s="160" t="n">
        <v>0</v>
      </c>
      <c r="J150" s="159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1" t="n">
        <v>37500</v>
      </c>
      <c r="C151" s="159" t="s">
        <v>153</v>
      </c>
      <c r="D151" s="159" t="s">
        <v>15</v>
      </c>
      <c r="E151" s="160" t="n">
        <v>-15.955284</v>
      </c>
      <c r="F151" s="159" t="n">
        <v>0</v>
      </c>
      <c r="G151" s="160" t="n">
        <v>-15.955284</v>
      </c>
      <c r="H151" s="160" t="n">
        <v>0</v>
      </c>
      <c r="I151" s="160" t="n">
        <v>0</v>
      </c>
      <c r="J151" s="159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1" t="n">
        <v>37500</v>
      </c>
      <c r="C152" s="159" t="s">
        <v>154</v>
      </c>
      <c r="D152" s="159" t="s">
        <v>15</v>
      </c>
      <c r="E152" s="160" t="n">
        <v>-7.91825509</v>
      </c>
      <c r="F152" s="159" t="n">
        <v>0</v>
      </c>
      <c r="G152" s="160" t="n">
        <v>-7.91825509</v>
      </c>
      <c r="H152" s="160" t="n">
        <v>-0.1</v>
      </c>
      <c r="I152" s="160" t="n">
        <v>0.791825509</v>
      </c>
      <c r="J152" s="159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1" t="n">
        <v>37500</v>
      </c>
      <c r="C153" s="159" t="s">
        <v>155</v>
      </c>
      <c r="D153" s="159" t="s">
        <v>15</v>
      </c>
      <c r="E153" s="160" t="n">
        <v>-5.93869132</v>
      </c>
      <c r="F153" s="159" t="n">
        <v>0</v>
      </c>
      <c r="G153" s="160" t="n">
        <v>-5.93869132</v>
      </c>
      <c r="H153" s="160" t="n">
        <v>0.02</v>
      </c>
      <c r="I153" s="160" t="n">
        <v>-0.1187738264</v>
      </c>
      <c r="J153" s="159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7</v>
      </c>
      <c r="B154" s="171" t="n">
        <v>37500</v>
      </c>
      <c r="C154" s="159" t="s">
        <v>133</v>
      </c>
      <c r="D154" s="159" t="s">
        <v>98</v>
      </c>
      <c r="E154" s="160" t="n">
        <v>81.65700558</v>
      </c>
      <c r="F154" s="159" t="n">
        <v>0</v>
      </c>
      <c r="G154" s="160" t="n">
        <v>81.65700558</v>
      </c>
      <c r="H154" s="160" t="n">
        <v>-0.01</v>
      </c>
      <c r="I154" s="160" t="n">
        <v>-0.8165700558</v>
      </c>
      <c r="J154" s="159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7</v>
      </c>
      <c r="B155" s="171" t="n">
        <v>37500</v>
      </c>
      <c r="C155" s="159" t="s">
        <v>142</v>
      </c>
      <c r="D155" s="159" t="s">
        <v>98</v>
      </c>
      <c r="E155" s="160" t="n">
        <v>5.04788762</v>
      </c>
      <c r="F155" s="159" t="n">
        <v>0</v>
      </c>
      <c r="G155" s="160" t="n">
        <v>5.04788762</v>
      </c>
      <c r="H155" s="160" t="n">
        <v>0</v>
      </c>
      <c r="I155" s="160" t="n">
        <v>0</v>
      </c>
      <c r="J155" s="159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7</v>
      </c>
      <c r="B156" s="171" t="n">
        <v>37500</v>
      </c>
      <c r="C156" s="159" t="s">
        <v>153</v>
      </c>
      <c r="D156" s="159" t="s">
        <v>98</v>
      </c>
      <c r="E156" s="160" t="n">
        <v>-1.97956377</v>
      </c>
      <c r="F156" s="159" t="n">
        <v>0</v>
      </c>
      <c r="G156" s="160" t="n">
        <v>-1.97956377</v>
      </c>
      <c r="H156" s="160" t="n">
        <v>0</v>
      </c>
      <c r="I156" s="160" t="n">
        <v>0</v>
      </c>
      <c r="J156" s="159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7</v>
      </c>
      <c r="B157" s="171" t="n">
        <v>37500</v>
      </c>
      <c r="C157" s="159" t="s">
        <v>154</v>
      </c>
      <c r="D157" s="159" t="s">
        <v>98</v>
      </c>
      <c r="E157" s="160" t="n">
        <v>-29.69345658</v>
      </c>
      <c r="F157" s="159" t="n">
        <v>0</v>
      </c>
      <c r="G157" s="160" t="n">
        <v>-29.69345658</v>
      </c>
      <c r="H157" s="160" t="n">
        <v>-0.1</v>
      </c>
      <c r="I157" s="160" t="n">
        <v>2.969345658</v>
      </c>
      <c r="J157" s="159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1" t="n">
        <v>37530</v>
      </c>
      <c r="C158" s="159" t="s">
        <v>133</v>
      </c>
      <c r="D158" s="159" t="s">
        <v>15</v>
      </c>
      <c r="E158" s="160" t="n">
        <v>-22.95868014</v>
      </c>
      <c r="F158" s="159" t="n">
        <v>0</v>
      </c>
      <c r="G158" s="160" t="n">
        <v>-22.95868014</v>
      </c>
      <c r="H158" s="160" t="n">
        <v>-0.01</v>
      </c>
      <c r="I158" s="160" t="n">
        <v>0.2295868014</v>
      </c>
      <c r="J158" s="159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1" t="n">
        <v>37530</v>
      </c>
      <c r="C159" s="159" t="s">
        <v>135</v>
      </c>
      <c r="D159" s="159" t="s">
        <v>15</v>
      </c>
      <c r="E159" s="160" t="n">
        <v>29.62410342</v>
      </c>
      <c r="F159" s="159" t="n">
        <v>0</v>
      </c>
      <c r="G159" s="160" t="n">
        <v>29.62410342</v>
      </c>
      <c r="H159" s="160" t="n">
        <v>0</v>
      </c>
      <c r="I159" s="160" t="n">
        <v>0</v>
      </c>
      <c r="J159" s="159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1" t="n">
        <v>37530</v>
      </c>
      <c r="C160" s="159" t="s">
        <v>136</v>
      </c>
      <c r="D160" s="159" t="s">
        <v>15</v>
      </c>
      <c r="E160" s="160" t="n">
        <v>-1.97494023</v>
      </c>
      <c r="F160" s="159" t="n">
        <v>0</v>
      </c>
      <c r="G160" s="160" t="n">
        <v>-1.97494023</v>
      </c>
      <c r="H160" s="160" t="n">
        <v>0</v>
      </c>
      <c r="I160" s="160" t="n">
        <v>0</v>
      </c>
      <c r="J160" s="159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1" t="n">
        <v>37530</v>
      </c>
      <c r="C161" s="159" t="s">
        <v>137</v>
      </c>
      <c r="D161" s="159" t="s">
        <v>15</v>
      </c>
      <c r="E161" s="160" t="n">
        <v>0</v>
      </c>
      <c r="F161" s="159" t="n">
        <v>0</v>
      </c>
      <c r="G161" s="160" t="n">
        <v>0</v>
      </c>
      <c r="H161" s="160" t="n">
        <v>0</v>
      </c>
      <c r="I161" s="160" t="n">
        <v>0</v>
      </c>
      <c r="J161" s="159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1" t="n">
        <v>37530</v>
      </c>
      <c r="C162" s="159" t="s">
        <v>138</v>
      </c>
      <c r="D162" s="159" t="s">
        <v>15</v>
      </c>
      <c r="E162" s="160" t="n">
        <v>0</v>
      </c>
      <c r="F162" s="159" t="n">
        <v>0</v>
      </c>
      <c r="G162" s="160" t="n">
        <v>0</v>
      </c>
      <c r="H162" s="160" t="n">
        <v>0</v>
      </c>
      <c r="I162" s="160" t="n">
        <v>0</v>
      </c>
      <c r="J162" s="159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1" t="n">
        <v>37530</v>
      </c>
      <c r="C163" s="159" t="s">
        <v>139</v>
      </c>
      <c r="D163" s="159" t="s">
        <v>15</v>
      </c>
      <c r="E163" s="160" t="n">
        <v>0</v>
      </c>
      <c r="F163" s="159" t="n">
        <v>0</v>
      </c>
      <c r="G163" s="160" t="n">
        <v>0</v>
      </c>
      <c r="H163" s="160" t="n">
        <v>0.0126</v>
      </c>
      <c r="I163" s="160" t="n">
        <v>0</v>
      </c>
      <c r="J163" s="159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1" t="n">
        <v>37530</v>
      </c>
      <c r="C164" s="159" t="s">
        <v>140</v>
      </c>
      <c r="D164" s="159" t="s">
        <v>15</v>
      </c>
      <c r="E164" s="160" t="n">
        <v>0</v>
      </c>
      <c r="F164" s="159" t="n">
        <v>0</v>
      </c>
      <c r="G164" s="160" t="n">
        <v>0</v>
      </c>
      <c r="H164" s="160" t="n">
        <v>0</v>
      </c>
      <c r="I164" s="160" t="n">
        <v>0</v>
      </c>
      <c r="J164" s="159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1" t="n">
        <v>37530</v>
      </c>
      <c r="C165" s="159" t="s">
        <v>142</v>
      </c>
      <c r="D165" s="159" t="s">
        <v>15</v>
      </c>
      <c r="E165" s="160" t="n">
        <v>21.88974374</v>
      </c>
      <c r="F165" s="159" t="n">
        <v>0</v>
      </c>
      <c r="G165" s="160" t="n">
        <v>21.88974374</v>
      </c>
      <c r="H165" s="160" t="n">
        <v>0</v>
      </c>
      <c r="I165" s="160" t="n">
        <v>0</v>
      </c>
      <c r="J165" s="159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1" t="n">
        <v>37530</v>
      </c>
      <c r="C166" s="159" t="s">
        <v>144</v>
      </c>
      <c r="D166" s="159" t="s">
        <v>15</v>
      </c>
      <c r="E166" s="160" t="n">
        <v>80.23599538</v>
      </c>
      <c r="F166" s="159" t="n">
        <v>0</v>
      </c>
      <c r="G166" s="160" t="n">
        <v>80.23599538</v>
      </c>
      <c r="H166" s="160" t="n">
        <v>-0.1</v>
      </c>
      <c r="I166" s="160" t="n">
        <v>-8.023599538</v>
      </c>
      <c r="J166" s="159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1" t="n">
        <v>37530</v>
      </c>
      <c r="C167" s="159" t="s">
        <v>147</v>
      </c>
      <c r="D167" s="159" t="s">
        <v>15</v>
      </c>
      <c r="E167" s="160" t="n">
        <v>15.30578677</v>
      </c>
      <c r="F167" s="159" t="n">
        <v>0</v>
      </c>
      <c r="G167" s="160" t="n">
        <v>15.30578677</v>
      </c>
      <c r="H167" s="160" t="n">
        <v>-0.0036011338234</v>
      </c>
      <c r="I167" s="160" t="n">
        <v>-0.0551181864311952</v>
      </c>
      <c r="J167" s="159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1" t="n">
        <v>37530</v>
      </c>
      <c r="C168" s="159" t="s">
        <v>148</v>
      </c>
      <c r="D168" s="159" t="s">
        <v>15</v>
      </c>
      <c r="E168" s="160" t="n">
        <v>-3.06115735</v>
      </c>
      <c r="F168" s="159" t="n">
        <v>0</v>
      </c>
      <c r="G168" s="160" t="n">
        <v>-3.06115735</v>
      </c>
      <c r="H168" s="160" t="n">
        <v>0.004984378814</v>
      </c>
      <c r="I168" s="160" t="n">
        <v>-0.0152579678416604</v>
      </c>
      <c r="J168" s="159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1" t="n">
        <v>37530</v>
      </c>
      <c r="C169" s="159" t="s">
        <v>149</v>
      </c>
      <c r="D169" s="159" t="s">
        <v>15</v>
      </c>
      <c r="E169" s="160" t="n">
        <v>0</v>
      </c>
      <c r="F169" s="159" t="n">
        <v>0</v>
      </c>
      <c r="G169" s="160" t="n">
        <v>0</v>
      </c>
      <c r="H169" s="160" t="n">
        <v>0.004984378814</v>
      </c>
      <c r="I169" s="160" t="n">
        <v>0</v>
      </c>
      <c r="J169" s="159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1" t="n">
        <v>37530</v>
      </c>
      <c r="C170" s="159" t="s">
        <v>151</v>
      </c>
      <c r="D170" s="159" t="s">
        <v>15</v>
      </c>
      <c r="E170" s="160" t="n">
        <v>0</v>
      </c>
      <c r="F170" s="159" t="n">
        <v>0</v>
      </c>
      <c r="G170" s="160" t="n">
        <v>0</v>
      </c>
      <c r="H170" s="160" t="n">
        <v>0.02</v>
      </c>
      <c r="I170" s="160" t="n">
        <v>0</v>
      </c>
      <c r="J170" s="159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1" t="n">
        <v>37530</v>
      </c>
      <c r="C171" s="159" t="s">
        <v>153</v>
      </c>
      <c r="D171" s="159" t="s">
        <v>15</v>
      </c>
      <c r="E171" s="160" t="n">
        <v>-16.11946214</v>
      </c>
      <c r="F171" s="159" t="n">
        <v>0</v>
      </c>
      <c r="G171" s="160" t="n">
        <v>-16.11946214</v>
      </c>
      <c r="H171" s="160" t="n">
        <v>0</v>
      </c>
      <c r="I171" s="160" t="n">
        <v>0</v>
      </c>
      <c r="J171" s="159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1" t="n">
        <v>37530</v>
      </c>
      <c r="C172" s="159" t="s">
        <v>154</v>
      </c>
      <c r="D172" s="159" t="s">
        <v>15</v>
      </c>
      <c r="E172" s="160" t="n">
        <v>-1.97494023</v>
      </c>
      <c r="F172" s="159" t="n">
        <v>0</v>
      </c>
      <c r="G172" s="160" t="n">
        <v>-1.97494023</v>
      </c>
      <c r="H172" s="160" t="n">
        <v>0</v>
      </c>
      <c r="I172" s="160" t="n">
        <v>0</v>
      </c>
      <c r="J172" s="159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1" t="n">
        <v>37530</v>
      </c>
      <c r="C173" s="159" t="s">
        <v>155</v>
      </c>
      <c r="D173" s="159" t="s">
        <v>15</v>
      </c>
      <c r="E173" s="160" t="n">
        <v>-6.12231471</v>
      </c>
      <c r="F173" s="159" t="n">
        <v>0</v>
      </c>
      <c r="G173" s="160" t="n">
        <v>-6.12231471</v>
      </c>
      <c r="H173" s="160" t="n">
        <v>0.02</v>
      </c>
      <c r="I173" s="160" t="n">
        <v>-0.1224462942</v>
      </c>
      <c r="J173" s="159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8</v>
      </c>
      <c r="B174" s="171" t="n">
        <v>37530</v>
      </c>
      <c r="C174" s="159" t="s">
        <v>133</v>
      </c>
      <c r="D174" s="159" t="s">
        <v>98</v>
      </c>
      <c r="E174" s="160" t="n">
        <v>84.18182721</v>
      </c>
      <c r="F174" s="159" t="n">
        <v>0</v>
      </c>
      <c r="G174" s="160" t="n">
        <v>84.18182721</v>
      </c>
      <c r="H174" s="160" t="n">
        <v>-0.01</v>
      </c>
      <c r="I174" s="160" t="n">
        <v>-0.8418182721</v>
      </c>
      <c r="J174" s="159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8</v>
      </c>
      <c r="B175" s="171" t="n">
        <v>37530</v>
      </c>
      <c r="C175" s="159" t="s">
        <v>142</v>
      </c>
      <c r="D175" s="159" t="s">
        <v>98</v>
      </c>
      <c r="E175" s="160" t="n">
        <v>5.2039675</v>
      </c>
      <c r="F175" s="159" t="n">
        <v>0</v>
      </c>
      <c r="G175" s="160" t="n">
        <v>5.2039675</v>
      </c>
      <c r="H175" s="160" t="n">
        <v>0</v>
      </c>
      <c r="I175" s="160" t="n">
        <v>0</v>
      </c>
      <c r="J175" s="159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8</v>
      </c>
      <c r="B176" s="171" t="n">
        <v>37530</v>
      </c>
      <c r="C176" s="159" t="s">
        <v>153</v>
      </c>
      <c r="D176" s="159" t="s">
        <v>98</v>
      </c>
      <c r="E176" s="160" t="n">
        <v>-1.97494023</v>
      </c>
      <c r="F176" s="159" t="n">
        <v>0</v>
      </c>
      <c r="G176" s="160" t="n">
        <v>-1.97494023</v>
      </c>
      <c r="H176" s="160" t="n">
        <v>0</v>
      </c>
      <c r="I176" s="160" t="n">
        <v>0</v>
      </c>
      <c r="J176" s="159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8</v>
      </c>
      <c r="B177" s="171" t="n">
        <v>37530</v>
      </c>
      <c r="C177" s="159" t="s">
        <v>154</v>
      </c>
      <c r="D177" s="159" t="s">
        <v>98</v>
      </c>
      <c r="E177" s="160" t="n">
        <v>-30.61157353</v>
      </c>
      <c r="F177" s="159" t="n">
        <v>0</v>
      </c>
      <c r="G177" s="160" t="n">
        <v>-30.61157353</v>
      </c>
      <c r="H177" s="160" t="n">
        <v>0</v>
      </c>
      <c r="I177" s="160" t="n">
        <v>0</v>
      </c>
      <c r="J177" s="159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1" t="n">
        <v>37561</v>
      </c>
      <c r="C178" s="159" t="s">
        <v>135</v>
      </c>
      <c r="D178" s="159" t="s">
        <v>15</v>
      </c>
      <c r="E178" s="160" t="n">
        <v>-0.98490824</v>
      </c>
      <c r="F178" s="159" t="n">
        <v>0</v>
      </c>
      <c r="G178" s="160" t="n">
        <v>-0.98490824</v>
      </c>
      <c r="H178" s="160" t="n">
        <v>-0.1</v>
      </c>
      <c r="I178" s="160" t="n">
        <v>0.098490824</v>
      </c>
      <c r="J178" s="159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1" t="n">
        <v>37561</v>
      </c>
      <c r="C179" s="159" t="s">
        <v>137</v>
      </c>
      <c r="D179" s="159" t="s">
        <v>15</v>
      </c>
      <c r="E179" s="160" t="n">
        <v>0</v>
      </c>
      <c r="F179" s="159" t="n">
        <v>0</v>
      </c>
      <c r="G179" s="160" t="n">
        <v>0</v>
      </c>
      <c r="H179" s="160" t="n">
        <v>-0.00602054595948</v>
      </c>
      <c r="I179" s="160" t="n">
        <v>0</v>
      </c>
      <c r="J179" s="159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1" t="n">
        <v>37561</v>
      </c>
      <c r="C180" s="159" t="s">
        <v>138</v>
      </c>
      <c r="D180" s="159" t="s">
        <v>15</v>
      </c>
      <c r="E180" s="160" t="n">
        <v>0</v>
      </c>
      <c r="F180" s="159" t="n">
        <v>0</v>
      </c>
      <c r="G180" s="160" t="n">
        <v>0</v>
      </c>
      <c r="H180" s="160" t="n">
        <v>0.014948844909</v>
      </c>
      <c r="I180" s="160" t="n">
        <v>0</v>
      </c>
      <c r="J180" s="159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1" t="n">
        <v>37561</v>
      </c>
      <c r="C181" s="159" t="s">
        <v>139</v>
      </c>
      <c r="D181" s="159" t="s">
        <v>15</v>
      </c>
      <c r="E181" s="160" t="n">
        <v>0</v>
      </c>
      <c r="F181" s="159" t="n">
        <v>0</v>
      </c>
      <c r="G181" s="160" t="n">
        <v>0</v>
      </c>
      <c r="H181" s="160" t="n">
        <v>0.0126</v>
      </c>
      <c r="I181" s="160" t="n">
        <v>0</v>
      </c>
      <c r="J181" s="159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1" t="n">
        <v>37561</v>
      </c>
      <c r="C182" s="159" t="s">
        <v>140</v>
      </c>
      <c r="D182" s="159" t="s">
        <v>15</v>
      </c>
      <c r="E182" s="160" t="n">
        <v>0</v>
      </c>
      <c r="F182" s="159" t="n">
        <v>0</v>
      </c>
      <c r="G182" s="160" t="n">
        <v>0</v>
      </c>
      <c r="H182" s="160" t="n">
        <v>0</v>
      </c>
      <c r="I182" s="160" t="n">
        <v>0</v>
      </c>
      <c r="J182" s="159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1" t="n">
        <v>37561</v>
      </c>
      <c r="C183" s="159" t="s">
        <v>142</v>
      </c>
      <c r="D183" s="159" t="s">
        <v>15</v>
      </c>
      <c r="E183" s="160" t="n">
        <v>20.8061866</v>
      </c>
      <c r="F183" s="159" t="n">
        <v>0</v>
      </c>
      <c r="G183" s="160" t="n">
        <v>20.8061866</v>
      </c>
      <c r="H183" s="160" t="n">
        <v>0</v>
      </c>
      <c r="I183" s="160" t="n">
        <v>0</v>
      </c>
      <c r="J183" s="159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1" t="n">
        <v>37561</v>
      </c>
      <c r="C184" s="159" t="s">
        <v>144</v>
      </c>
      <c r="D184" s="159" t="s">
        <v>15</v>
      </c>
      <c r="E184" s="160" t="n">
        <v>92.21991341</v>
      </c>
      <c r="F184" s="159" t="n">
        <v>0</v>
      </c>
      <c r="G184" s="160" t="n">
        <v>92.21991341</v>
      </c>
      <c r="H184" s="160" t="n">
        <v>-0.1</v>
      </c>
      <c r="I184" s="160" t="n">
        <v>-9.221991341</v>
      </c>
      <c r="J184" s="159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1" t="n">
        <v>37561</v>
      </c>
      <c r="C185" s="159" t="s">
        <v>156</v>
      </c>
      <c r="D185" s="159" t="s">
        <v>15</v>
      </c>
      <c r="E185" s="160" t="n">
        <v>0</v>
      </c>
      <c r="F185" s="159" t="n">
        <v>0</v>
      </c>
      <c r="G185" s="160" t="n">
        <v>0</v>
      </c>
      <c r="H185" s="160" t="n">
        <v>0.077663183212</v>
      </c>
      <c r="I185" s="160" t="n">
        <v>0</v>
      </c>
      <c r="J185" s="159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1" t="n">
        <v>37561</v>
      </c>
      <c r="C186" s="159" t="s">
        <v>149</v>
      </c>
      <c r="D186" s="159" t="s">
        <v>15</v>
      </c>
      <c r="E186" s="160" t="n">
        <v>0</v>
      </c>
      <c r="F186" s="159" t="n">
        <v>0</v>
      </c>
      <c r="G186" s="160" t="n">
        <v>0</v>
      </c>
      <c r="H186" s="160" t="n">
        <v>0.001197338104</v>
      </c>
      <c r="I186" s="160" t="n">
        <v>0</v>
      </c>
      <c r="J186" s="159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1" t="n">
        <v>37561</v>
      </c>
      <c r="C187" s="159" t="s">
        <v>153</v>
      </c>
      <c r="D187" s="159" t="s">
        <v>15</v>
      </c>
      <c r="E187" s="160" t="n">
        <v>-6.02763844</v>
      </c>
      <c r="F187" s="159" t="n">
        <v>0</v>
      </c>
      <c r="G187" s="160" t="n">
        <v>-6.02763844</v>
      </c>
      <c r="H187" s="160" t="n">
        <v>0</v>
      </c>
      <c r="I187" s="160" t="n">
        <v>0</v>
      </c>
      <c r="J187" s="159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1" t="n">
        <v>37561</v>
      </c>
      <c r="C188" s="159" t="s">
        <v>154</v>
      </c>
      <c r="D188" s="159" t="s">
        <v>15</v>
      </c>
      <c r="E188" s="160" t="n">
        <v>-1.96981648</v>
      </c>
      <c r="F188" s="159" t="n">
        <v>0</v>
      </c>
      <c r="G188" s="160" t="n">
        <v>-1.96981648</v>
      </c>
      <c r="H188" s="160" t="n">
        <v>-0.1</v>
      </c>
      <c r="I188" s="160" t="n">
        <v>0.196981648</v>
      </c>
      <c r="J188" s="159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1" t="n">
        <v>37561</v>
      </c>
      <c r="C189" s="159" t="s">
        <v>133</v>
      </c>
      <c r="D189" s="159" t="s">
        <v>98</v>
      </c>
      <c r="E189" s="160" t="n">
        <v>81.25492995</v>
      </c>
      <c r="F189" s="159" t="n">
        <v>0</v>
      </c>
      <c r="G189" s="160" t="n">
        <v>81.25492995</v>
      </c>
      <c r="H189" s="160" t="n">
        <v>-0.01</v>
      </c>
      <c r="I189" s="160" t="n">
        <v>-0.8125492995</v>
      </c>
      <c r="J189" s="159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1" t="n">
        <v>37561</v>
      </c>
      <c r="C190" s="159" t="s">
        <v>142</v>
      </c>
      <c r="D190" s="159" t="s">
        <v>98</v>
      </c>
      <c r="E190" s="160" t="n">
        <v>5.02303203</v>
      </c>
      <c r="F190" s="159" t="n">
        <v>0</v>
      </c>
      <c r="G190" s="160" t="n">
        <v>5.02303203</v>
      </c>
      <c r="H190" s="160" t="n">
        <v>0</v>
      </c>
      <c r="I190" s="160" t="n">
        <v>0</v>
      </c>
      <c r="J190" s="159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1" t="n">
        <v>37561</v>
      </c>
      <c r="C191" s="159" t="s">
        <v>153</v>
      </c>
      <c r="D191" s="159" t="s">
        <v>98</v>
      </c>
      <c r="E191" s="160" t="n">
        <v>-1.96981648</v>
      </c>
      <c r="F191" s="159" t="n">
        <v>0</v>
      </c>
      <c r="G191" s="160" t="n">
        <v>-1.96981648</v>
      </c>
      <c r="H191" s="160" t="n">
        <v>0</v>
      </c>
      <c r="I191" s="160" t="n">
        <v>0</v>
      </c>
      <c r="J191" s="159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1" t="n">
        <v>37591</v>
      </c>
      <c r="C192" s="159" t="s">
        <v>137</v>
      </c>
      <c r="D192" s="159" t="s">
        <v>15</v>
      </c>
      <c r="E192" s="160" t="n">
        <v>0</v>
      </c>
      <c r="F192" s="159" t="n">
        <v>0</v>
      </c>
      <c r="G192" s="160" t="n">
        <v>0</v>
      </c>
      <c r="H192" s="160" t="n">
        <v>-0.01192480325699</v>
      </c>
      <c r="I192" s="160" t="n">
        <v>0</v>
      </c>
      <c r="J192" s="159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1" t="n">
        <v>37591</v>
      </c>
      <c r="C193" s="159" t="s">
        <v>138</v>
      </c>
      <c r="D193" s="159" t="s">
        <v>15</v>
      </c>
      <c r="E193" s="160" t="n">
        <v>0</v>
      </c>
      <c r="F193" s="159" t="n">
        <v>0</v>
      </c>
      <c r="G193" s="160" t="n">
        <v>0</v>
      </c>
      <c r="H193" s="160" t="n">
        <v>0.007991790771</v>
      </c>
      <c r="I193" s="160" t="n">
        <v>0</v>
      </c>
      <c r="J193" s="159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1" t="n">
        <v>37591</v>
      </c>
      <c r="C194" s="159" t="s">
        <v>139</v>
      </c>
      <c r="D194" s="159" t="s">
        <v>15</v>
      </c>
      <c r="E194" s="160" t="n">
        <v>0</v>
      </c>
      <c r="F194" s="159" t="n">
        <v>0</v>
      </c>
      <c r="G194" s="160" t="n">
        <v>0</v>
      </c>
      <c r="H194" s="160" t="n">
        <v>0.0126</v>
      </c>
      <c r="I194" s="160" t="n">
        <v>0</v>
      </c>
      <c r="J194" s="159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1" t="n">
        <v>37591</v>
      </c>
      <c r="C195" s="159" t="s">
        <v>140</v>
      </c>
      <c r="D195" s="159" t="s">
        <v>15</v>
      </c>
      <c r="E195" s="160" t="n">
        <v>0</v>
      </c>
      <c r="F195" s="159" t="n">
        <v>0</v>
      </c>
      <c r="G195" s="160" t="n">
        <v>0</v>
      </c>
      <c r="H195" s="160" t="n">
        <v>0</v>
      </c>
      <c r="I195" s="160" t="n">
        <v>0</v>
      </c>
      <c r="J195" s="159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1" t="n">
        <v>37591</v>
      </c>
      <c r="C196" s="159" t="s">
        <v>142</v>
      </c>
      <c r="D196" s="159" t="s">
        <v>15</v>
      </c>
      <c r="E196" s="160" t="n">
        <v>19.02430006</v>
      </c>
      <c r="F196" s="159" t="n">
        <v>0</v>
      </c>
      <c r="G196" s="160" t="n">
        <v>19.02430006</v>
      </c>
      <c r="H196" s="160" t="n">
        <v>0</v>
      </c>
      <c r="I196" s="160" t="n">
        <v>0</v>
      </c>
      <c r="J196" s="159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1" t="n">
        <v>37591</v>
      </c>
      <c r="C197" s="159" t="s">
        <v>144</v>
      </c>
      <c r="D197" s="159" t="s">
        <v>15</v>
      </c>
      <c r="E197" s="160" t="n">
        <v>95.03957821</v>
      </c>
      <c r="F197" s="159" t="n">
        <v>0</v>
      </c>
      <c r="G197" s="160" t="n">
        <v>95.03957821</v>
      </c>
      <c r="H197" s="160" t="n">
        <v>-0.1</v>
      </c>
      <c r="I197" s="160" t="n">
        <v>-9.503957821</v>
      </c>
      <c r="J197" s="159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1" t="n">
        <v>37591</v>
      </c>
      <c r="C198" s="159" t="s">
        <v>156</v>
      </c>
      <c r="D198" s="159" t="s">
        <v>15</v>
      </c>
      <c r="E198" s="160" t="n">
        <v>0</v>
      </c>
      <c r="F198" s="159" t="n">
        <v>0</v>
      </c>
      <c r="G198" s="160" t="n">
        <v>0</v>
      </c>
      <c r="H198" s="160" t="n">
        <v>-0.00201457738877</v>
      </c>
      <c r="I198" s="160" t="n">
        <v>0</v>
      </c>
      <c r="J198" s="159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1" t="n">
        <v>37591</v>
      </c>
      <c r="C199" s="159" t="s">
        <v>149</v>
      </c>
      <c r="D199" s="159" t="s">
        <v>15</v>
      </c>
      <c r="E199" s="160" t="n">
        <v>0</v>
      </c>
      <c r="F199" s="159" t="n">
        <v>0</v>
      </c>
      <c r="G199" s="160" t="n">
        <v>0</v>
      </c>
      <c r="H199" s="160" t="n">
        <v>0</v>
      </c>
      <c r="I199" s="160" t="n">
        <v>0</v>
      </c>
      <c r="J199" s="159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1" t="n">
        <v>37591</v>
      </c>
      <c r="C200" s="159" t="s">
        <v>153</v>
      </c>
      <c r="D200" s="159" t="s">
        <v>15</v>
      </c>
      <c r="E200" s="160" t="n">
        <v>-6.21193616</v>
      </c>
      <c r="F200" s="159" t="n">
        <v>0</v>
      </c>
      <c r="G200" s="160" t="n">
        <v>-6.21193616</v>
      </c>
      <c r="H200" s="160" t="n">
        <v>0</v>
      </c>
      <c r="I200" s="160" t="n">
        <v>0</v>
      </c>
      <c r="J200" s="159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1" t="n">
        <v>37591</v>
      </c>
      <c r="C201" s="159" t="s">
        <v>154</v>
      </c>
      <c r="D201" s="159" t="s">
        <v>15</v>
      </c>
      <c r="E201" s="160" t="n">
        <v>-1.9645592</v>
      </c>
      <c r="F201" s="159" t="n">
        <v>0</v>
      </c>
      <c r="G201" s="160" t="n">
        <v>-1.9645592</v>
      </c>
      <c r="H201" s="160" t="n">
        <v>-0.1</v>
      </c>
      <c r="I201" s="160" t="n">
        <v>0.19645592</v>
      </c>
      <c r="J201" s="159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1" t="n">
        <v>37591</v>
      </c>
      <c r="C202" s="159" t="s">
        <v>133</v>
      </c>
      <c r="D202" s="159" t="s">
        <v>98</v>
      </c>
      <c r="E202" s="160" t="n">
        <v>83.73933551</v>
      </c>
      <c r="F202" s="159" t="n">
        <v>0</v>
      </c>
      <c r="G202" s="160" t="n">
        <v>83.73933551</v>
      </c>
      <c r="H202" s="160" t="n">
        <v>-0.01</v>
      </c>
      <c r="I202" s="160" t="n">
        <v>-0.8373933551</v>
      </c>
      <c r="J202" s="159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1" t="n">
        <v>37591</v>
      </c>
      <c r="C203" s="159" t="s">
        <v>142</v>
      </c>
      <c r="D203" s="159" t="s">
        <v>98</v>
      </c>
      <c r="E203" s="160" t="n">
        <v>5.17661347</v>
      </c>
      <c r="F203" s="159" t="n">
        <v>0</v>
      </c>
      <c r="G203" s="160" t="n">
        <v>5.17661347</v>
      </c>
      <c r="H203" s="160" t="n">
        <v>0</v>
      </c>
      <c r="I203" s="160" t="n">
        <v>0</v>
      </c>
      <c r="J203" s="159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1" t="n">
        <v>37591</v>
      </c>
      <c r="C204" s="159" t="s">
        <v>153</v>
      </c>
      <c r="D204" s="159" t="s">
        <v>98</v>
      </c>
      <c r="E204" s="160" t="n">
        <v>-1.96455919</v>
      </c>
      <c r="F204" s="159" t="n">
        <v>0</v>
      </c>
      <c r="G204" s="160" t="n">
        <v>-1.96455919</v>
      </c>
      <c r="H204" s="160" t="n">
        <v>0</v>
      </c>
      <c r="I204" s="160" t="n">
        <v>0</v>
      </c>
      <c r="J204" s="159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11</v>
      </c>
      <c r="B205" s="171" t="n">
        <v>37622</v>
      </c>
      <c r="C205" s="159" t="s">
        <v>137</v>
      </c>
      <c r="D205" s="159" t="s">
        <v>15</v>
      </c>
      <c r="E205" s="160" t="n">
        <v>0</v>
      </c>
      <c r="F205" s="159" t="n">
        <v>0</v>
      </c>
      <c r="G205" s="160" t="n">
        <v>0</v>
      </c>
      <c r="H205" s="160" t="n">
        <v>0</v>
      </c>
      <c r="I205" s="160" t="n">
        <v>0</v>
      </c>
      <c r="J205" s="159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11</v>
      </c>
      <c r="B206" s="171" t="n">
        <v>37622</v>
      </c>
      <c r="C206" s="159" t="s">
        <v>138</v>
      </c>
      <c r="D206" s="159" t="s">
        <v>15</v>
      </c>
      <c r="E206" s="160" t="n">
        <v>0</v>
      </c>
      <c r="F206" s="159" t="n">
        <v>0</v>
      </c>
      <c r="G206" s="160" t="n">
        <v>0</v>
      </c>
      <c r="H206" s="160" t="n">
        <v>-0.02488124370575</v>
      </c>
      <c r="I206" s="160" t="n">
        <v>0</v>
      </c>
      <c r="J206" s="159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11</v>
      </c>
      <c r="B207" s="171" t="n">
        <v>37622</v>
      </c>
      <c r="C207" s="159" t="s">
        <v>139</v>
      </c>
      <c r="D207" s="159" t="s">
        <v>15</v>
      </c>
      <c r="E207" s="160" t="n">
        <v>0</v>
      </c>
      <c r="F207" s="159" t="n">
        <v>0</v>
      </c>
      <c r="G207" s="160" t="n">
        <v>0</v>
      </c>
      <c r="H207" s="160" t="n">
        <v>0.0126</v>
      </c>
      <c r="I207" s="160" t="n">
        <v>0</v>
      </c>
      <c r="J207" s="159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11</v>
      </c>
      <c r="B208" s="171" t="n">
        <v>37622</v>
      </c>
      <c r="C208" s="159" t="s">
        <v>140</v>
      </c>
      <c r="D208" s="159" t="s">
        <v>15</v>
      </c>
      <c r="E208" s="160" t="n">
        <v>0</v>
      </c>
      <c r="F208" s="159" t="n">
        <v>0</v>
      </c>
      <c r="G208" s="160" t="n">
        <v>0</v>
      </c>
      <c r="H208" s="160" t="n">
        <v>0</v>
      </c>
      <c r="I208" s="160" t="n">
        <v>0</v>
      </c>
      <c r="J208" s="159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11</v>
      </c>
      <c r="B209" s="171" t="n">
        <v>37622</v>
      </c>
      <c r="C209" s="159" t="s">
        <v>142</v>
      </c>
      <c r="D209" s="159" t="s">
        <v>15</v>
      </c>
      <c r="E209" s="160" t="n">
        <v>-4.11331828</v>
      </c>
      <c r="F209" s="159" t="n">
        <v>0</v>
      </c>
      <c r="G209" s="160" t="n">
        <v>-4.11331828</v>
      </c>
      <c r="H209" s="160" t="n">
        <v>0</v>
      </c>
      <c r="I209" s="160" t="n">
        <v>0</v>
      </c>
      <c r="J209" s="159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1" t="n">
        <v>37622</v>
      </c>
      <c r="C210" s="159" t="s">
        <v>144</v>
      </c>
      <c r="D210" s="159" t="s">
        <v>15</v>
      </c>
      <c r="E210" s="160" t="n">
        <v>0.54951973</v>
      </c>
      <c r="F210" s="159" t="n">
        <v>0</v>
      </c>
      <c r="G210" s="160" t="n">
        <v>0.54951973</v>
      </c>
      <c r="H210" s="160" t="n">
        <v>-0.1</v>
      </c>
      <c r="I210" s="160" t="n">
        <v>-0.054951973</v>
      </c>
      <c r="J210" s="159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1" t="n">
        <v>37622</v>
      </c>
      <c r="C211" s="159" t="s">
        <v>156</v>
      </c>
      <c r="D211" s="159" t="s">
        <v>15</v>
      </c>
      <c r="E211" s="160" t="n">
        <v>0</v>
      </c>
      <c r="F211" s="159" t="n">
        <v>0</v>
      </c>
      <c r="G211" s="160" t="n">
        <v>0</v>
      </c>
      <c r="H211" s="160" t="n">
        <v>-0.0019423365593</v>
      </c>
      <c r="I211" s="160" t="n">
        <v>0</v>
      </c>
      <c r="J211" s="159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1" t="n">
        <v>37622</v>
      </c>
      <c r="C212" s="159" t="s">
        <v>149</v>
      </c>
      <c r="D212" s="159" t="s">
        <v>15</v>
      </c>
      <c r="E212" s="160" t="n">
        <v>0</v>
      </c>
      <c r="F212" s="159" t="n">
        <v>0</v>
      </c>
      <c r="G212" s="160" t="n">
        <v>0</v>
      </c>
      <c r="H212" s="160" t="n">
        <v>0</v>
      </c>
      <c r="I212" s="160" t="n">
        <v>0</v>
      </c>
      <c r="J212" s="159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1" t="n">
        <v>37622</v>
      </c>
      <c r="C213" s="159" t="s">
        <v>153</v>
      </c>
      <c r="D213" s="159" t="s">
        <v>15</v>
      </c>
      <c r="E213" s="160" t="n">
        <v>-6.19348209</v>
      </c>
      <c r="F213" s="159" t="n">
        <v>0</v>
      </c>
      <c r="G213" s="160" t="n">
        <v>-6.19348209</v>
      </c>
      <c r="H213" s="160" t="n">
        <v>0</v>
      </c>
      <c r="I213" s="160" t="n">
        <v>0</v>
      </c>
      <c r="J213" s="159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1" t="n">
        <v>37622</v>
      </c>
      <c r="C214" s="159" t="s">
        <v>133</v>
      </c>
      <c r="D214" s="159" t="s">
        <v>98</v>
      </c>
      <c r="E214" s="160" t="n">
        <v>83.49056742</v>
      </c>
      <c r="F214" s="159" t="n">
        <v>0</v>
      </c>
      <c r="G214" s="160" t="n">
        <v>83.49056742</v>
      </c>
      <c r="H214" s="160" t="n">
        <v>-0.01</v>
      </c>
      <c r="I214" s="160" t="n">
        <v>-0.8349056742</v>
      </c>
      <c r="J214" s="159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1" t="n">
        <v>37622</v>
      </c>
      <c r="C215" s="159" t="s">
        <v>153</v>
      </c>
      <c r="D215" s="159" t="s">
        <v>98</v>
      </c>
      <c r="E215" s="160" t="n">
        <v>-1.95872299</v>
      </c>
      <c r="F215" s="159" t="n">
        <v>0</v>
      </c>
      <c r="G215" s="160" t="n">
        <v>-1.95872299</v>
      </c>
      <c r="H215" s="160" t="n">
        <v>0</v>
      </c>
      <c r="I215" s="160" t="n">
        <v>0</v>
      </c>
      <c r="J215" s="159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12</v>
      </c>
      <c r="B216" s="171" t="n">
        <v>37653</v>
      </c>
      <c r="C216" s="159" t="s">
        <v>137</v>
      </c>
      <c r="D216" s="159" t="s">
        <v>15</v>
      </c>
      <c r="E216" s="160" t="n">
        <v>0</v>
      </c>
      <c r="F216" s="159" t="n">
        <v>0</v>
      </c>
      <c r="G216" s="160" t="n">
        <v>0</v>
      </c>
      <c r="H216" s="160" t="n">
        <v>0</v>
      </c>
      <c r="I216" s="160" t="n">
        <v>0</v>
      </c>
      <c r="J216" s="159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12</v>
      </c>
      <c r="B217" s="171" t="n">
        <v>37653</v>
      </c>
      <c r="C217" s="159" t="s">
        <v>138</v>
      </c>
      <c r="D217" s="159" t="s">
        <v>15</v>
      </c>
      <c r="E217" s="160" t="n">
        <v>0</v>
      </c>
      <c r="F217" s="159" t="n">
        <v>0</v>
      </c>
      <c r="G217" s="160" t="n">
        <v>0</v>
      </c>
      <c r="H217" s="160" t="n">
        <v>-0.00642162561417</v>
      </c>
      <c r="I217" s="160" t="n">
        <v>0</v>
      </c>
      <c r="J217" s="159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12</v>
      </c>
      <c r="B218" s="171" t="n">
        <v>37653</v>
      </c>
      <c r="C218" s="159" t="s">
        <v>139</v>
      </c>
      <c r="D218" s="159" t="s">
        <v>15</v>
      </c>
      <c r="E218" s="160" t="n">
        <v>0</v>
      </c>
      <c r="F218" s="159" t="n">
        <v>0</v>
      </c>
      <c r="G218" s="160" t="n">
        <v>0</v>
      </c>
      <c r="H218" s="160" t="n">
        <v>0.0126</v>
      </c>
      <c r="I218" s="160" t="n">
        <v>0</v>
      </c>
      <c r="J218" s="159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12</v>
      </c>
      <c r="B219" s="171" t="n">
        <v>37653</v>
      </c>
      <c r="C219" s="159" t="s">
        <v>140</v>
      </c>
      <c r="D219" s="159" t="s">
        <v>15</v>
      </c>
      <c r="E219" s="160" t="n">
        <v>0</v>
      </c>
      <c r="F219" s="159" t="n">
        <v>0</v>
      </c>
      <c r="G219" s="160" t="n">
        <v>0</v>
      </c>
      <c r="H219" s="160" t="n">
        <v>0</v>
      </c>
      <c r="I219" s="160" t="n">
        <v>0</v>
      </c>
      <c r="J219" s="159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12</v>
      </c>
      <c r="B220" s="171" t="n">
        <v>37653</v>
      </c>
      <c r="C220" s="159" t="s">
        <v>142</v>
      </c>
      <c r="D220" s="159" t="s">
        <v>15</v>
      </c>
      <c r="E220" s="160" t="n">
        <v>-3.80723417</v>
      </c>
      <c r="F220" s="159" t="n">
        <v>0</v>
      </c>
      <c r="G220" s="160" t="n">
        <v>-3.80723417</v>
      </c>
      <c r="H220" s="160" t="n">
        <v>0</v>
      </c>
      <c r="I220" s="160" t="n">
        <v>0</v>
      </c>
      <c r="J220" s="159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12</v>
      </c>
      <c r="B221" s="171" t="n">
        <v>37653</v>
      </c>
      <c r="C221" s="159" t="s">
        <v>144</v>
      </c>
      <c r="D221" s="159" t="s">
        <v>15</v>
      </c>
      <c r="E221" s="160" t="n">
        <v>0.4947452</v>
      </c>
      <c r="F221" s="159" t="n">
        <v>0</v>
      </c>
      <c r="G221" s="160" t="n">
        <v>0.4947452</v>
      </c>
      <c r="H221" s="160" t="n">
        <v>-0.1</v>
      </c>
      <c r="I221" s="160" t="n">
        <v>-0.04947452</v>
      </c>
      <c r="J221" s="159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12</v>
      </c>
      <c r="B222" s="171" t="n">
        <v>37653</v>
      </c>
      <c r="C222" s="159" t="s">
        <v>156</v>
      </c>
      <c r="D222" s="159" t="s">
        <v>15</v>
      </c>
      <c r="E222" s="160" t="n">
        <v>0</v>
      </c>
      <c r="F222" s="159" t="n">
        <v>0</v>
      </c>
      <c r="G222" s="160" t="n">
        <v>0</v>
      </c>
      <c r="H222" s="160" t="n">
        <v>-0.00181430578232</v>
      </c>
      <c r="I222" s="160" t="n">
        <v>0</v>
      </c>
      <c r="J222" s="159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12</v>
      </c>
      <c r="B223" s="171" t="n">
        <v>37653</v>
      </c>
      <c r="C223" s="159" t="s">
        <v>149</v>
      </c>
      <c r="D223" s="159" t="s">
        <v>15</v>
      </c>
      <c r="E223" s="160" t="n">
        <v>0</v>
      </c>
      <c r="F223" s="159" t="n">
        <v>0</v>
      </c>
      <c r="G223" s="160" t="n">
        <v>0</v>
      </c>
      <c r="H223" s="160" t="n">
        <v>0</v>
      </c>
      <c r="I223" s="160" t="n">
        <v>0</v>
      </c>
      <c r="J223" s="159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12</v>
      </c>
      <c r="B224" s="171" t="n">
        <v>37653</v>
      </c>
      <c r="C224" s="159" t="s">
        <v>153</v>
      </c>
      <c r="D224" s="159" t="s">
        <v>15</v>
      </c>
      <c r="E224" s="160" t="n">
        <v>-5.57613374</v>
      </c>
      <c r="F224" s="159" t="n">
        <v>0</v>
      </c>
      <c r="G224" s="160" t="n">
        <v>-5.57613374</v>
      </c>
      <c r="H224" s="160" t="n">
        <v>0</v>
      </c>
      <c r="I224" s="160" t="n">
        <v>0</v>
      </c>
      <c r="J224" s="159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12</v>
      </c>
      <c r="B225" s="171" t="n">
        <v>37653</v>
      </c>
      <c r="C225" s="159" t="s">
        <v>133</v>
      </c>
      <c r="D225" s="159" t="s">
        <v>98</v>
      </c>
      <c r="E225" s="160" t="n">
        <v>75.16846956</v>
      </c>
      <c r="F225" s="159" t="n">
        <v>0</v>
      </c>
      <c r="G225" s="160" t="n">
        <v>75.16846956</v>
      </c>
      <c r="H225" s="160" t="n">
        <v>-0.01</v>
      </c>
      <c r="I225" s="160" t="n">
        <v>-0.7516846956</v>
      </c>
      <c r="J225" s="159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12</v>
      </c>
      <c r="B226" s="171" t="n">
        <v>37653</v>
      </c>
      <c r="C226" s="159" t="s">
        <v>153</v>
      </c>
      <c r="D226" s="159" t="s">
        <v>98</v>
      </c>
      <c r="E226" s="160" t="n">
        <v>-1.95242778</v>
      </c>
      <c r="F226" s="159" t="n">
        <v>0</v>
      </c>
      <c r="G226" s="160" t="n">
        <v>-1.95242778</v>
      </c>
      <c r="H226" s="160" t="n">
        <v>0</v>
      </c>
      <c r="I226" s="160" t="n">
        <v>0</v>
      </c>
      <c r="J226" s="159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13</v>
      </c>
      <c r="B227" s="171" t="n">
        <v>37681</v>
      </c>
      <c r="C227" s="159" t="s">
        <v>137</v>
      </c>
      <c r="D227" s="159" t="s">
        <v>15</v>
      </c>
      <c r="E227" s="160" t="n">
        <v>0</v>
      </c>
      <c r="F227" s="159" t="n">
        <v>0</v>
      </c>
      <c r="G227" s="160" t="n">
        <v>0</v>
      </c>
      <c r="H227" s="160" t="n">
        <v>0</v>
      </c>
      <c r="I227" s="160" t="n">
        <v>0</v>
      </c>
      <c r="J227" s="159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13</v>
      </c>
      <c r="B228" s="171" t="n">
        <v>37681</v>
      </c>
      <c r="C228" s="159" t="s">
        <v>138</v>
      </c>
      <c r="D228" s="159" t="s">
        <v>15</v>
      </c>
      <c r="E228" s="160" t="n">
        <v>0</v>
      </c>
      <c r="F228" s="159" t="n">
        <v>0</v>
      </c>
      <c r="G228" s="160" t="n">
        <v>0</v>
      </c>
      <c r="H228" s="160" t="n">
        <v>0.020547628402</v>
      </c>
      <c r="I228" s="160" t="n">
        <v>0</v>
      </c>
      <c r="J228" s="159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13</v>
      </c>
      <c r="B229" s="171" t="n">
        <v>37681</v>
      </c>
      <c r="C229" s="159" t="s">
        <v>139</v>
      </c>
      <c r="D229" s="159" t="s">
        <v>15</v>
      </c>
      <c r="E229" s="160" t="n">
        <v>0</v>
      </c>
      <c r="F229" s="159" t="n">
        <v>0</v>
      </c>
      <c r="G229" s="160" t="n">
        <v>0</v>
      </c>
      <c r="H229" s="160" t="n">
        <v>0.0126</v>
      </c>
      <c r="I229" s="160" t="n">
        <v>0</v>
      </c>
      <c r="J229" s="159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13</v>
      </c>
      <c r="B230" s="171" t="n">
        <v>37681</v>
      </c>
      <c r="C230" s="159" t="s">
        <v>140</v>
      </c>
      <c r="D230" s="159" t="s">
        <v>15</v>
      </c>
      <c r="E230" s="160" t="n">
        <v>0</v>
      </c>
      <c r="F230" s="159" t="n">
        <v>0</v>
      </c>
      <c r="G230" s="160" t="n">
        <v>0</v>
      </c>
      <c r="H230" s="160" t="n">
        <v>0</v>
      </c>
      <c r="I230" s="160" t="n">
        <v>0</v>
      </c>
      <c r="J230" s="159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13</v>
      </c>
      <c r="B231" s="171" t="n">
        <v>37681</v>
      </c>
      <c r="C231" s="159" t="s">
        <v>142</v>
      </c>
      <c r="D231" s="159" t="s">
        <v>15</v>
      </c>
      <c r="E231" s="160" t="n">
        <v>-3.01698479</v>
      </c>
      <c r="F231" s="159" t="n">
        <v>0</v>
      </c>
      <c r="G231" s="160" t="n">
        <v>-3.01698479</v>
      </c>
      <c r="H231" s="160" t="n">
        <v>0</v>
      </c>
      <c r="I231" s="160" t="n">
        <v>0</v>
      </c>
      <c r="J231" s="159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13</v>
      </c>
      <c r="B232" s="171" t="n">
        <v>37681</v>
      </c>
      <c r="C232" s="159" t="s">
        <v>144</v>
      </c>
      <c r="D232" s="159" t="s">
        <v>15</v>
      </c>
      <c r="E232" s="160" t="n">
        <v>0.54607425</v>
      </c>
      <c r="F232" s="159" t="n">
        <v>0</v>
      </c>
      <c r="G232" s="160" t="n">
        <v>0.54607425</v>
      </c>
      <c r="H232" s="160" t="n">
        <v>-0.1</v>
      </c>
      <c r="I232" s="160" t="n">
        <v>-0.054607425</v>
      </c>
      <c r="J232" s="159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13</v>
      </c>
      <c r="B233" s="171" t="n">
        <v>37681</v>
      </c>
      <c r="C233" s="159" t="s">
        <v>156</v>
      </c>
      <c r="D233" s="159" t="s">
        <v>15</v>
      </c>
      <c r="E233" s="160" t="n">
        <v>0</v>
      </c>
      <c r="F233" s="159" t="n">
        <v>0</v>
      </c>
      <c r="G233" s="160" t="n">
        <v>0</v>
      </c>
      <c r="H233" s="160" t="n">
        <v>-0.00284886360169</v>
      </c>
      <c r="I233" s="160" t="n">
        <v>0</v>
      </c>
      <c r="J233" s="159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13</v>
      </c>
      <c r="B234" s="171" t="n">
        <v>37681</v>
      </c>
      <c r="C234" s="159" t="s">
        <v>149</v>
      </c>
      <c r="D234" s="159" t="s">
        <v>15</v>
      </c>
      <c r="E234" s="160" t="n">
        <v>0</v>
      </c>
      <c r="F234" s="159" t="n">
        <v>0</v>
      </c>
      <c r="G234" s="160" t="n">
        <v>0</v>
      </c>
      <c r="H234" s="160" t="n">
        <v>0</v>
      </c>
      <c r="I234" s="160" t="n">
        <v>0</v>
      </c>
      <c r="J234" s="159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13</v>
      </c>
      <c r="B235" s="171" t="n">
        <v>37681</v>
      </c>
      <c r="C235" s="159" t="s">
        <v>153</v>
      </c>
      <c r="D235" s="159" t="s">
        <v>98</v>
      </c>
      <c r="E235" s="160" t="n">
        <v>-1.9464418</v>
      </c>
      <c r="F235" s="159" t="n">
        <v>0</v>
      </c>
      <c r="G235" s="160" t="n">
        <v>-1.9464418</v>
      </c>
      <c r="H235" s="160" t="n">
        <v>0</v>
      </c>
      <c r="I235" s="160" t="n">
        <v>0</v>
      </c>
      <c r="J235" s="159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14</v>
      </c>
      <c r="B236" s="171" t="n">
        <v>37712</v>
      </c>
      <c r="C236" s="159" t="s">
        <v>137</v>
      </c>
      <c r="D236" s="159" t="s">
        <v>15</v>
      </c>
      <c r="E236" s="160" t="n">
        <v>0</v>
      </c>
      <c r="F236" s="159" t="n">
        <v>0</v>
      </c>
      <c r="G236" s="160" t="n">
        <v>0</v>
      </c>
      <c r="H236" s="160" t="n">
        <v>0</v>
      </c>
      <c r="I236" s="160" t="n">
        <v>0</v>
      </c>
      <c r="J236" s="159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14</v>
      </c>
      <c r="B237" s="171" t="n">
        <v>37712</v>
      </c>
      <c r="C237" s="159" t="s">
        <v>138</v>
      </c>
      <c r="D237" s="159" t="s">
        <v>15</v>
      </c>
      <c r="E237" s="160" t="n">
        <v>0</v>
      </c>
      <c r="F237" s="159" t="n">
        <v>0</v>
      </c>
      <c r="G237" s="160" t="n">
        <v>0</v>
      </c>
      <c r="H237" s="160" t="n">
        <v>0</v>
      </c>
      <c r="I237" s="160" t="n">
        <v>0</v>
      </c>
      <c r="J237" s="159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14</v>
      </c>
      <c r="B238" s="171" t="n">
        <v>37712</v>
      </c>
      <c r="C238" s="159" t="s">
        <v>139</v>
      </c>
      <c r="D238" s="159" t="s">
        <v>15</v>
      </c>
      <c r="E238" s="160" t="n">
        <v>0</v>
      </c>
      <c r="F238" s="159" t="n">
        <v>0</v>
      </c>
      <c r="G238" s="160" t="n">
        <v>0</v>
      </c>
      <c r="H238" s="160" t="n">
        <v>0.0126</v>
      </c>
      <c r="I238" s="160" t="n">
        <v>0</v>
      </c>
      <c r="J238" s="159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14</v>
      </c>
      <c r="B239" s="171" t="n">
        <v>37712</v>
      </c>
      <c r="C239" s="159" t="s">
        <v>140</v>
      </c>
      <c r="D239" s="159" t="s">
        <v>15</v>
      </c>
      <c r="E239" s="160" t="n">
        <v>0</v>
      </c>
      <c r="F239" s="159" t="n">
        <v>0</v>
      </c>
      <c r="G239" s="160" t="n">
        <v>0</v>
      </c>
      <c r="H239" s="160" t="n">
        <v>0</v>
      </c>
      <c r="I239" s="160" t="n">
        <v>0</v>
      </c>
      <c r="J239" s="159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14</v>
      </c>
      <c r="B240" s="171" t="n">
        <v>37712</v>
      </c>
      <c r="C240" s="159" t="s">
        <v>142</v>
      </c>
      <c r="D240" s="159" t="s">
        <v>15</v>
      </c>
      <c r="E240" s="160" t="n">
        <v>-2.03614087</v>
      </c>
      <c r="F240" s="159" t="n">
        <v>0</v>
      </c>
      <c r="G240" s="160" t="n">
        <v>-2.03614087</v>
      </c>
      <c r="H240" s="160" t="n">
        <v>0</v>
      </c>
      <c r="I240" s="160" t="n">
        <v>0</v>
      </c>
      <c r="J240" s="159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14</v>
      </c>
      <c r="B241" s="171" t="n">
        <v>37712</v>
      </c>
      <c r="C241" s="159" t="s">
        <v>144</v>
      </c>
      <c r="D241" s="159" t="s">
        <v>15</v>
      </c>
      <c r="E241" s="160" t="n">
        <v>0.52648785</v>
      </c>
      <c r="F241" s="159" t="n">
        <v>0</v>
      </c>
      <c r="G241" s="160" t="n">
        <v>0.52648785</v>
      </c>
      <c r="H241" s="160" t="n">
        <v>-0.1</v>
      </c>
      <c r="I241" s="160" t="n">
        <v>-0.052648785</v>
      </c>
      <c r="J241" s="159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14</v>
      </c>
      <c r="B242" s="171" t="n">
        <v>37712</v>
      </c>
      <c r="C242" s="159" t="s">
        <v>149</v>
      </c>
      <c r="D242" s="159" t="s">
        <v>15</v>
      </c>
      <c r="E242" s="160" t="n">
        <v>0</v>
      </c>
      <c r="F242" s="159" t="n">
        <v>0</v>
      </c>
      <c r="G242" s="160" t="n">
        <v>0</v>
      </c>
      <c r="H242" s="160" t="n">
        <v>0</v>
      </c>
      <c r="I242" s="160" t="n">
        <v>0</v>
      </c>
      <c r="J242" s="159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14</v>
      </c>
      <c r="B243" s="171" t="n">
        <v>37712</v>
      </c>
      <c r="C243" s="159" t="s">
        <v>153</v>
      </c>
      <c r="D243" s="159" t="s">
        <v>98</v>
      </c>
      <c r="E243" s="160" t="n">
        <v>-1.93918178</v>
      </c>
      <c r="F243" s="159" t="n">
        <v>0</v>
      </c>
      <c r="G243" s="160" t="n">
        <v>-1.93918178</v>
      </c>
      <c r="H243" s="160" t="n">
        <v>0</v>
      </c>
      <c r="I243" s="160" t="n">
        <v>0</v>
      </c>
      <c r="J243" s="159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15</v>
      </c>
      <c r="B244" s="171" t="n">
        <v>37742</v>
      </c>
      <c r="C244" s="159" t="s">
        <v>137</v>
      </c>
      <c r="D244" s="159" t="s">
        <v>15</v>
      </c>
      <c r="E244" s="160" t="n">
        <v>0</v>
      </c>
      <c r="F244" s="159" t="n">
        <v>0</v>
      </c>
      <c r="G244" s="160" t="n">
        <v>0</v>
      </c>
      <c r="H244" s="160" t="n">
        <v>0</v>
      </c>
      <c r="I244" s="160" t="n">
        <v>0</v>
      </c>
      <c r="J244" s="159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15</v>
      </c>
      <c r="B245" s="171" t="n">
        <v>37742</v>
      </c>
      <c r="C245" s="159" t="s">
        <v>138</v>
      </c>
      <c r="D245" s="159" t="s">
        <v>15</v>
      </c>
      <c r="E245" s="160" t="n">
        <v>0</v>
      </c>
      <c r="F245" s="159" t="n">
        <v>0</v>
      </c>
      <c r="G245" s="160" t="n">
        <v>0</v>
      </c>
      <c r="H245" s="160" t="n">
        <v>0</v>
      </c>
      <c r="I245" s="160" t="n">
        <v>0</v>
      </c>
      <c r="J245" s="159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15</v>
      </c>
      <c r="B246" s="171" t="n">
        <v>37742</v>
      </c>
      <c r="C246" s="159" t="s">
        <v>139</v>
      </c>
      <c r="D246" s="159" t="s">
        <v>15</v>
      </c>
      <c r="E246" s="160" t="n">
        <v>0</v>
      </c>
      <c r="F246" s="159" t="n">
        <v>0</v>
      </c>
      <c r="G246" s="160" t="n">
        <v>0</v>
      </c>
      <c r="H246" s="160" t="n">
        <v>0.0126</v>
      </c>
      <c r="I246" s="160" t="n">
        <v>0</v>
      </c>
      <c r="J246" s="159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15</v>
      </c>
      <c r="B247" s="171" t="n">
        <v>37742</v>
      </c>
      <c r="C247" s="159" t="s">
        <v>140</v>
      </c>
      <c r="D247" s="159" t="s">
        <v>15</v>
      </c>
      <c r="E247" s="160" t="n">
        <v>0</v>
      </c>
      <c r="F247" s="159" t="n">
        <v>0</v>
      </c>
      <c r="G247" s="160" t="n">
        <v>0</v>
      </c>
      <c r="H247" s="160" t="n">
        <v>0</v>
      </c>
      <c r="I247" s="160" t="n">
        <v>0</v>
      </c>
      <c r="J247" s="159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15</v>
      </c>
      <c r="B248" s="171" t="n">
        <v>37742</v>
      </c>
      <c r="C248" s="159" t="s">
        <v>142</v>
      </c>
      <c r="D248" s="159" t="s">
        <v>15</v>
      </c>
      <c r="E248" s="160" t="n">
        <v>-2.99376286</v>
      </c>
      <c r="F248" s="159" t="n">
        <v>0</v>
      </c>
      <c r="G248" s="160" t="n">
        <v>-2.99376286</v>
      </c>
      <c r="H248" s="160" t="n">
        <v>0</v>
      </c>
      <c r="I248" s="160" t="n">
        <v>0</v>
      </c>
      <c r="J248" s="159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15</v>
      </c>
      <c r="B249" s="171" t="n">
        <v>37742</v>
      </c>
      <c r="C249" s="159" t="s">
        <v>144</v>
      </c>
      <c r="D249" s="159" t="s">
        <v>15</v>
      </c>
      <c r="E249" s="160" t="n">
        <v>0.54187108</v>
      </c>
      <c r="F249" s="159" t="n">
        <v>0</v>
      </c>
      <c r="G249" s="160" t="n">
        <v>0.54187108</v>
      </c>
      <c r="H249" s="160" t="n">
        <v>-0.1</v>
      </c>
      <c r="I249" s="160" t="n">
        <v>-0.054187108</v>
      </c>
      <c r="J249" s="159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15</v>
      </c>
      <c r="B250" s="171" t="n">
        <v>37742</v>
      </c>
      <c r="C250" s="159" t="s">
        <v>149</v>
      </c>
      <c r="D250" s="159" t="s">
        <v>15</v>
      </c>
      <c r="E250" s="160" t="n">
        <v>0</v>
      </c>
      <c r="F250" s="159" t="n">
        <v>0</v>
      </c>
      <c r="G250" s="160" t="n">
        <v>0</v>
      </c>
      <c r="H250" s="160" t="n">
        <v>0</v>
      </c>
      <c r="I250" s="160" t="n">
        <v>0</v>
      </c>
      <c r="J250" s="159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15</v>
      </c>
      <c r="B251" s="171" t="n">
        <v>37742</v>
      </c>
      <c r="C251" s="159" t="s">
        <v>153</v>
      </c>
      <c r="D251" s="159" t="s">
        <v>98</v>
      </c>
      <c r="E251" s="160" t="n">
        <v>-1.93145991</v>
      </c>
      <c r="F251" s="159" t="n">
        <v>0</v>
      </c>
      <c r="G251" s="160" t="n">
        <v>-1.93145991</v>
      </c>
      <c r="H251" s="160" t="n">
        <v>0</v>
      </c>
      <c r="I251" s="160" t="n">
        <v>0</v>
      </c>
      <c r="J251" s="159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16</v>
      </c>
      <c r="B252" s="171" t="n">
        <v>37773</v>
      </c>
      <c r="C252" s="159" t="s">
        <v>137</v>
      </c>
      <c r="D252" s="159" t="s">
        <v>15</v>
      </c>
      <c r="E252" s="160" t="n">
        <v>0</v>
      </c>
      <c r="F252" s="159" t="n">
        <v>0</v>
      </c>
      <c r="G252" s="160" t="n">
        <v>0</v>
      </c>
      <c r="H252" s="160" t="n">
        <v>0</v>
      </c>
      <c r="I252" s="160" t="n">
        <v>0</v>
      </c>
      <c r="J252" s="159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16</v>
      </c>
      <c r="B253" s="171" t="n">
        <v>37773</v>
      </c>
      <c r="C253" s="159" t="s">
        <v>138</v>
      </c>
      <c r="D253" s="159" t="s">
        <v>15</v>
      </c>
      <c r="E253" s="160" t="n">
        <v>0</v>
      </c>
      <c r="F253" s="159" t="n">
        <v>0</v>
      </c>
      <c r="G253" s="160" t="n">
        <v>0</v>
      </c>
      <c r="H253" s="160" t="n">
        <v>0</v>
      </c>
      <c r="I253" s="160" t="n">
        <v>0</v>
      </c>
      <c r="J253" s="159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16</v>
      </c>
      <c r="B254" s="171" t="n">
        <v>37773</v>
      </c>
      <c r="C254" s="159" t="s">
        <v>139</v>
      </c>
      <c r="D254" s="159" t="s">
        <v>15</v>
      </c>
      <c r="E254" s="160" t="n">
        <v>0</v>
      </c>
      <c r="F254" s="159" t="n">
        <v>0</v>
      </c>
      <c r="G254" s="160" t="n">
        <v>0</v>
      </c>
      <c r="H254" s="160" t="n">
        <v>0.0126</v>
      </c>
      <c r="I254" s="160" t="n">
        <v>0</v>
      </c>
      <c r="J254" s="159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16</v>
      </c>
      <c r="B255" s="171" t="n">
        <v>37773</v>
      </c>
      <c r="C255" s="159" t="s">
        <v>140</v>
      </c>
      <c r="D255" s="159" t="s">
        <v>15</v>
      </c>
      <c r="E255" s="160" t="n">
        <v>0</v>
      </c>
      <c r="F255" s="159" t="n">
        <v>0</v>
      </c>
      <c r="G255" s="160" t="n">
        <v>0</v>
      </c>
      <c r="H255" s="160" t="n">
        <v>0</v>
      </c>
      <c r="I255" s="160" t="n">
        <v>0</v>
      </c>
      <c r="J255" s="159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16</v>
      </c>
      <c r="B256" s="171" t="n">
        <v>37773</v>
      </c>
      <c r="C256" s="159" t="s">
        <v>142</v>
      </c>
      <c r="D256" s="159" t="s">
        <v>15</v>
      </c>
      <c r="E256" s="160" t="n">
        <v>-1.92305714</v>
      </c>
      <c r="F256" s="159" t="n">
        <v>0</v>
      </c>
      <c r="G256" s="160" t="n">
        <v>-1.92305714</v>
      </c>
      <c r="H256" s="160" t="n">
        <v>0</v>
      </c>
      <c r="I256" s="160" t="n">
        <v>0</v>
      </c>
      <c r="J256" s="159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16</v>
      </c>
      <c r="B257" s="171" t="n">
        <v>37773</v>
      </c>
      <c r="C257" s="159" t="s">
        <v>144</v>
      </c>
      <c r="D257" s="159" t="s">
        <v>15</v>
      </c>
      <c r="E257" s="160" t="n">
        <v>0.52211001</v>
      </c>
      <c r="F257" s="159" t="n">
        <v>0</v>
      </c>
      <c r="G257" s="160" t="n">
        <v>0.52211001</v>
      </c>
      <c r="H257" s="160" t="n">
        <v>-0.1</v>
      </c>
      <c r="I257" s="160" t="n">
        <v>-0.052211001</v>
      </c>
      <c r="J257" s="159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16</v>
      </c>
      <c r="B258" s="171" t="n">
        <v>37773</v>
      </c>
      <c r="C258" s="159" t="s">
        <v>149</v>
      </c>
      <c r="D258" s="159" t="s">
        <v>15</v>
      </c>
      <c r="E258" s="160" t="n">
        <v>0</v>
      </c>
      <c r="F258" s="159" t="n">
        <v>0</v>
      </c>
      <c r="G258" s="160" t="n">
        <v>0</v>
      </c>
      <c r="H258" s="160" t="n">
        <v>-0.00465738773346</v>
      </c>
      <c r="I258" s="160" t="n">
        <v>0</v>
      </c>
      <c r="J258" s="159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17</v>
      </c>
      <c r="B259" s="171" t="n">
        <v>37803</v>
      </c>
      <c r="C259" s="159" t="s">
        <v>137</v>
      </c>
      <c r="D259" s="159" t="s">
        <v>15</v>
      </c>
      <c r="E259" s="160" t="n">
        <v>0</v>
      </c>
      <c r="F259" s="159" t="n">
        <v>0</v>
      </c>
      <c r="G259" s="160" t="n">
        <v>0</v>
      </c>
      <c r="H259" s="160" t="n">
        <v>0</v>
      </c>
      <c r="I259" s="160" t="n">
        <v>0</v>
      </c>
      <c r="J259" s="159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17</v>
      </c>
      <c r="B260" s="171" t="n">
        <v>37803</v>
      </c>
      <c r="C260" s="159" t="s">
        <v>138</v>
      </c>
      <c r="D260" s="159" t="s">
        <v>15</v>
      </c>
      <c r="E260" s="160" t="n">
        <v>0</v>
      </c>
      <c r="F260" s="159" t="n">
        <v>0</v>
      </c>
      <c r="G260" s="160" t="n">
        <v>0</v>
      </c>
      <c r="H260" s="160" t="n">
        <v>0</v>
      </c>
      <c r="I260" s="160" t="n">
        <v>0</v>
      </c>
      <c r="J260" s="159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17</v>
      </c>
      <c r="B261" s="171" t="n">
        <v>37803</v>
      </c>
      <c r="C261" s="159" t="s">
        <v>139</v>
      </c>
      <c r="D261" s="159" t="s">
        <v>15</v>
      </c>
      <c r="E261" s="160" t="n">
        <v>0</v>
      </c>
      <c r="F261" s="159" t="n">
        <v>0</v>
      </c>
      <c r="G261" s="160" t="n">
        <v>0</v>
      </c>
      <c r="H261" s="160" t="n">
        <v>0.0126</v>
      </c>
      <c r="I261" s="160" t="n">
        <v>0</v>
      </c>
      <c r="J261" s="159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17</v>
      </c>
      <c r="B262" s="171" t="n">
        <v>37803</v>
      </c>
      <c r="C262" s="159" t="s">
        <v>140</v>
      </c>
      <c r="D262" s="159" t="s">
        <v>15</v>
      </c>
      <c r="E262" s="160" t="n">
        <v>0</v>
      </c>
      <c r="F262" s="159" t="n">
        <v>0</v>
      </c>
      <c r="G262" s="160" t="n">
        <v>0</v>
      </c>
      <c r="H262" s="160" t="n">
        <v>0</v>
      </c>
      <c r="I262" s="160" t="n">
        <v>0</v>
      </c>
      <c r="J262" s="159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17</v>
      </c>
      <c r="B263" s="171" t="n">
        <v>37803</v>
      </c>
      <c r="C263" s="159" t="s">
        <v>142</v>
      </c>
      <c r="D263" s="159" t="s">
        <v>15</v>
      </c>
      <c r="E263" s="160" t="n">
        <v>-1.0052745</v>
      </c>
      <c r="F263" s="159" t="n">
        <v>0</v>
      </c>
      <c r="G263" s="160" t="n">
        <v>-1.0052745</v>
      </c>
      <c r="H263" s="160" t="n">
        <v>0</v>
      </c>
      <c r="I263" s="160" t="n">
        <v>0</v>
      </c>
      <c r="J263" s="159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17</v>
      </c>
      <c r="B264" s="171" t="n">
        <v>37803</v>
      </c>
      <c r="C264" s="159" t="s">
        <v>144</v>
      </c>
      <c r="D264" s="159" t="s">
        <v>15</v>
      </c>
      <c r="E264" s="160" t="n">
        <v>0.53719954</v>
      </c>
      <c r="F264" s="159" t="n">
        <v>0</v>
      </c>
      <c r="G264" s="160" t="n">
        <v>0.53719954</v>
      </c>
      <c r="H264" s="160" t="n">
        <v>-0.1</v>
      </c>
      <c r="I264" s="160" t="n">
        <v>-0.053719954</v>
      </c>
      <c r="J264" s="159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17</v>
      </c>
      <c r="B265" s="171" t="n">
        <v>37803</v>
      </c>
      <c r="C265" s="159" t="s">
        <v>149</v>
      </c>
      <c r="D265" s="159" t="s">
        <v>15</v>
      </c>
      <c r="E265" s="160" t="n">
        <v>0</v>
      </c>
      <c r="F265" s="159" t="n">
        <v>0</v>
      </c>
      <c r="G265" s="160" t="n">
        <v>0</v>
      </c>
      <c r="H265" s="160" t="n">
        <v>0.002351403236</v>
      </c>
      <c r="I265" s="160" t="n">
        <v>0</v>
      </c>
      <c r="J265" s="159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18</v>
      </c>
      <c r="B266" s="171" t="n">
        <v>37834</v>
      </c>
      <c r="C266" s="159" t="s">
        <v>137</v>
      </c>
      <c r="D266" s="159" t="s">
        <v>15</v>
      </c>
      <c r="E266" s="160" t="n">
        <v>0</v>
      </c>
      <c r="F266" s="159" t="n">
        <v>0</v>
      </c>
      <c r="G266" s="160" t="n">
        <v>0</v>
      </c>
      <c r="H266" s="160" t="n">
        <v>0</v>
      </c>
      <c r="I266" s="160" t="n">
        <v>0</v>
      </c>
      <c r="J266" s="159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18</v>
      </c>
      <c r="B267" s="171" t="n">
        <v>37834</v>
      </c>
      <c r="C267" s="159" t="s">
        <v>138</v>
      </c>
      <c r="D267" s="159" t="s">
        <v>15</v>
      </c>
      <c r="E267" s="160" t="n">
        <v>0</v>
      </c>
      <c r="F267" s="159" t="n">
        <v>0</v>
      </c>
      <c r="G267" s="160" t="n">
        <v>0</v>
      </c>
      <c r="H267" s="160" t="n">
        <v>0</v>
      </c>
      <c r="I267" s="160" t="n">
        <v>0</v>
      </c>
      <c r="J267" s="159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18</v>
      </c>
      <c r="B268" s="171" t="n">
        <v>37834</v>
      </c>
      <c r="C268" s="159" t="s">
        <v>139</v>
      </c>
      <c r="D268" s="159" t="s">
        <v>15</v>
      </c>
      <c r="E268" s="160" t="n">
        <v>0</v>
      </c>
      <c r="F268" s="159" t="n">
        <v>0</v>
      </c>
      <c r="G268" s="160" t="n">
        <v>0</v>
      </c>
      <c r="H268" s="160" t="n">
        <v>0.0126</v>
      </c>
      <c r="I268" s="160" t="n">
        <v>0</v>
      </c>
      <c r="J268" s="159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18</v>
      </c>
      <c r="B269" s="171" t="n">
        <v>37834</v>
      </c>
      <c r="C269" s="159" t="s">
        <v>140</v>
      </c>
      <c r="D269" s="159" t="s">
        <v>15</v>
      </c>
      <c r="E269" s="160" t="n">
        <v>0</v>
      </c>
      <c r="F269" s="159" t="n">
        <v>0</v>
      </c>
      <c r="G269" s="160" t="n">
        <v>0</v>
      </c>
      <c r="H269" s="160" t="n">
        <v>0</v>
      </c>
      <c r="I269" s="160" t="n">
        <v>0</v>
      </c>
      <c r="J269" s="159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18</v>
      </c>
      <c r="B270" s="171" t="n">
        <v>37834</v>
      </c>
      <c r="C270" s="159" t="s">
        <v>142</v>
      </c>
      <c r="D270" s="159" t="s">
        <v>15</v>
      </c>
      <c r="E270" s="160" t="n">
        <v>-1.0484889</v>
      </c>
      <c r="F270" s="159" t="n">
        <v>0</v>
      </c>
      <c r="G270" s="160" t="n">
        <v>-1.0484889</v>
      </c>
      <c r="H270" s="160" t="n">
        <v>0</v>
      </c>
      <c r="I270" s="160" t="n">
        <v>0</v>
      </c>
      <c r="J270" s="159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18</v>
      </c>
      <c r="B271" s="171" t="n">
        <v>37834</v>
      </c>
      <c r="C271" s="159" t="s">
        <v>144</v>
      </c>
      <c r="D271" s="159" t="s">
        <v>15</v>
      </c>
      <c r="E271" s="160" t="n">
        <v>0.53482466</v>
      </c>
      <c r="F271" s="159" t="n">
        <v>0</v>
      </c>
      <c r="G271" s="160" t="n">
        <v>0.53482466</v>
      </c>
      <c r="H271" s="160" t="n">
        <v>-0.1</v>
      </c>
      <c r="I271" s="160" t="n">
        <v>-0.053482466</v>
      </c>
      <c r="J271" s="159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18</v>
      </c>
      <c r="B272" s="171" t="n">
        <v>37834</v>
      </c>
      <c r="C272" s="159" t="s">
        <v>149</v>
      </c>
      <c r="D272" s="159" t="s">
        <v>15</v>
      </c>
      <c r="E272" s="160" t="n">
        <v>0</v>
      </c>
      <c r="F272" s="159" t="n">
        <v>0</v>
      </c>
      <c r="G272" s="160" t="n">
        <v>0</v>
      </c>
      <c r="H272" s="160" t="n">
        <v>0</v>
      </c>
      <c r="I272" s="160" t="n">
        <v>0</v>
      </c>
      <c r="J272" s="159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19</v>
      </c>
      <c r="B273" s="171" t="n">
        <v>37865</v>
      </c>
      <c r="C273" s="159" t="s">
        <v>137</v>
      </c>
      <c r="D273" s="159" t="s">
        <v>15</v>
      </c>
      <c r="E273" s="160" t="n">
        <v>0</v>
      </c>
      <c r="F273" s="159" t="n">
        <v>0</v>
      </c>
      <c r="G273" s="160" t="n">
        <v>0</v>
      </c>
      <c r="H273" s="160" t="n">
        <v>0</v>
      </c>
      <c r="I273" s="160" t="n">
        <v>0</v>
      </c>
      <c r="J273" s="159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19</v>
      </c>
      <c r="B274" s="171" t="n">
        <v>37865</v>
      </c>
      <c r="C274" s="159" t="s">
        <v>138</v>
      </c>
      <c r="D274" s="159" t="s">
        <v>15</v>
      </c>
      <c r="E274" s="160" t="n">
        <v>0</v>
      </c>
      <c r="F274" s="159" t="n">
        <v>0</v>
      </c>
      <c r="G274" s="160" t="n">
        <v>0</v>
      </c>
      <c r="H274" s="160" t="n">
        <v>0</v>
      </c>
      <c r="I274" s="160" t="n">
        <v>0</v>
      </c>
      <c r="J274" s="159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19</v>
      </c>
      <c r="B275" s="171" t="n">
        <v>37865</v>
      </c>
      <c r="C275" s="159" t="s">
        <v>139</v>
      </c>
      <c r="D275" s="159" t="s">
        <v>15</v>
      </c>
      <c r="E275" s="160" t="n">
        <v>0</v>
      </c>
      <c r="F275" s="159" t="n">
        <v>0</v>
      </c>
      <c r="G275" s="160" t="n">
        <v>0</v>
      </c>
      <c r="H275" s="160" t="n">
        <v>0.0126</v>
      </c>
      <c r="I275" s="160" t="n">
        <v>0</v>
      </c>
      <c r="J275" s="159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19</v>
      </c>
      <c r="B276" s="171" t="n">
        <v>37865</v>
      </c>
      <c r="C276" s="159" t="s">
        <v>140</v>
      </c>
      <c r="D276" s="159" t="s">
        <v>15</v>
      </c>
      <c r="E276" s="160" t="n">
        <v>0</v>
      </c>
      <c r="F276" s="159" t="n">
        <v>0</v>
      </c>
      <c r="G276" s="160" t="n">
        <v>0</v>
      </c>
      <c r="H276" s="160" t="n">
        <v>0</v>
      </c>
      <c r="I276" s="160" t="n">
        <v>0</v>
      </c>
      <c r="J276" s="159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19</v>
      </c>
      <c r="B277" s="171" t="n">
        <v>37865</v>
      </c>
      <c r="C277" s="159" t="s">
        <v>142</v>
      </c>
      <c r="D277" s="159" t="s">
        <v>15</v>
      </c>
      <c r="E277" s="160" t="n">
        <v>-1.04365321</v>
      </c>
      <c r="F277" s="159" t="n">
        <v>0</v>
      </c>
      <c r="G277" s="160" t="n">
        <v>-1.04365321</v>
      </c>
      <c r="H277" s="160" t="n">
        <v>0</v>
      </c>
      <c r="I277" s="160" t="n">
        <v>0</v>
      </c>
      <c r="J277" s="159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19</v>
      </c>
      <c r="B278" s="171" t="n">
        <v>37865</v>
      </c>
      <c r="C278" s="159" t="s">
        <v>144</v>
      </c>
      <c r="D278" s="159" t="s">
        <v>15</v>
      </c>
      <c r="E278" s="160" t="n">
        <v>0.51518517</v>
      </c>
      <c r="F278" s="159" t="n">
        <v>0</v>
      </c>
      <c r="G278" s="160" t="n">
        <v>0.51518517</v>
      </c>
      <c r="H278" s="160" t="n">
        <v>-0.1</v>
      </c>
      <c r="I278" s="160" t="n">
        <v>-0.051518517</v>
      </c>
      <c r="J278" s="159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19</v>
      </c>
      <c r="B279" s="171" t="n">
        <v>37865</v>
      </c>
      <c r="C279" s="159" t="s">
        <v>149</v>
      </c>
      <c r="D279" s="159" t="s">
        <v>15</v>
      </c>
      <c r="E279" s="160" t="n">
        <v>0</v>
      </c>
      <c r="F279" s="159" t="n">
        <v>0</v>
      </c>
      <c r="G279" s="160" t="n">
        <v>0</v>
      </c>
      <c r="H279" s="160" t="n">
        <v>0.002246022224</v>
      </c>
      <c r="I279" s="160" t="n">
        <v>0</v>
      </c>
      <c r="J279" s="159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20</v>
      </c>
      <c r="B280" s="171" t="n">
        <v>37895</v>
      </c>
      <c r="C280" s="159" t="s">
        <v>137</v>
      </c>
      <c r="D280" s="159" t="s">
        <v>15</v>
      </c>
      <c r="E280" s="160" t="n">
        <v>0</v>
      </c>
      <c r="F280" s="159" t="n">
        <v>0</v>
      </c>
      <c r="G280" s="160" t="n">
        <v>0</v>
      </c>
      <c r="H280" s="160" t="n">
        <v>0</v>
      </c>
      <c r="I280" s="160" t="n">
        <v>0</v>
      </c>
      <c r="J280" s="159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20</v>
      </c>
      <c r="B281" s="171" t="n">
        <v>37895</v>
      </c>
      <c r="C281" s="159" t="s">
        <v>138</v>
      </c>
      <c r="D281" s="159" t="s">
        <v>15</v>
      </c>
      <c r="E281" s="160" t="n">
        <v>0</v>
      </c>
      <c r="F281" s="159" t="n">
        <v>0</v>
      </c>
      <c r="G281" s="160" t="n">
        <v>0</v>
      </c>
      <c r="H281" s="160" t="n">
        <v>0</v>
      </c>
      <c r="I281" s="160" t="n">
        <v>0</v>
      </c>
      <c r="J281" s="159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20</v>
      </c>
      <c r="B282" s="171" t="n">
        <v>37895</v>
      </c>
      <c r="C282" s="159" t="s">
        <v>139</v>
      </c>
      <c r="D282" s="159" t="s">
        <v>15</v>
      </c>
      <c r="E282" s="160" t="n">
        <v>0</v>
      </c>
      <c r="F282" s="159" t="n">
        <v>0</v>
      </c>
      <c r="G282" s="160" t="n">
        <v>0</v>
      </c>
      <c r="H282" s="160" t="n">
        <v>0.0126</v>
      </c>
      <c r="I282" s="160" t="n">
        <v>0</v>
      </c>
      <c r="J282" s="159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20</v>
      </c>
      <c r="B283" s="171" t="n">
        <v>37895</v>
      </c>
      <c r="C283" s="159" t="s">
        <v>140</v>
      </c>
      <c r="D283" s="159" t="s">
        <v>15</v>
      </c>
      <c r="E283" s="160" t="n">
        <v>0</v>
      </c>
      <c r="F283" s="159" t="n">
        <v>0</v>
      </c>
      <c r="G283" s="160" t="n">
        <v>0</v>
      </c>
      <c r="H283" s="160" t="n">
        <v>0</v>
      </c>
      <c r="I283" s="160" t="n">
        <v>0</v>
      </c>
      <c r="J283" s="159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20</v>
      </c>
      <c r="B284" s="171" t="n">
        <v>37895</v>
      </c>
      <c r="C284" s="159" t="s">
        <v>142</v>
      </c>
      <c r="D284" s="159" t="s">
        <v>15</v>
      </c>
      <c r="E284" s="160" t="n">
        <v>-1.36963389</v>
      </c>
      <c r="F284" s="159" t="n">
        <v>0</v>
      </c>
      <c r="G284" s="160" t="n">
        <v>-1.36963389</v>
      </c>
      <c r="H284" s="160" t="n">
        <v>0</v>
      </c>
      <c r="I284" s="160" t="n">
        <v>0</v>
      </c>
      <c r="J284" s="159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20</v>
      </c>
      <c r="B285" s="171" t="n">
        <v>37895</v>
      </c>
      <c r="C285" s="159" t="s">
        <v>144</v>
      </c>
      <c r="D285" s="159" t="s">
        <v>15</v>
      </c>
      <c r="E285" s="160" t="n">
        <v>0.53000108</v>
      </c>
      <c r="F285" s="159" t="n">
        <v>0</v>
      </c>
      <c r="G285" s="160" t="n">
        <v>0.53000108</v>
      </c>
      <c r="H285" s="160" t="n">
        <v>-0.1</v>
      </c>
      <c r="I285" s="160" t="n">
        <v>-0.053000108</v>
      </c>
      <c r="J285" s="159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20</v>
      </c>
      <c r="B286" s="171" t="n">
        <v>37895</v>
      </c>
      <c r="C286" s="159" t="s">
        <v>149</v>
      </c>
      <c r="D286" s="159" t="s">
        <v>15</v>
      </c>
      <c r="E286" s="160" t="n">
        <v>0</v>
      </c>
      <c r="F286" s="159" t="n">
        <v>0</v>
      </c>
      <c r="G286" s="160" t="n">
        <v>0</v>
      </c>
      <c r="H286" s="160" t="n">
        <v>0.004851222038</v>
      </c>
      <c r="I286" s="160" t="n">
        <v>0</v>
      </c>
      <c r="J286" s="159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21</v>
      </c>
      <c r="B287" s="171" t="n">
        <v>37926</v>
      </c>
      <c r="C287" s="159" t="s">
        <v>137</v>
      </c>
      <c r="D287" s="159" t="s">
        <v>15</v>
      </c>
      <c r="E287" s="160" t="n">
        <v>0</v>
      </c>
      <c r="F287" s="159" t="n">
        <v>0</v>
      </c>
      <c r="G287" s="160" t="n">
        <v>0</v>
      </c>
      <c r="H287" s="160" t="n">
        <v>-0.00601303577424</v>
      </c>
      <c r="I287" s="160" t="n">
        <v>0</v>
      </c>
      <c r="J287" s="159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21</v>
      </c>
      <c r="B288" s="171" t="n">
        <v>37926</v>
      </c>
      <c r="C288" s="159" t="s">
        <v>138</v>
      </c>
      <c r="D288" s="159" t="s">
        <v>15</v>
      </c>
      <c r="E288" s="160" t="n">
        <v>0</v>
      </c>
      <c r="F288" s="159" t="n">
        <v>0</v>
      </c>
      <c r="G288" s="160" t="n">
        <v>0</v>
      </c>
      <c r="H288" s="160" t="n">
        <v>0.014886856079</v>
      </c>
      <c r="I288" s="160" t="n">
        <v>0</v>
      </c>
      <c r="J288" s="159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21</v>
      </c>
      <c r="B289" s="171" t="n">
        <v>37926</v>
      </c>
      <c r="C289" s="159" t="s">
        <v>139</v>
      </c>
      <c r="D289" s="159" t="s">
        <v>15</v>
      </c>
      <c r="E289" s="160" t="n">
        <v>0</v>
      </c>
      <c r="F289" s="159" t="n">
        <v>0</v>
      </c>
      <c r="G289" s="160" t="n">
        <v>0</v>
      </c>
      <c r="H289" s="160" t="n">
        <v>0.0126</v>
      </c>
      <c r="I289" s="160" t="n">
        <v>0</v>
      </c>
      <c r="J289" s="159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21</v>
      </c>
      <c r="B290" s="171" t="n">
        <v>37926</v>
      </c>
      <c r="C290" s="159" t="s">
        <v>140</v>
      </c>
      <c r="D290" s="159" t="s">
        <v>15</v>
      </c>
      <c r="E290" s="160" t="n">
        <v>0</v>
      </c>
      <c r="F290" s="159" t="n">
        <v>0</v>
      </c>
      <c r="G290" s="160" t="n">
        <v>0</v>
      </c>
      <c r="H290" s="160" t="n">
        <v>0</v>
      </c>
      <c r="I290" s="160" t="n">
        <v>0</v>
      </c>
      <c r="J290" s="159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21</v>
      </c>
      <c r="B291" s="171" t="n">
        <v>37926</v>
      </c>
      <c r="C291" s="159" t="s">
        <v>142</v>
      </c>
      <c r="D291" s="159" t="s">
        <v>15</v>
      </c>
      <c r="E291" s="160" t="n">
        <v>-1.73968643</v>
      </c>
      <c r="F291" s="159" t="n">
        <v>0</v>
      </c>
      <c r="G291" s="160" t="n">
        <v>-1.73968643</v>
      </c>
      <c r="H291" s="160" t="n">
        <v>0</v>
      </c>
      <c r="I291" s="160" t="n">
        <v>0</v>
      </c>
      <c r="J291" s="159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21</v>
      </c>
      <c r="B292" s="171" t="n">
        <v>37926</v>
      </c>
      <c r="C292" s="159" t="s">
        <v>144</v>
      </c>
      <c r="D292" s="159" t="s">
        <v>15</v>
      </c>
      <c r="E292" s="160" t="n">
        <v>0.51062148</v>
      </c>
      <c r="F292" s="159" t="n">
        <v>0</v>
      </c>
      <c r="G292" s="160" t="n">
        <v>0.51062148</v>
      </c>
      <c r="H292" s="160" t="n">
        <v>-0.1</v>
      </c>
      <c r="I292" s="160" t="n">
        <v>-0.051062148</v>
      </c>
      <c r="J292" s="159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22</v>
      </c>
      <c r="B293" s="171" t="n">
        <v>37956</v>
      </c>
      <c r="C293" s="159" t="s">
        <v>137</v>
      </c>
      <c r="D293" s="159" t="s">
        <v>15</v>
      </c>
      <c r="E293" s="160" t="n">
        <v>0</v>
      </c>
      <c r="F293" s="159" t="n">
        <v>0</v>
      </c>
      <c r="G293" s="160" t="n">
        <v>0</v>
      </c>
      <c r="H293" s="160" t="n">
        <v>-0.01189982891083</v>
      </c>
      <c r="I293" s="160" t="n">
        <v>0</v>
      </c>
      <c r="J293" s="159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22</v>
      </c>
      <c r="B294" s="171" t="n">
        <v>37956</v>
      </c>
      <c r="C294" s="159" t="s">
        <v>138</v>
      </c>
      <c r="D294" s="159" t="s">
        <v>15</v>
      </c>
      <c r="E294" s="160" t="n">
        <v>0</v>
      </c>
      <c r="F294" s="159" t="n">
        <v>0</v>
      </c>
      <c r="G294" s="160" t="n">
        <v>0</v>
      </c>
      <c r="H294" s="160" t="n">
        <v>0.007986664772</v>
      </c>
      <c r="I294" s="160" t="n">
        <v>0</v>
      </c>
      <c r="J294" s="159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22</v>
      </c>
      <c r="B295" s="171" t="n">
        <v>37956</v>
      </c>
      <c r="C295" s="159" t="s">
        <v>139</v>
      </c>
      <c r="D295" s="159" t="s">
        <v>15</v>
      </c>
      <c r="E295" s="160" t="n">
        <v>0</v>
      </c>
      <c r="F295" s="159" t="n">
        <v>0</v>
      </c>
      <c r="G295" s="160" t="n">
        <v>0</v>
      </c>
      <c r="H295" s="160" t="n">
        <v>0.0126</v>
      </c>
      <c r="I295" s="160" t="n">
        <v>0</v>
      </c>
      <c r="J295" s="159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22</v>
      </c>
      <c r="B296" s="171" t="n">
        <v>37956</v>
      </c>
      <c r="C296" s="159" t="s">
        <v>140</v>
      </c>
      <c r="D296" s="159" t="s">
        <v>15</v>
      </c>
      <c r="E296" s="160" t="n">
        <v>0</v>
      </c>
      <c r="F296" s="159" t="n">
        <v>0</v>
      </c>
      <c r="G296" s="160" t="n">
        <v>0</v>
      </c>
      <c r="H296" s="160" t="n">
        <v>0</v>
      </c>
      <c r="I296" s="160" t="n">
        <v>0</v>
      </c>
      <c r="J296" s="159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22</v>
      </c>
      <c r="B297" s="171" t="n">
        <v>37956</v>
      </c>
      <c r="C297" s="159" t="s">
        <v>142</v>
      </c>
      <c r="D297" s="159" t="s">
        <v>15</v>
      </c>
      <c r="E297" s="160" t="n">
        <v>-2.94902469</v>
      </c>
      <c r="F297" s="159" t="n">
        <v>0</v>
      </c>
      <c r="G297" s="160" t="n">
        <v>-2.94902469</v>
      </c>
      <c r="H297" s="160" t="n">
        <v>0</v>
      </c>
      <c r="I297" s="160" t="n">
        <v>0</v>
      </c>
      <c r="J297" s="159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22</v>
      </c>
      <c r="B298" s="171" t="n">
        <v>37956</v>
      </c>
      <c r="C298" s="159" t="s">
        <v>144</v>
      </c>
      <c r="D298" s="159" t="s">
        <v>15</v>
      </c>
      <c r="E298" s="160" t="n">
        <v>0.52530087</v>
      </c>
      <c r="F298" s="159" t="n">
        <v>0</v>
      </c>
      <c r="G298" s="160" t="n">
        <v>0.52530087</v>
      </c>
      <c r="H298" s="160" t="n">
        <v>-0.1</v>
      </c>
      <c r="I298" s="160" t="n">
        <v>-0.052530087</v>
      </c>
      <c r="J298" s="159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23</v>
      </c>
      <c r="B299" s="171" t="n">
        <v>37987</v>
      </c>
      <c r="C299" s="159" t="s">
        <v>137</v>
      </c>
      <c r="D299" s="159" t="s">
        <v>15</v>
      </c>
      <c r="E299" s="160" t="n">
        <v>0</v>
      </c>
      <c r="F299" s="159" t="n">
        <v>0</v>
      </c>
      <c r="G299" s="160" t="n">
        <v>0</v>
      </c>
      <c r="H299" s="160" t="n">
        <v>0</v>
      </c>
      <c r="I299" s="160" t="n">
        <v>0</v>
      </c>
      <c r="J299" s="159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23</v>
      </c>
      <c r="B300" s="171" t="n">
        <v>37987</v>
      </c>
      <c r="C300" s="159" t="s">
        <v>138</v>
      </c>
      <c r="D300" s="159" t="s">
        <v>15</v>
      </c>
      <c r="E300" s="160" t="n">
        <v>0</v>
      </c>
      <c r="F300" s="159" t="n">
        <v>0</v>
      </c>
      <c r="G300" s="160" t="n">
        <v>0</v>
      </c>
      <c r="H300" s="160" t="n">
        <v>-0.02478742599488</v>
      </c>
      <c r="I300" s="160" t="n">
        <v>0</v>
      </c>
      <c r="J300" s="159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23</v>
      </c>
      <c r="B301" s="171" t="n">
        <v>37987</v>
      </c>
      <c r="C301" s="159" t="s">
        <v>139</v>
      </c>
      <c r="D301" s="159" t="s">
        <v>15</v>
      </c>
      <c r="E301" s="160" t="n">
        <v>0</v>
      </c>
      <c r="F301" s="159" t="n">
        <v>0</v>
      </c>
      <c r="G301" s="160" t="n">
        <v>0</v>
      </c>
      <c r="H301" s="160" t="n">
        <v>0.0126</v>
      </c>
      <c r="I301" s="160" t="n">
        <v>0</v>
      </c>
      <c r="J301" s="159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23</v>
      </c>
      <c r="B302" s="171" t="n">
        <v>37987</v>
      </c>
      <c r="C302" s="159" t="s">
        <v>140</v>
      </c>
      <c r="D302" s="159" t="s">
        <v>15</v>
      </c>
      <c r="E302" s="160" t="n">
        <v>0</v>
      </c>
      <c r="F302" s="159" t="n">
        <v>0</v>
      </c>
      <c r="G302" s="160" t="n">
        <v>0</v>
      </c>
      <c r="H302" s="160" t="n">
        <v>0</v>
      </c>
      <c r="I302" s="160" t="n">
        <v>0</v>
      </c>
      <c r="J302" s="159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23</v>
      </c>
      <c r="B303" s="171" t="n">
        <v>37987</v>
      </c>
      <c r="C303" s="159" t="s">
        <v>144</v>
      </c>
      <c r="D303" s="159" t="s">
        <v>15</v>
      </c>
      <c r="E303" s="160" t="n">
        <v>0.35243122</v>
      </c>
      <c r="F303" s="159" t="n">
        <v>0</v>
      </c>
      <c r="G303" s="160" t="n">
        <v>0.35243122</v>
      </c>
      <c r="H303" s="160" t="n">
        <v>-0.1</v>
      </c>
      <c r="I303" s="160" t="n">
        <v>-0.035243122</v>
      </c>
      <c r="J303" s="159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24</v>
      </c>
      <c r="B304" s="171" t="n">
        <v>38018</v>
      </c>
      <c r="C304" s="159" t="s">
        <v>137</v>
      </c>
      <c r="D304" s="159" t="s">
        <v>15</v>
      </c>
      <c r="E304" s="160" t="n">
        <v>0</v>
      </c>
      <c r="F304" s="159" t="n">
        <v>0</v>
      </c>
      <c r="G304" s="160" t="n">
        <v>0</v>
      </c>
      <c r="H304" s="160" t="n">
        <v>0</v>
      </c>
      <c r="I304" s="160" t="n">
        <v>0</v>
      </c>
      <c r="J304" s="159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24</v>
      </c>
      <c r="B305" s="171" t="n">
        <v>38018</v>
      </c>
      <c r="C305" s="159" t="s">
        <v>138</v>
      </c>
      <c r="D305" s="159" t="s">
        <v>15</v>
      </c>
      <c r="E305" s="160" t="n">
        <v>0</v>
      </c>
      <c r="F305" s="159" t="n">
        <v>0</v>
      </c>
      <c r="G305" s="160" t="n">
        <v>0</v>
      </c>
      <c r="H305" s="160" t="n">
        <v>-0.00657284259797</v>
      </c>
      <c r="I305" s="160" t="n">
        <v>0</v>
      </c>
      <c r="J305" s="159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24</v>
      </c>
      <c r="B306" s="171" t="n">
        <v>38018</v>
      </c>
      <c r="C306" s="159" t="s">
        <v>139</v>
      </c>
      <c r="D306" s="159" t="s">
        <v>15</v>
      </c>
      <c r="E306" s="160" t="n">
        <v>0</v>
      </c>
      <c r="F306" s="159" t="n">
        <v>0</v>
      </c>
      <c r="G306" s="160" t="n">
        <v>0</v>
      </c>
      <c r="H306" s="160" t="n">
        <v>0.0126</v>
      </c>
      <c r="I306" s="160" t="n">
        <v>0</v>
      </c>
      <c r="J306" s="159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24</v>
      </c>
      <c r="B307" s="171" t="n">
        <v>38018</v>
      </c>
      <c r="C307" s="159" t="s">
        <v>140</v>
      </c>
      <c r="D307" s="159" t="s">
        <v>15</v>
      </c>
      <c r="E307" s="160" t="n">
        <v>0</v>
      </c>
      <c r="F307" s="159" t="n">
        <v>0</v>
      </c>
      <c r="G307" s="160" t="n">
        <v>0</v>
      </c>
      <c r="H307" s="160" t="n">
        <v>0</v>
      </c>
      <c r="I307" s="160" t="n">
        <v>0</v>
      </c>
      <c r="J307" s="159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24</v>
      </c>
      <c r="B308" s="171" t="n">
        <v>38018</v>
      </c>
      <c r="C308" s="159" t="s">
        <v>144</v>
      </c>
      <c r="D308" s="159" t="s">
        <v>15</v>
      </c>
      <c r="E308" s="160" t="n">
        <v>0.32815861</v>
      </c>
      <c r="F308" s="159" t="n">
        <v>0</v>
      </c>
      <c r="G308" s="160" t="n">
        <v>0.32815861</v>
      </c>
      <c r="H308" s="160" t="n">
        <v>-0.1</v>
      </c>
      <c r="I308" s="160" t="n">
        <v>-0.032815861</v>
      </c>
      <c r="J308" s="159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25</v>
      </c>
      <c r="B309" s="171" t="n">
        <v>38047</v>
      </c>
      <c r="C309" s="159" t="s">
        <v>137</v>
      </c>
      <c r="D309" s="159" t="s">
        <v>15</v>
      </c>
      <c r="E309" s="160" t="n">
        <v>0</v>
      </c>
      <c r="F309" s="159" t="n">
        <v>0</v>
      </c>
      <c r="G309" s="160" t="n">
        <v>0</v>
      </c>
      <c r="H309" s="160" t="n">
        <v>0</v>
      </c>
      <c r="I309" s="160" t="n">
        <v>0</v>
      </c>
      <c r="J309" s="159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25</v>
      </c>
      <c r="B310" s="171" t="n">
        <v>38047</v>
      </c>
      <c r="C310" s="159" t="s">
        <v>138</v>
      </c>
      <c r="D310" s="159" t="s">
        <v>15</v>
      </c>
      <c r="E310" s="160" t="n">
        <v>0</v>
      </c>
      <c r="F310" s="159" t="n">
        <v>0</v>
      </c>
      <c r="G310" s="160" t="n">
        <v>0</v>
      </c>
      <c r="H310" s="160" t="n">
        <v>0.021078705787</v>
      </c>
      <c r="I310" s="160" t="n">
        <v>0</v>
      </c>
      <c r="J310" s="159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25</v>
      </c>
      <c r="B311" s="171" t="n">
        <v>38047</v>
      </c>
      <c r="C311" s="159" t="s">
        <v>139</v>
      </c>
      <c r="D311" s="159" t="s">
        <v>15</v>
      </c>
      <c r="E311" s="160" t="n">
        <v>0</v>
      </c>
      <c r="F311" s="159" t="n">
        <v>0</v>
      </c>
      <c r="G311" s="160" t="n">
        <v>0</v>
      </c>
      <c r="H311" s="160" t="n">
        <v>0.0126</v>
      </c>
      <c r="I311" s="160" t="n">
        <v>0</v>
      </c>
      <c r="J311" s="159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25</v>
      </c>
      <c r="B312" s="171" t="n">
        <v>38047</v>
      </c>
      <c r="C312" s="159" t="s">
        <v>140</v>
      </c>
      <c r="D312" s="159" t="s">
        <v>15</v>
      </c>
      <c r="E312" s="160" t="n">
        <v>0</v>
      </c>
      <c r="F312" s="159" t="n">
        <v>0</v>
      </c>
      <c r="G312" s="160" t="n">
        <v>0</v>
      </c>
      <c r="H312" s="160" t="n">
        <v>0</v>
      </c>
      <c r="I312" s="160" t="n">
        <v>0</v>
      </c>
      <c r="J312" s="159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25</v>
      </c>
      <c r="B313" s="171" t="n">
        <v>38047</v>
      </c>
      <c r="C313" s="159" t="s">
        <v>144</v>
      </c>
      <c r="D313" s="159" t="s">
        <v>15</v>
      </c>
      <c r="E313" s="160" t="n">
        <v>0.34922435</v>
      </c>
      <c r="F313" s="159" t="n">
        <v>0</v>
      </c>
      <c r="G313" s="160" t="n">
        <v>0.34922435</v>
      </c>
      <c r="H313" s="160" t="n">
        <v>-0.1</v>
      </c>
      <c r="I313" s="160" t="n">
        <v>-0.034922435</v>
      </c>
      <c r="J313" s="159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26</v>
      </c>
      <c r="B314" s="171" t="n">
        <v>38078</v>
      </c>
      <c r="C314" s="159" t="s">
        <v>137</v>
      </c>
      <c r="D314" s="159" t="s">
        <v>15</v>
      </c>
      <c r="E314" s="160" t="n">
        <v>0</v>
      </c>
      <c r="F314" s="159" t="n">
        <v>0</v>
      </c>
      <c r="G314" s="160" t="n">
        <v>0</v>
      </c>
      <c r="H314" s="160" t="n">
        <v>0</v>
      </c>
      <c r="I314" s="160" t="n">
        <v>0</v>
      </c>
      <c r="J314" s="159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26</v>
      </c>
      <c r="B315" s="171" t="n">
        <v>38078</v>
      </c>
      <c r="C315" s="159" t="s">
        <v>138</v>
      </c>
      <c r="D315" s="159" t="s">
        <v>15</v>
      </c>
      <c r="E315" s="160" t="n">
        <v>0</v>
      </c>
      <c r="F315" s="159" t="n">
        <v>0</v>
      </c>
      <c r="G315" s="160" t="n">
        <v>0</v>
      </c>
      <c r="H315" s="160" t="n">
        <v>0</v>
      </c>
      <c r="I315" s="160" t="n">
        <v>0</v>
      </c>
      <c r="J315" s="159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26</v>
      </c>
      <c r="B316" s="171" t="n">
        <v>38078</v>
      </c>
      <c r="C316" s="159" t="s">
        <v>139</v>
      </c>
      <c r="D316" s="159" t="s">
        <v>15</v>
      </c>
      <c r="E316" s="160" t="n">
        <v>0</v>
      </c>
      <c r="F316" s="159" t="n">
        <v>0</v>
      </c>
      <c r="G316" s="160" t="n">
        <v>0</v>
      </c>
      <c r="H316" s="160" t="n">
        <v>0.0126</v>
      </c>
      <c r="I316" s="160" t="n">
        <v>0</v>
      </c>
      <c r="J316" s="159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26</v>
      </c>
      <c r="B317" s="171" t="n">
        <v>38078</v>
      </c>
      <c r="C317" s="159" t="s">
        <v>140</v>
      </c>
      <c r="D317" s="159" t="s">
        <v>15</v>
      </c>
      <c r="E317" s="160" t="n">
        <v>0</v>
      </c>
      <c r="F317" s="159" t="n">
        <v>0</v>
      </c>
      <c r="G317" s="160" t="n">
        <v>0</v>
      </c>
      <c r="H317" s="160" t="n">
        <v>0</v>
      </c>
      <c r="I317" s="160" t="n">
        <v>0</v>
      </c>
      <c r="J317" s="159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26</v>
      </c>
      <c r="B318" s="171" t="n">
        <v>38078</v>
      </c>
      <c r="C318" s="159" t="s">
        <v>144</v>
      </c>
      <c r="D318" s="159" t="s">
        <v>15</v>
      </c>
      <c r="E318" s="160" t="n">
        <v>0.33633915</v>
      </c>
      <c r="F318" s="159" t="n">
        <v>0</v>
      </c>
      <c r="G318" s="160" t="n">
        <v>0.33633915</v>
      </c>
      <c r="H318" s="160" t="n">
        <v>-0.1</v>
      </c>
      <c r="I318" s="160" t="n">
        <v>-0.033633915</v>
      </c>
      <c r="J318" s="159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27</v>
      </c>
      <c r="B319" s="171" t="n">
        <v>38108</v>
      </c>
      <c r="C319" s="159" t="s">
        <v>137</v>
      </c>
      <c r="D319" s="159" t="s">
        <v>15</v>
      </c>
      <c r="E319" s="160" t="n">
        <v>0</v>
      </c>
      <c r="F319" s="159" t="n">
        <v>0</v>
      </c>
      <c r="G319" s="160" t="n">
        <v>0</v>
      </c>
      <c r="H319" s="160" t="n">
        <v>0</v>
      </c>
      <c r="I319" s="160" t="n">
        <v>0</v>
      </c>
      <c r="J319" s="159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27</v>
      </c>
      <c r="B320" s="171" t="n">
        <v>38108</v>
      </c>
      <c r="C320" s="159" t="s">
        <v>138</v>
      </c>
      <c r="D320" s="159" t="s">
        <v>15</v>
      </c>
      <c r="E320" s="160" t="n">
        <v>0</v>
      </c>
      <c r="F320" s="159" t="n">
        <v>0</v>
      </c>
      <c r="G320" s="160" t="n">
        <v>0</v>
      </c>
      <c r="H320" s="160" t="n">
        <v>0</v>
      </c>
      <c r="I320" s="160" t="n">
        <v>0</v>
      </c>
      <c r="J320" s="159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27</v>
      </c>
      <c r="B321" s="171" t="n">
        <v>38108</v>
      </c>
      <c r="C321" s="159" t="s">
        <v>139</v>
      </c>
      <c r="D321" s="159" t="s">
        <v>15</v>
      </c>
      <c r="E321" s="160" t="n">
        <v>0</v>
      </c>
      <c r="F321" s="159" t="n">
        <v>0</v>
      </c>
      <c r="G321" s="160" t="n">
        <v>0</v>
      </c>
      <c r="H321" s="160" t="n">
        <v>0.0126</v>
      </c>
      <c r="I321" s="160" t="n">
        <v>0</v>
      </c>
      <c r="J321" s="159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27</v>
      </c>
      <c r="B322" s="171" t="n">
        <v>38108</v>
      </c>
      <c r="C322" s="159" t="s">
        <v>140</v>
      </c>
      <c r="D322" s="159" t="s">
        <v>15</v>
      </c>
      <c r="E322" s="160" t="n">
        <v>0</v>
      </c>
      <c r="F322" s="159" t="n">
        <v>0</v>
      </c>
      <c r="G322" s="160" t="n">
        <v>0</v>
      </c>
      <c r="H322" s="160" t="n">
        <v>0</v>
      </c>
      <c r="I322" s="160" t="n">
        <v>0</v>
      </c>
      <c r="J322" s="159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27</v>
      </c>
      <c r="B323" s="171" t="n">
        <v>38108</v>
      </c>
      <c r="C323" s="159" t="s">
        <v>144</v>
      </c>
      <c r="D323" s="159" t="s">
        <v>15</v>
      </c>
      <c r="E323" s="160" t="n">
        <v>0.34593601</v>
      </c>
      <c r="F323" s="159" t="n">
        <v>0</v>
      </c>
      <c r="G323" s="160" t="n">
        <v>0.34593601</v>
      </c>
      <c r="H323" s="160" t="n">
        <v>-0.1</v>
      </c>
      <c r="I323" s="160" t="n">
        <v>-0.034593601</v>
      </c>
      <c r="J323" s="159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28</v>
      </c>
      <c r="B324" s="171" t="n">
        <v>38139</v>
      </c>
      <c r="C324" s="159" t="s">
        <v>137</v>
      </c>
      <c r="D324" s="159" t="s">
        <v>15</v>
      </c>
      <c r="E324" s="160" t="n">
        <v>0</v>
      </c>
      <c r="F324" s="159" t="n">
        <v>0</v>
      </c>
      <c r="G324" s="160" t="n">
        <v>0</v>
      </c>
      <c r="H324" s="160" t="n">
        <v>0</v>
      </c>
      <c r="I324" s="160" t="n">
        <v>0</v>
      </c>
      <c r="J324" s="159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28</v>
      </c>
      <c r="B325" s="171" t="n">
        <v>38139</v>
      </c>
      <c r="C325" s="159" t="s">
        <v>138</v>
      </c>
      <c r="D325" s="159" t="s">
        <v>15</v>
      </c>
      <c r="E325" s="160" t="n">
        <v>0</v>
      </c>
      <c r="F325" s="159" t="n">
        <v>0</v>
      </c>
      <c r="G325" s="160" t="n">
        <v>0</v>
      </c>
      <c r="H325" s="160" t="n">
        <v>0</v>
      </c>
      <c r="I325" s="160" t="n">
        <v>0</v>
      </c>
      <c r="J325" s="159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28</v>
      </c>
      <c r="B326" s="171" t="n">
        <v>38139</v>
      </c>
      <c r="C326" s="159" t="s">
        <v>139</v>
      </c>
      <c r="D326" s="159" t="s">
        <v>15</v>
      </c>
      <c r="E326" s="160" t="n">
        <v>0</v>
      </c>
      <c r="F326" s="159" t="n">
        <v>0</v>
      </c>
      <c r="G326" s="160" t="n">
        <v>0</v>
      </c>
      <c r="H326" s="160" t="n">
        <v>0.0126</v>
      </c>
      <c r="I326" s="160" t="n">
        <v>0</v>
      </c>
      <c r="J326" s="159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28</v>
      </c>
      <c r="B327" s="171" t="n">
        <v>38139</v>
      </c>
      <c r="C327" s="159" t="s">
        <v>140</v>
      </c>
      <c r="D327" s="159" t="s">
        <v>15</v>
      </c>
      <c r="E327" s="160" t="n">
        <v>0</v>
      </c>
      <c r="F327" s="159" t="n">
        <v>0</v>
      </c>
      <c r="G327" s="160" t="n">
        <v>0</v>
      </c>
      <c r="H327" s="160" t="n">
        <v>0</v>
      </c>
      <c r="I327" s="160" t="n">
        <v>0</v>
      </c>
      <c r="J327" s="159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28</v>
      </c>
      <c r="B328" s="171" t="n">
        <v>38139</v>
      </c>
      <c r="C328" s="159" t="s">
        <v>144</v>
      </c>
      <c r="D328" s="159" t="s">
        <v>15</v>
      </c>
      <c r="E328" s="160" t="n">
        <v>0.33313616</v>
      </c>
      <c r="F328" s="159" t="n">
        <v>0</v>
      </c>
      <c r="G328" s="160" t="n">
        <v>0.33313616</v>
      </c>
      <c r="H328" s="160" t="n">
        <v>-0.1</v>
      </c>
      <c r="I328" s="160" t="n">
        <v>-0.033313616</v>
      </c>
      <c r="J328" s="159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29</v>
      </c>
      <c r="B329" s="171" t="n">
        <v>38169</v>
      </c>
      <c r="C329" s="159" t="s">
        <v>137</v>
      </c>
      <c r="D329" s="159" t="s">
        <v>15</v>
      </c>
      <c r="E329" s="160" t="n">
        <v>0</v>
      </c>
      <c r="F329" s="159" t="n">
        <v>0</v>
      </c>
      <c r="G329" s="160" t="n">
        <v>0</v>
      </c>
      <c r="H329" s="160" t="n">
        <v>0</v>
      </c>
      <c r="I329" s="160" t="n">
        <v>0</v>
      </c>
      <c r="J329" s="159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29</v>
      </c>
      <c r="B330" s="171" t="n">
        <v>38169</v>
      </c>
      <c r="C330" s="159" t="s">
        <v>138</v>
      </c>
      <c r="D330" s="159" t="s">
        <v>15</v>
      </c>
      <c r="E330" s="160" t="n">
        <v>0</v>
      </c>
      <c r="F330" s="159" t="n">
        <v>0</v>
      </c>
      <c r="G330" s="160" t="n">
        <v>0</v>
      </c>
      <c r="H330" s="160" t="n">
        <v>0</v>
      </c>
      <c r="I330" s="160" t="n">
        <v>0</v>
      </c>
      <c r="J330" s="159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29</v>
      </c>
      <c r="B331" s="171" t="n">
        <v>38169</v>
      </c>
      <c r="C331" s="159" t="s">
        <v>139</v>
      </c>
      <c r="D331" s="159" t="s">
        <v>15</v>
      </c>
      <c r="E331" s="160" t="n">
        <v>0</v>
      </c>
      <c r="F331" s="159" t="n">
        <v>0</v>
      </c>
      <c r="G331" s="160" t="n">
        <v>0</v>
      </c>
      <c r="H331" s="160" t="n">
        <v>0.0126</v>
      </c>
      <c r="I331" s="160" t="n">
        <v>0</v>
      </c>
      <c r="J331" s="159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29</v>
      </c>
      <c r="B332" s="171" t="n">
        <v>38169</v>
      </c>
      <c r="C332" s="159" t="s">
        <v>140</v>
      </c>
      <c r="D332" s="159" t="s">
        <v>15</v>
      </c>
      <c r="E332" s="160" t="n">
        <v>0</v>
      </c>
      <c r="F332" s="159" t="n">
        <v>0</v>
      </c>
      <c r="G332" s="160" t="n">
        <v>0</v>
      </c>
      <c r="H332" s="160" t="n">
        <v>0</v>
      </c>
      <c r="I332" s="160" t="n">
        <v>0</v>
      </c>
      <c r="J332" s="159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29</v>
      </c>
      <c r="B333" s="171" t="n">
        <v>38169</v>
      </c>
      <c r="C333" s="159" t="s">
        <v>144</v>
      </c>
      <c r="D333" s="159" t="s">
        <v>15</v>
      </c>
      <c r="E333" s="160" t="n">
        <v>0.3426203</v>
      </c>
      <c r="F333" s="159" t="n">
        <v>0</v>
      </c>
      <c r="G333" s="160" t="n">
        <v>0.3426203</v>
      </c>
      <c r="H333" s="160" t="n">
        <v>-0.1</v>
      </c>
      <c r="I333" s="160" t="n">
        <v>-0.03426203</v>
      </c>
      <c r="J333" s="159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30</v>
      </c>
      <c r="B334" s="171" t="n">
        <v>38200</v>
      </c>
      <c r="C334" s="159" t="s">
        <v>137</v>
      </c>
      <c r="D334" s="159" t="s">
        <v>15</v>
      </c>
      <c r="E334" s="160" t="n">
        <v>0</v>
      </c>
      <c r="F334" s="159" t="n">
        <v>0</v>
      </c>
      <c r="G334" s="160" t="n">
        <v>0</v>
      </c>
      <c r="H334" s="160" t="n">
        <v>0</v>
      </c>
      <c r="I334" s="160" t="n">
        <v>0</v>
      </c>
      <c r="J334" s="159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30</v>
      </c>
      <c r="B335" s="171" t="n">
        <v>38200</v>
      </c>
      <c r="C335" s="159" t="s">
        <v>138</v>
      </c>
      <c r="D335" s="159" t="s">
        <v>15</v>
      </c>
      <c r="E335" s="160" t="n">
        <v>0</v>
      </c>
      <c r="F335" s="159" t="n">
        <v>0</v>
      </c>
      <c r="G335" s="160" t="n">
        <v>0</v>
      </c>
      <c r="H335" s="160" t="n">
        <v>0</v>
      </c>
      <c r="I335" s="160" t="n">
        <v>0</v>
      </c>
      <c r="J335" s="159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30</v>
      </c>
      <c r="B336" s="171" t="n">
        <v>38200</v>
      </c>
      <c r="C336" s="159" t="s">
        <v>139</v>
      </c>
      <c r="D336" s="159" t="s">
        <v>15</v>
      </c>
      <c r="E336" s="160" t="n">
        <v>0</v>
      </c>
      <c r="F336" s="159" t="n">
        <v>0</v>
      </c>
      <c r="G336" s="160" t="n">
        <v>0</v>
      </c>
      <c r="H336" s="160" t="n">
        <v>0.0126</v>
      </c>
      <c r="I336" s="160" t="n">
        <v>0</v>
      </c>
      <c r="J336" s="159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30</v>
      </c>
      <c r="B337" s="171" t="n">
        <v>38200</v>
      </c>
      <c r="C337" s="159" t="s">
        <v>140</v>
      </c>
      <c r="D337" s="159" t="s">
        <v>15</v>
      </c>
      <c r="E337" s="160" t="n">
        <v>0</v>
      </c>
      <c r="F337" s="159" t="n">
        <v>0</v>
      </c>
      <c r="G337" s="160" t="n">
        <v>0</v>
      </c>
      <c r="H337" s="160" t="n">
        <v>0</v>
      </c>
      <c r="I337" s="160" t="n">
        <v>0</v>
      </c>
      <c r="J337" s="159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30</v>
      </c>
      <c r="B338" s="171" t="n">
        <v>38200</v>
      </c>
      <c r="C338" s="159" t="s">
        <v>144</v>
      </c>
      <c r="D338" s="159" t="s">
        <v>15</v>
      </c>
      <c r="E338" s="160" t="n">
        <v>0.34097471</v>
      </c>
      <c r="F338" s="159" t="n">
        <v>0</v>
      </c>
      <c r="G338" s="160" t="n">
        <v>0.34097471</v>
      </c>
      <c r="H338" s="160" t="n">
        <v>-0.1</v>
      </c>
      <c r="I338" s="160" t="n">
        <v>-0.034097471</v>
      </c>
      <c r="J338" s="159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31</v>
      </c>
      <c r="B339" s="171" t="n">
        <v>38231</v>
      </c>
      <c r="C339" s="159" t="s">
        <v>137</v>
      </c>
      <c r="D339" s="159" t="s">
        <v>15</v>
      </c>
      <c r="E339" s="160" t="n">
        <v>0</v>
      </c>
      <c r="F339" s="159" t="n">
        <v>0</v>
      </c>
      <c r="G339" s="160" t="n">
        <v>0</v>
      </c>
      <c r="H339" s="160" t="n">
        <v>0</v>
      </c>
      <c r="I339" s="160" t="n">
        <v>0</v>
      </c>
      <c r="J339" s="159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31</v>
      </c>
      <c r="B340" s="171" t="n">
        <v>38231</v>
      </c>
      <c r="C340" s="159" t="s">
        <v>138</v>
      </c>
      <c r="D340" s="159" t="s">
        <v>15</v>
      </c>
      <c r="E340" s="160" t="n">
        <v>0</v>
      </c>
      <c r="F340" s="159" t="n">
        <v>0</v>
      </c>
      <c r="G340" s="160" t="n">
        <v>0</v>
      </c>
      <c r="H340" s="160" t="n">
        <v>0</v>
      </c>
      <c r="I340" s="160" t="n">
        <v>0</v>
      </c>
      <c r="J340" s="159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31</v>
      </c>
      <c r="B341" s="171" t="n">
        <v>38231</v>
      </c>
      <c r="C341" s="159" t="s">
        <v>139</v>
      </c>
      <c r="D341" s="159" t="s">
        <v>15</v>
      </c>
      <c r="E341" s="160" t="n">
        <v>0</v>
      </c>
      <c r="F341" s="159" t="n">
        <v>0</v>
      </c>
      <c r="G341" s="160" t="n">
        <v>0</v>
      </c>
      <c r="H341" s="160" t="n">
        <v>0.0126</v>
      </c>
      <c r="I341" s="160" t="n">
        <v>0</v>
      </c>
      <c r="J341" s="159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31</v>
      </c>
      <c r="B342" s="171" t="n">
        <v>38231</v>
      </c>
      <c r="C342" s="159" t="s">
        <v>140</v>
      </c>
      <c r="D342" s="159" t="s">
        <v>15</v>
      </c>
      <c r="E342" s="160" t="n">
        <v>0</v>
      </c>
      <c r="F342" s="159" t="n">
        <v>0</v>
      </c>
      <c r="G342" s="160" t="n">
        <v>0</v>
      </c>
      <c r="H342" s="160" t="n">
        <v>0</v>
      </c>
      <c r="I342" s="160" t="n">
        <v>0</v>
      </c>
      <c r="J342" s="159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31</v>
      </c>
      <c r="B343" s="171" t="n">
        <v>38231</v>
      </c>
      <c r="C343" s="159" t="s">
        <v>144</v>
      </c>
      <c r="D343" s="159" t="s">
        <v>15</v>
      </c>
      <c r="E343" s="160" t="n">
        <v>0.32836375</v>
      </c>
      <c r="F343" s="159" t="n">
        <v>0</v>
      </c>
      <c r="G343" s="160" t="n">
        <v>0.32836375</v>
      </c>
      <c r="H343" s="160" t="n">
        <v>-0.1</v>
      </c>
      <c r="I343" s="160" t="n">
        <v>-0.032836375</v>
      </c>
      <c r="J343" s="159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32</v>
      </c>
      <c r="B344" s="171" t="n">
        <v>38261</v>
      </c>
      <c r="C344" s="159" t="s">
        <v>137</v>
      </c>
      <c r="D344" s="159" t="s">
        <v>15</v>
      </c>
      <c r="E344" s="160" t="n">
        <v>0</v>
      </c>
      <c r="F344" s="159" t="n">
        <v>0</v>
      </c>
      <c r="G344" s="160" t="n">
        <v>0</v>
      </c>
      <c r="H344" s="160" t="n">
        <v>0</v>
      </c>
      <c r="I344" s="160" t="n">
        <v>0</v>
      </c>
      <c r="J344" s="159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32</v>
      </c>
      <c r="B345" s="171" t="n">
        <v>38261</v>
      </c>
      <c r="C345" s="159" t="s">
        <v>138</v>
      </c>
      <c r="D345" s="159" t="s">
        <v>15</v>
      </c>
      <c r="E345" s="160" t="n">
        <v>0</v>
      </c>
      <c r="F345" s="159" t="n">
        <v>0</v>
      </c>
      <c r="G345" s="160" t="n">
        <v>0</v>
      </c>
      <c r="H345" s="160" t="n">
        <v>0</v>
      </c>
      <c r="I345" s="160" t="n">
        <v>0</v>
      </c>
      <c r="J345" s="159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32</v>
      </c>
      <c r="B346" s="171" t="n">
        <v>38261</v>
      </c>
      <c r="C346" s="159" t="s">
        <v>139</v>
      </c>
      <c r="D346" s="159" t="s">
        <v>15</v>
      </c>
      <c r="E346" s="160" t="n">
        <v>0</v>
      </c>
      <c r="F346" s="159" t="n">
        <v>0</v>
      </c>
      <c r="G346" s="160" t="n">
        <v>0</v>
      </c>
      <c r="H346" s="160" t="n">
        <v>0.0126</v>
      </c>
      <c r="I346" s="160" t="n">
        <v>0</v>
      </c>
      <c r="J346" s="159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32</v>
      </c>
      <c r="B347" s="171" t="n">
        <v>38261</v>
      </c>
      <c r="C347" s="159" t="s">
        <v>140</v>
      </c>
      <c r="D347" s="159" t="s">
        <v>15</v>
      </c>
      <c r="E347" s="160" t="n">
        <v>0</v>
      </c>
      <c r="F347" s="159" t="n">
        <v>0</v>
      </c>
      <c r="G347" s="160" t="n">
        <v>0</v>
      </c>
      <c r="H347" s="160" t="n">
        <v>0</v>
      </c>
      <c r="I347" s="160" t="n">
        <v>0</v>
      </c>
      <c r="J347" s="159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32</v>
      </c>
      <c r="B348" s="171" t="n">
        <v>38261</v>
      </c>
      <c r="C348" s="159" t="s">
        <v>144</v>
      </c>
      <c r="D348" s="159" t="s">
        <v>15</v>
      </c>
      <c r="E348" s="160" t="n">
        <v>0.33768055</v>
      </c>
      <c r="F348" s="159" t="n">
        <v>0</v>
      </c>
      <c r="G348" s="160" t="n">
        <v>0.33768055</v>
      </c>
      <c r="H348" s="160" t="n">
        <v>-0.1</v>
      </c>
      <c r="I348" s="160" t="n">
        <v>-0.033768055</v>
      </c>
      <c r="J348" s="159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33</v>
      </c>
      <c r="B349" s="171" t="n">
        <v>38292</v>
      </c>
      <c r="C349" s="159" t="s">
        <v>137</v>
      </c>
      <c r="D349" s="159" t="s">
        <v>15</v>
      </c>
      <c r="E349" s="160" t="n">
        <v>0</v>
      </c>
      <c r="F349" s="159" t="n">
        <v>0</v>
      </c>
      <c r="G349" s="160" t="n">
        <v>0</v>
      </c>
      <c r="H349" s="160" t="n">
        <v>-0.00607401132584</v>
      </c>
      <c r="I349" s="160" t="n">
        <v>0</v>
      </c>
      <c r="J349" s="159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33</v>
      </c>
      <c r="B350" s="171" t="n">
        <v>38292</v>
      </c>
      <c r="C350" s="159" t="s">
        <v>138</v>
      </c>
      <c r="D350" s="159" t="s">
        <v>15</v>
      </c>
      <c r="E350" s="160" t="n">
        <v>0</v>
      </c>
      <c r="F350" s="159" t="n">
        <v>0</v>
      </c>
      <c r="G350" s="160" t="n">
        <v>0</v>
      </c>
      <c r="H350" s="160" t="n">
        <v>0.014951467514</v>
      </c>
      <c r="I350" s="160" t="n">
        <v>0</v>
      </c>
      <c r="J350" s="159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33</v>
      </c>
      <c r="B351" s="171" t="n">
        <v>38292</v>
      </c>
      <c r="C351" s="159" t="s">
        <v>139</v>
      </c>
      <c r="D351" s="159" t="s">
        <v>15</v>
      </c>
      <c r="E351" s="160" t="n">
        <v>0</v>
      </c>
      <c r="F351" s="159" t="n">
        <v>0</v>
      </c>
      <c r="G351" s="160" t="n">
        <v>0</v>
      </c>
      <c r="H351" s="160" t="n">
        <v>0.0126</v>
      </c>
      <c r="I351" s="160" t="n">
        <v>0</v>
      </c>
      <c r="J351" s="159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33</v>
      </c>
      <c r="B352" s="171" t="n">
        <v>38292</v>
      </c>
      <c r="C352" s="159" t="s">
        <v>140</v>
      </c>
      <c r="D352" s="159" t="s">
        <v>15</v>
      </c>
      <c r="E352" s="160" t="n">
        <v>0</v>
      </c>
      <c r="F352" s="159" t="n">
        <v>0</v>
      </c>
      <c r="G352" s="160" t="n">
        <v>0</v>
      </c>
      <c r="H352" s="160" t="n">
        <v>0</v>
      </c>
      <c r="I352" s="160" t="n">
        <v>0</v>
      </c>
      <c r="J352" s="159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33</v>
      </c>
      <c r="B353" s="171" t="n">
        <v>38292</v>
      </c>
      <c r="C353" s="159" t="s">
        <v>144</v>
      </c>
      <c r="D353" s="159" t="s">
        <v>15</v>
      </c>
      <c r="E353" s="160" t="n">
        <v>0.32514248</v>
      </c>
      <c r="F353" s="159" t="n">
        <v>0</v>
      </c>
      <c r="G353" s="160" t="n">
        <v>0.32514248</v>
      </c>
      <c r="H353" s="160" t="n">
        <v>-0.1</v>
      </c>
      <c r="I353" s="160" t="n">
        <v>-0.032514248</v>
      </c>
      <c r="J353" s="159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34</v>
      </c>
      <c r="B354" s="171" t="n">
        <v>38322</v>
      </c>
      <c r="C354" s="159" t="s">
        <v>137</v>
      </c>
      <c r="D354" s="159" t="s">
        <v>15</v>
      </c>
      <c r="E354" s="160" t="n">
        <v>0</v>
      </c>
      <c r="F354" s="159" t="n">
        <v>0</v>
      </c>
      <c r="G354" s="160" t="n">
        <v>0</v>
      </c>
      <c r="H354" s="160" t="n">
        <v>-0.01192677021027</v>
      </c>
      <c r="I354" s="160" t="n">
        <v>0</v>
      </c>
      <c r="J354" s="159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34</v>
      </c>
      <c r="B355" s="171" t="n">
        <v>38322</v>
      </c>
      <c r="C355" s="159" t="s">
        <v>138</v>
      </c>
      <c r="D355" s="159" t="s">
        <v>15</v>
      </c>
      <c r="E355" s="160" t="n">
        <v>0</v>
      </c>
      <c r="F355" s="159" t="n">
        <v>0</v>
      </c>
      <c r="G355" s="160" t="n">
        <v>0</v>
      </c>
      <c r="H355" s="160" t="n">
        <v>0.008027791976</v>
      </c>
      <c r="I355" s="160" t="n">
        <v>0</v>
      </c>
      <c r="J355" s="159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34</v>
      </c>
      <c r="B356" s="171" t="n">
        <v>38322</v>
      </c>
      <c r="C356" s="159" t="s">
        <v>139</v>
      </c>
      <c r="D356" s="159" t="s">
        <v>15</v>
      </c>
      <c r="E356" s="160" t="n">
        <v>0</v>
      </c>
      <c r="F356" s="159" t="n">
        <v>0</v>
      </c>
      <c r="G356" s="160" t="n">
        <v>0</v>
      </c>
      <c r="H356" s="160" t="n">
        <v>0.0126</v>
      </c>
      <c r="I356" s="160" t="n">
        <v>0</v>
      </c>
      <c r="J356" s="159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34</v>
      </c>
      <c r="B357" s="171" t="n">
        <v>38322</v>
      </c>
      <c r="C357" s="159" t="s">
        <v>140</v>
      </c>
      <c r="D357" s="159" t="s">
        <v>15</v>
      </c>
      <c r="E357" s="160" t="n">
        <v>0</v>
      </c>
      <c r="F357" s="159" t="n">
        <v>0</v>
      </c>
      <c r="G357" s="160" t="n">
        <v>0</v>
      </c>
      <c r="H357" s="160" t="n">
        <v>0</v>
      </c>
      <c r="I357" s="160" t="n">
        <v>0</v>
      </c>
      <c r="J357" s="159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34</v>
      </c>
      <c r="B358" s="171" t="n">
        <v>38322</v>
      </c>
      <c r="C358" s="159" t="s">
        <v>144</v>
      </c>
      <c r="D358" s="159" t="s">
        <v>15</v>
      </c>
      <c r="E358" s="160" t="n">
        <v>0.33431769</v>
      </c>
      <c r="F358" s="159" t="n">
        <v>0</v>
      </c>
      <c r="G358" s="160" t="n">
        <v>0.33431769</v>
      </c>
      <c r="H358" s="160" t="n">
        <v>-0.1</v>
      </c>
      <c r="I358" s="160" t="n">
        <v>-0.033431769</v>
      </c>
      <c r="J358" s="159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14</v>
      </c>
      <c r="B359" s="171" t="n">
        <v>38353</v>
      </c>
      <c r="C359" s="159" t="s">
        <v>137</v>
      </c>
      <c r="D359" s="159" t="s">
        <v>15</v>
      </c>
      <c r="E359" s="160" t="n">
        <v>0</v>
      </c>
      <c r="F359" s="159" t="n">
        <v>0</v>
      </c>
      <c r="G359" s="160" t="n">
        <v>0</v>
      </c>
      <c r="H359" s="160" t="n">
        <v>0</v>
      </c>
      <c r="I359" s="160" t="n">
        <v>0</v>
      </c>
      <c r="J359" s="159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14</v>
      </c>
      <c r="B360" s="171" t="n">
        <v>38353</v>
      </c>
      <c r="C360" s="159" t="s">
        <v>138</v>
      </c>
      <c r="D360" s="159" t="s">
        <v>15</v>
      </c>
      <c r="E360" s="160" t="n">
        <v>0</v>
      </c>
      <c r="F360" s="159" t="n">
        <v>0</v>
      </c>
      <c r="G360" s="160" t="n">
        <v>0</v>
      </c>
      <c r="H360" s="160" t="n">
        <v>-0.02468079328537</v>
      </c>
      <c r="I360" s="160" t="n">
        <v>0</v>
      </c>
      <c r="J360" s="159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14</v>
      </c>
      <c r="B361" s="171" t="n">
        <v>38353</v>
      </c>
      <c r="C361" s="159" t="s">
        <v>139</v>
      </c>
      <c r="D361" s="159" t="s">
        <v>15</v>
      </c>
      <c r="E361" s="160" t="n">
        <v>0</v>
      </c>
      <c r="F361" s="159" t="n">
        <v>0</v>
      </c>
      <c r="G361" s="160" t="n">
        <v>0</v>
      </c>
      <c r="H361" s="160" t="n">
        <v>0.0126</v>
      </c>
      <c r="I361" s="160" t="n">
        <v>0</v>
      </c>
      <c r="J361" s="159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14</v>
      </c>
      <c r="B362" s="171" t="n">
        <v>38353</v>
      </c>
      <c r="C362" s="159" t="s">
        <v>140</v>
      </c>
      <c r="D362" s="159" t="s">
        <v>15</v>
      </c>
      <c r="E362" s="160" t="n">
        <v>0</v>
      </c>
      <c r="F362" s="159" t="n">
        <v>0</v>
      </c>
      <c r="G362" s="160" t="n">
        <v>0</v>
      </c>
      <c r="H362" s="160" t="n">
        <v>0</v>
      </c>
      <c r="I362" s="160" t="n">
        <v>0</v>
      </c>
      <c r="J362" s="159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14</v>
      </c>
      <c r="B363" s="171" t="n">
        <v>38353</v>
      </c>
      <c r="C363" s="159" t="s">
        <v>144</v>
      </c>
      <c r="D363" s="159" t="s">
        <v>15</v>
      </c>
      <c r="E363" s="160" t="n">
        <v>0.1853847</v>
      </c>
      <c r="F363" s="159" t="n">
        <v>0</v>
      </c>
      <c r="G363" s="160" t="n">
        <v>0.1853847</v>
      </c>
      <c r="H363" s="160" t="n">
        <v>-0.1</v>
      </c>
      <c r="I363" s="160" t="n">
        <v>-0.01853847</v>
      </c>
      <c r="J363" s="159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14</v>
      </c>
      <c r="B364" s="171" t="n">
        <v>38384</v>
      </c>
      <c r="C364" s="159" t="s">
        <v>137</v>
      </c>
      <c r="D364" s="159" t="s">
        <v>15</v>
      </c>
      <c r="E364" s="160" t="n">
        <v>0</v>
      </c>
      <c r="F364" s="159" t="n">
        <v>0</v>
      </c>
      <c r="G364" s="160" t="n">
        <v>0</v>
      </c>
      <c r="H364" s="160" t="n">
        <v>0</v>
      </c>
      <c r="I364" s="160" t="n">
        <v>0</v>
      </c>
      <c r="J364" s="159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14</v>
      </c>
      <c r="B365" s="171" t="n">
        <v>38384</v>
      </c>
      <c r="C365" s="159" t="s">
        <v>138</v>
      </c>
      <c r="D365" s="159" t="s">
        <v>15</v>
      </c>
      <c r="E365" s="160" t="n">
        <v>0</v>
      </c>
      <c r="F365" s="159" t="n">
        <v>0</v>
      </c>
      <c r="G365" s="160" t="n">
        <v>0</v>
      </c>
      <c r="H365" s="160" t="n">
        <v>-0.00666898488999</v>
      </c>
      <c r="I365" s="160" t="n">
        <v>0</v>
      </c>
      <c r="J365" s="159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14</v>
      </c>
      <c r="B366" s="171" t="n">
        <v>38384</v>
      </c>
      <c r="C366" s="159" t="s">
        <v>139</v>
      </c>
      <c r="D366" s="159" t="s">
        <v>15</v>
      </c>
      <c r="E366" s="160" t="n">
        <v>0</v>
      </c>
      <c r="F366" s="159" t="n">
        <v>0</v>
      </c>
      <c r="G366" s="160" t="n">
        <v>0</v>
      </c>
      <c r="H366" s="160" t="n">
        <v>0.0126</v>
      </c>
      <c r="I366" s="160" t="n">
        <v>0</v>
      </c>
      <c r="J366" s="159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14</v>
      </c>
      <c r="B367" s="171" t="n">
        <v>38384</v>
      </c>
      <c r="C367" s="159" t="s">
        <v>140</v>
      </c>
      <c r="D367" s="159" t="s">
        <v>15</v>
      </c>
      <c r="E367" s="160" t="n">
        <v>0</v>
      </c>
      <c r="F367" s="159" t="n">
        <v>0</v>
      </c>
      <c r="G367" s="160" t="n">
        <v>0</v>
      </c>
      <c r="H367" s="160" t="n">
        <v>0</v>
      </c>
      <c r="I367" s="160" t="n">
        <v>0</v>
      </c>
      <c r="J367" s="159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14</v>
      </c>
      <c r="B368" s="171" t="n">
        <v>38384</v>
      </c>
      <c r="C368" s="159" t="s">
        <v>144</v>
      </c>
      <c r="D368" s="159" t="s">
        <v>15</v>
      </c>
      <c r="E368" s="160" t="n">
        <v>0.16658073</v>
      </c>
      <c r="F368" s="159" t="n">
        <v>0</v>
      </c>
      <c r="G368" s="160" t="n">
        <v>0.16658073</v>
      </c>
      <c r="H368" s="160" t="n">
        <v>-0.1</v>
      </c>
      <c r="I368" s="160" t="n">
        <v>-0.016658073</v>
      </c>
      <c r="J368" s="159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14</v>
      </c>
      <c r="B369" s="171" t="n">
        <v>38412</v>
      </c>
      <c r="C369" s="159" t="s">
        <v>137</v>
      </c>
      <c r="D369" s="159" t="s">
        <v>15</v>
      </c>
      <c r="E369" s="160" t="n">
        <v>0</v>
      </c>
      <c r="F369" s="159" t="n">
        <v>0</v>
      </c>
      <c r="G369" s="160" t="n">
        <v>0</v>
      </c>
      <c r="H369" s="160" t="n">
        <v>0</v>
      </c>
      <c r="I369" s="160" t="n">
        <v>0</v>
      </c>
      <c r="J369" s="159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14</v>
      </c>
      <c r="B370" s="171" t="n">
        <v>38412</v>
      </c>
      <c r="C370" s="159" t="s">
        <v>138</v>
      </c>
      <c r="D370" s="159" t="s">
        <v>15</v>
      </c>
      <c r="E370" s="160" t="n">
        <v>0</v>
      </c>
      <c r="F370" s="159" t="n">
        <v>0</v>
      </c>
      <c r="G370" s="160" t="n">
        <v>0</v>
      </c>
      <c r="H370" s="160" t="n">
        <v>0.021202683448</v>
      </c>
      <c r="I370" s="160" t="n">
        <v>0</v>
      </c>
      <c r="J370" s="159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14</v>
      </c>
      <c r="B371" s="171" t="n">
        <v>38412</v>
      </c>
      <c r="C371" s="159" t="s">
        <v>139</v>
      </c>
      <c r="D371" s="159" t="s">
        <v>15</v>
      </c>
      <c r="E371" s="160" t="n">
        <v>0</v>
      </c>
      <c r="F371" s="159" t="n">
        <v>0</v>
      </c>
      <c r="G371" s="160" t="n">
        <v>0</v>
      </c>
      <c r="H371" s="160" t="n">
        <v>0.0126</v>
      </c>
      <c r="I371" s="160" t="n">
        <v>0</v>
      </c>
      <c r="J371" s="159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14</v>
      </c>
      <c r="B372" s="171" t="n">
        <v>38412</v>
      </c>
      <c r="C372" s="159" t="s">
        <v>140</v>
      </c>
      <c r="D372" s="159" t="s">
        <v>15</v>
      </c>
      <c r="E372" s="160" t="n">
        <v>0</v>
      </c>
      <c r="F372" s="159" t="n">
        <v>0</v>
      </c>
      <c r="G372" s="160" t="n">
        <v>0</v>
      </c>
      <c r="H372" s="160" t="n">
        <v>0</v>
      </c>
      <c r="I372" s="160" t="n">
        <v>0</v>
      </c>
      <c r="J372" s="159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14</v>
      </c>
      <c r="B373" s="171" t="n">
        <v>38412</v>
      </c>
      <c r="C373" s="159" t="s">
        <v>144</v>
      </c>
      <c r="D373" s="159" t="s">
        <v>15</v>
      </c>
      <c r="E373" s="160" t="n">
        <v>0.18355764</v>
      </c>
      <c r="F373" s="159" t="n">
        <v>0</v>
      </c>
      <c r="G373" s="160" t="n">
        <v>0.18355764</v>
      </c>
      <c r="H373" s="160" t="n">
        <v>-0.1</v>
      </c>
      <c r="I373" s="160" t="n">
        <v>-0.018355764</v>
      </c>
      <c r="J373" s="159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14</v>
      </c>
      <c r="B374" s="171" t="n">
        <v>38443</v>
      </c>
      <c r="C374" s="159" t="s">
        <v>137</v>
      </c>
      <c r="D374" s="159" t="s">
        <v>15</v>
      </c>
      <c r="E374" s="160" t="n">
        <v>0</v>
      </c>
      <c r="F374" s="159" t="n">
        <v>0</v>
      </c>
      <c r="G374" s="160" t="n">
        <v>0</v>
      </c>
      <c r="H374" s="160" t="n">
        <v>0</v>
      </c>
      <c r="I374" s="160" t="n">
        <v>0</v>
      </c>
      <c r="J374" s="159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14</v>
      </c>
      <c r="B375" s="171" t="n">
        <v>38443</v>
      </c>
      <c r="C375" s="159" t="s">
        <v>138</v>
      </c>
      <c r="D375" s="159" t="s">
        <v>15</v>
      </c>
      <c r="E375" s="160" t="n">
        <v>0</v>
      </c>
      <c r="F375" s="159" t="n">
        <v>0</v>
      </c>
      <c r="G375" s="160" t="n">
        <v>0</v>
      </c>
      <c r="H375" s="160" t="n">
        <v>0</v>
      </c>
      <c r="I375" s="160" t="n">
        <v>0</v>
      </c>
      <c r="J375" s="159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14</v>
      </c>
      <c r="B376" s="171" t="n">
        <v>38443</v>
      </c>
      <c r="C376" s="159" t="s">
        <v>139</v>
      </c>
      <c r="D376" s="159" t="s">
        <v>15</v>
      </c>
      <c r="E376" s="160" t="n">
        <v>0</v>
      </c>
      <c r="F376" s="159" t="n">
        <v>0</v>
      </c>
      <c r="G376" s="160" t="n">
        <v>0</v>
      </c>
      <c r="H376" s="160" t="n">
        <v>0.0126</v>
      </c>
      <c r="I376" s="160" t="n">
        <v>0</v>
      </c>
      <c r="J376" s="159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14</v>
      </c>
      <c r="B377" s="171" t="n">
        <v>38443</v>
      </c>
      <c r="C377" s="159" t="s">
        <v>140</v>
      </c>
      <c r="D377" s="159" t="s">
        <v>15</v>
      </c>
      <c r="E377" s="160" t="n">
        <v>0</v>
      </c>
      <c r="F377" s="159" t="n">
        <v>0</v>
      </c>
      <c r="G377" s="160" t="n">
        <v>0</v>
      </c>
      <c r="H377" s="160" t="n">
        <v>0</v>
      </c>
      <c r="I377" s="160" t="n">
        <v>0</v>
      </c>
      <c r="J377" s="159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14</v>
      </c>
      <c r="B378" s="171" t="n">
        <v>38443</v>
      </c>
      <c r="C378" s="159" t="s">
        <v>144</v>
      </c>
      <c r="D378" s="159" t="s">
        <v>15</v>
      </c>
      <c r="E378" s="160" t="n">
        <v>0.17671182</v>
      </c>
      <c r="F378" s="159" t="n">
        <v>0</v>
      </c>
      <c r="G378" s="160" t="n">
        <v>0.17671182</v>
      </c>
      <c r="H378" s="160" t="n">
        <v>-0.1</v>
      </c>
      <c r="I378" s="160" t="n">
        <v>-0.017671182</v>
      </c>
      <c r="J378" s="159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14</v>
      </c>
      <c r="B379" s="171" t="n">
        <v>38473</v>
      </c>
      <c r="C379" s="159" t="s">
        <v>137</v>
      </c>
      <c r="D379" s="159" t="s">
        <v>15</v>
      </c>
      <c r="E379" s="160" t="n">
        <v>0</v>
      </c>
      <c r="F379" s="159" t="n">
        <v>0</v>
      </c>
      <c r="G379" s="160" t="n">
        <v>0</v>
      </c>
      <c r="H379" s="160" t="n">
        <v>0</v>
      </c>
      <c r="I379" s="160" t="n">
        <v>0</v>
      </c>
      <c r="J379" s="159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14</v>
      </c>
      <c r="B380" s="171" t="n">
        <v>38473</v>
      </c>
      <c r="C380" s="159" t="s">
        <v>138</v>
      </c>
      <c r="D380" s="159" t="s">
        <v>15</v>
      </c>
      <c r="E380" s="160" t="n">
        <v>0</v>
      </c>
      <c r="F380" s="159" t="n">
        <v>0</v>
      </c>
      <c r="G380" s="160" t="n">
        <v>0</v>
      </c>
      <c r="H380" s="160" t="n">
        <v>0</v>
      </c>
      <c r="I380" s="160" t="n">
        <v>0</v>
      </c>
      <c r="J380" s="159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14</v>
      </c>
      <c r="B381" s="171" t="n">
        <v>38473</v>
      </c>
      <c r="C381" s="159" t="s">
        <v>139</v>
      </c>
      <c r="D381" s="159" t="s">
        <v>15</v>
      </c>
      <c r="E381" s="160" t="n">
        <v>0</v>
      </c>
      <c r="F381" s="159" t="n">
        <v>0</v>
      </c>
      <c r="G381" s="160" t="n">
        <v>0</v>
      </c>
      <c r="H381" s="160" t="n">
        <v>0.0126</v>
      </c>
      <c r="I381" s="160" t="n">
        <v>0</v>
      </c>
      <c r="J381" s="159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14</v>
      </c>
      <c r="B382" s="171" t="n">
        <v>38473</v>
      </c>
      <c r="C382" s="159" t="s">
        <v>140</v>
      </c>
      <c r="D382" s="159" t="s">
        <v>15</v>
      </c>
      <c r="E382" s="160" t="n">
        <v>0</v>
      </c>
      <c r="F382" s="159" t="n">
        <v>0</v>
      </c>
      <c r="G382" s="160" t="n">
        <v>0</v>
      </c>
      <c r="H382" s="160" t="n">
        <v>0</v>
      </c>
      <c r="I382" s="160" t="n">
        <v>0</v>
      </c>
      <c r="J382" s="159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14</v>
      </c>
      <c r="B383" s="171" t="n">
        <v>38473</v>
      </c>
      <c r="C383" s="159" t="s">
        <v>144</v>
      </c>
      <c r="D383" s="159" t="s">
        <v>15</v>
      </c>
      <c r="E383" s="160" t="n">
        <v>0.1816857</v>
      </c>
      <c r="F383" s="159" t="n">
        <v>0</v>
      </c>
      <c r="G383" s="160" t="n">
        <v>0.1816857</v>
      </c>
      <c r="H383" s="160" t="n">
        <v>-0.1</v>
      </c>
      <c r="I383" s="160" t="n">
        <v>-0.01816857</v>
      </c>
      <c r="J383" s="159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14</v>
      </c>
      <c r="B384" s="171" t="n">
        <v>38504</v>
      </c>
      <c r="C384" s="159" t="s">
        <v>137</v>
      </c>
      <c r="D384" s="159" t="s">
        <v>15</v>
      </c>
      <c r="E384" s="160" t="n">
        <v>0</v>
      </c>
      <c r="F384" s="159" t="n">
        <v>0</v>
      </c>
      <c r="G384" s="160" t="n">
        <v>0</v>
      </c>
      <c r="H384" s="160" t="n">
        <v>0</v>
      </c>
      <c r="I384" s="160" t="n">
        <v>0</v>
      </c>
      <c r="J384" s="159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14</v>
      </c>
      <c r="B385" s="171" t="n">
        <v>38504</v>
      </c>
      <c r="C385" s="159" t="s">
        <v>138</v>
      </c>
      <c r="D385" s="159" t="s">
        <v>15</v>
      </c>
      <c r="E385" s="160" t="n">
        <v>0</v>
      </c>
      <c r="F385" s="159" t="n">
        <v>0</v>
      </c>
      <c r="G385" s="160" t="n">
        <v>0</v>
      </c>
      <c r="H385" s="160" t="n">
        <v>0</v>
      </c>
      <c r="I385" s="160" t="n">
        <v>0</v>
      </c>
      <c r="J385" s="159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14</v>
      </c>
      <c r="B386" s="171" t="n">
        <v>38504</v>
      </c>
      <c r="C386" s="159" t="s">
        <v>139</v>
      </c>
      <c r="D386" s="159" t="s">
        <v>15</v>
      </c>
      <c r="E386" s="160" t="n">
        <v>0</v>
      </c>
      <c r="F386" s="159" t="n">
        <v>0</v>
      </c>
      <c r="G386" s="160" t="n">
        <v>0</v>
      </c>
      <c r="H386" s="160" t="n">
        <v>0.0126</v>
      </c>
      <c r="I386" s="160" t="n">
        <v>0</v>
      </c>
      <c r="J386" s="159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14</v>
      </c>
      <c r="B387" s="171" t="n">
        <v>38504</v>
      </c>
      <c r="C387" s="159" t="s">
        <v>140</v>
      </c>
      <c r="D387" s="159" t="s">
        <v>15</v>
      </c>
      <c r="E387" s="160" t="n">
        <v>0</v>
      </c>
      <c r="F387" s="159" t="n">
        <v>0</v>
      </c>
      <c r="G387" s="160" t="n">
        <v>0</v>
      </c>
      <c r="H387" s="160" t="n">
        <v>0</v>
      </c>
      <c r="I387" s="160" t="n">
        <v>0</v>
      </c>
      <c r="J387" s="159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14</v>
      </c>
      <c r="B388" s="171" t="n">
        <v>38504</v>
      </c>
      <c r="C388" s="159" t="s">
        <v>144</v>
      </c>
      <c r="D388" s="159" t="s">
        <v>15</v>
      </c>
      <c r="E388" s="160" t="n">
        <v>0.17490195</v>
      </c>
      <c r="F388" s="159" t="n">
        <v>0</v>
      </c>
      <c r="G388" s="160" t="n">
        <v>0.17490195</v>
      </c>
      <c r="H388" s="160" t="n">
        <v>-0.1</v>
      </c>
      <c r="I388" s="160" t="n">
        <v>-0.017490195</v>
      </c>
      <c r="J388" s="159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14</v>
      </c>
      <c r="B389" s="171" t="n">
        <v>38534</v>
      </c>
      <c r="C389" s="159" t="s">
        <v>137</v>
      </c>
      <c r="D389" s="159" t="s">
        <v>15</v>
      </c>
      <c r="E389" s="160" t="n">
        <v>0</v>
      </c>
      <c r="F389" s="159" t="n">
        <v>0</v>
      </c>
      <c r="G389" s="160" t="n">
        <v>0</v>
      </c>
      <c r="H389" s="160" t="n">
        <v>0</v>
      </c>
      <c r="I389" s="160" t="n">
        <v>0</v>
      </c>
      <c r="J389" s="159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14</v>
      </c>
      <c r="B390" s="171" t="n">
        <v>38534</v>
      </c>
      <c r="C390" s="159" t="s">
        <v>138</v>
      </c>
      <c r="D390" s="159" t="s">
        <v>15</v>
      </c>
      <c r="E390" s="160" t="n">
        <v>0</v>
      </c>
      <c r="F390" s="159" t="n">
        <v>0</v>
      </c>
      <c r="G390" s="160" t="n">
        <v>0</v>
      </c>
      <c r="H390" s="160" t="n">
        <v>0</v>
      </c>
      <c r="I390" s="160" t="n">
        <v>0</v>
      </c>
      <c r="J390" s="159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14</v>
      </c>
      <c r="B391" s="171" t="n">
        <v>38534</v>
      </c>
      <c r="C391" s="159" t="s">
        <v>139</v>
      </c>
      <c r="D391" s="159" t="s">
        <v>15</v>
      </c>
      <c r="E391" s="160" t="n">
        <v>0</v>
      </c>
      <c r="F391" s="159" t="n">
        <v>0</v>
      </c>
      <c r="G391" s="160" t="n">
        <v>0</v>
      </c>
      <c r="H391" s="160" t="n">
        <v>0.0126</v>
      </c>
      <c r="I391" s="160" t="n">
        <v>0</v>
      </c>
      <c r="J391" s="159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14</v>
      </c>
      <c r="B392" s="171" t="n">
        <v>38534</v>
      </c>
      <c r="C392" s="159" t="s">
        <v>140</v>
      </c>
      <c r="D392" s="159" t="s">
        <v>15</v>
      </c>
      <c r="E392" s="160" t="n">
        <v>0</v>
      </c>
      <c r="F392" s="159" t="n">
        <v>0</v>
      </c>
      <c r="G392" s="160" t="n">
        <v>0</v>
      </c>
      <c r="H392" s="160" t="n">
        <v>0</v>
      </c>
      <c r="I392" s="160" t="n">
        <v>0</v>
      </c>
      <c r="J392" s="159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14</v>
      </c>
      <c r="B393" s="171" t="n">
        <v>38534</v>
      </c>
      <c r="C393" s="159" t="s">
        <v>144</v>
      </c>
      <c r="D393" s="159" t="s">
        <v>15</v>
      </c>
      <c r="E393" s="160" t="n">
        <v>0.17981279</v>
      </c>
      <c r="F393" s="159" t="n">
        <v>0</v>
      </c>
      <c r="G393" s="160" t="n">
        <v>0.17981279</v>
      </c>
      <c r="H393" s="160" t="n">
        <v>-0.1</v>
      </c>
      <c r="I393" s="160" t="n">
        <v>-0.017981279</v>
      </c>
      <c r="J393" s="159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14</v>
      </c>
      <c r="B394" s="171" t="n">
        <v>38565</v>
      </c>
      <c r="C394" s="159" t="s">
        <v>137</v>
      </c>
      <c r="D394" s="159" t="s">
        <v>15</v>
      </c>
      <c r="E394" s="160" t="n">
        <v>0</v>
      </c>
      <c r="F394" s="159" t="n">
        <v>0</v>
      </c>
      <c r="G394" s="160" t="n">
        <v>0</v>
      </c>
      <c r="H394" s="160" t="n">
        <v>0</v>
      </c>
      <c r="I394" s="160" t="n">
        <v>0</v>
      </c>
      <c r="J394" s="159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14</v>
      </c>
      <c r="B395" s="171" t="n">
        <v>38565</v>
      </c>
      <c r="C395" s="159" t="s">
        <v>138</v>
      </c>
      <c r="D395" s="159" t="s">
        <v>15</v>
      </c>
      <c r="E395" s="160" t="n">
        <v>0</v>
      </c>
      <c r="F395" s="159" t="n">
        <v>0</v>
      </c>
      <c r="G395" s="160" t="n">
        <v>0</v>
      </c>
      <c r="H395" s="160" t="n">
        <v>0</v>
      </c>
      <c r="I395" s="160" t="n">
        <v>0</v>
      </c>
      <c r="J395" s="159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14</v>
      </c>
      <c r="B396" s="171" t="n">
        <v>38565</v>
      </c>
      <c r="C396" s="159" t="s">
        <v>139</v>
      </c>
      <c r="D396" s="159" t="s">
        <v>15</v>
      </c>
      <c r="E396" s="160" t="n">
        <v>0</v>
      </c>
      <c r="F396" s="159" t="n">
        <v>0</v>
      </c>
      <c r="G396" s="160" t="n">
        <v>0</v>
      </c>
      <c r="H396" s="160" t="n">
        <v>0.0126</v>
      </c>
      <c r="I396" s="160" t="n">
        <v>0</v>
      </c>
      <c r="J396" s="159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14</v>
      </c>
      <c r="B397" s="171" t="n">
        <v>38565</v>
      </c>
      <c r="C397" s="159" t="s">
        <v>140</v>
      </c>
      <c r="D397" s="159" t="s">
        <v>15</v>
      </c>
      <c r="E397" s="160" t="n">
        <v>0</v>
      </c>
      <c r="F397" s="159" t="n">
        <v>0</v>
      </c>
      <c r="G397" s="160" t="n">
        <v>0</v>
      </c>
      <c r="H397" s="160" t="n">
        <v>0</v>
      </c>
      <c r="I397" s="160" t="n">
        <v>0</v>
      </c>
      <c r="J397" s="159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14</v>
      </c>
      <c r="B398" s="171" t="n">
        <v>38565</v>
      </c>
      <c r="C398" s="159" t="s">
        <v>144</v>
      </c>
      <c r="D398" s="159" t="s">
        <v>15</v>
      </c>
      <c r="E398" s="160" t="n">
        <v>0.17886678</v>
      </c>
      <c r="F398" s="159" t="n">
        <v>0</v>
      </c>
      <c r="G398" s="160" t="n">
        <v>0.17886678</v>
      </c>
      <c r="H398" s="160" t="n">
        <v>-0.1</v>
      </c>
      <c r="I398" s="160" t="n">
        <v>-0.017886678</v>
      </c>
      <c r="J398" s="159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14</v>
      </c>
      <c r="B399" s="171" t="n">
        <v>38596</v>
      </c>
      <c r="C399" s="159" t="s">
        <v>137</v>
      </c>
      <c r="D399" s="159" t="s">
        <v>15</v>
      </c>
      <c r="E399" s="160" t="n">
        <v>0</v>
      </c>
      <c r="F399" s="159" t="n">
        <v>0</v>
      </c>
      <c r="G399" s="160" t="n">
        <v>0</v>
      </c>
      <c r="H399" s="160" t="n">
        <v>0</v>
      </c>
      <c r="I399" s="160" t="n">
        <v>0</v>
      </c>
      <c r="J399" s="159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14</v>
      </c>
      <c r="B400" s="171" t="n">
        <v>38596</v>
      </c>
      <c r="C400" s="159" t="s">
        <v>138</v>
      </c>
      <c r="D400" s="159" t="s">
        <v>15</v>
      </c>
      <c r="E400" s="160" t="n">
        <v>0</v>
      </c>
      <c r="F400" s="159" t="n">
        <v>0</v>
      </c>
      <c r="G400" s="160" t="n">
        <v>0</v>
      </c>
      <c r="H400" s="160" t="n">
        <v>0</v>
      </c>
      <c r="I400" s="160" t="n">
        <v>0</v>
      </c>
      <c r="J400" s="159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14</v>
      </c>
      <c r="B401" s="171" t="n">
        <v>38596</v>
      </c>
      <c r="C401" s="159" t="s">
        <v>139</v>
      </c>
      <c r="D401" s="159" t="s">
        <v>15</v>
      </c>
      <c r="E401" s="160" t="n">
        <v>0</v>
      </c>
      <c r="F401" s="159" t="n">
        <v>0</v>
      </c>
      <c r="G401" s="160" t="n">
        <v>0</v>
      </c>
      <c r="H401" s="160" t="n">
        <v>0.0126</v>
      </c>
      <c r="I401" s="160" t="n">
        <v>0</v>
      </c>
      <c r="J401" s="159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14</v>
      </c>
      <c r="B402" s="171" t="n">
        <v>38596</v>
      </c>
      <c r="C402" s="159" t="s">
        <v>140</v>
      </c>
      <c r="D402" s="159" t="s">
        <v>15</v>
      </c>
      <c r="E402" s="160" t="n">
        <v>0</v>
      </c>
      <c r="F402" s="159" t="n">
        <v>0</v>
      </c>
      <c r="G402" s="160" t="n">
        <v>0</v>
      </c>
      <c r="H402" s="160" t="n">
        <v>0</v>
      </c>
      <c r="I402" s="160" t="n">
        <v>0</v>
      </c>
      <c r="J402" s="159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14</v>
      </c>
      <c r="B403" s="171" t="n">
        <v>38596</v>
      </c>
      <c r="C403" s="159" t="s">
        <v>144</v>
      </c>
      <c r="D403" s="159" t="s">
        <v>15</v>
      </c>
      <c r="E403" s="160" t="n">
        <v>0.1721761</v>
      </c>
      <c r="F403" s="159" t="n">
        <v>0</v>
      </c>
      <c r="G403" s="160" t="n">
        <v>0.1721761</v>
      </c>
      <c r="H403" s="160" t="n">
        <v>-0.1</v>
      </c>
      <c r="I403" s="160" t="n">
        <v>-0.01721761</v>
      </c>
      <c r="J403" s="159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14</v>
      </c>
      <c r="B404" s="171" t="n">
        <v>38626</v>
      </c>
      <c r="C404" s="159" t="s">
        <v>137</v>
      </c>
      <c r="D404" s="159" t="s">
        <v>15</v>
      </c>
      <c r="E404" s="160" t="n">
        <v>0</v>
      </c>
      <c r="F404" s="159" t="n">
        <v>0</v>
      </c>
      <c r="G404" s="160" t="n">
        <v>0</v>
      </c>
      <c r="H404" s="160" t="n">
        <v>0</v>
      </c>
      <c r="I404" s="160" t="n">
        <v>0</v>
      </c>
      <c r="J404" s="159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14</v>
      </c>
      <c r="B405" s="171" t="n">
        <v>38626</v>
      </c>
      <c r="C405" s="159" t="s">
        <v>138</v>
      </c>
      <c r="D405" s="159" t="s">
        <v>15</v>
      </c>
      <c r="E405" s="160" t="n">
        <v>0</v>
      </c>
      <c r="F405" s="159" t="n">
        <v>0</v>
      </c>
      <c r="G405" s="160" t="n">
        <v>0</v>
      </c>
      <c r="H405" s="160" t="n">
        <v>0</v>
      </c>
      <c r="I405" s="160" t="n">
        <v>0</v>
      </c>
      <c r="J405" s="159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14</v>
      </c>
      <c r="B406" s="171" t="n">
        <v>38626</v>
      </c>
      <c r="C406" s="159" t="s">
        <v>139</v>
      </c>
      <c r="D406" s="159" t="s">
        <v>15</v>
      </c>
      <c r="E406" s="160" t="n">
        <v>0</v>
      </c>
      <c r="F406" s="159" t="n">
        <v>0</v>
      </c>
      <c r="G406" s="160" t="n">
        <v>0</v>
      </c>
      <c r="H406" s="160" t="n">
        <v>0.0126</v>
      </c>
      <c r="I406" s="160" t="n">
        <v>0</v>
      </c>
      <c r="J406" s="159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14</v>
      </c>
      <c r="B407" s="171" t="n">
        <v>38626</v>
      </c>
      <c r="C407" s="159" t="s">
        <v>140</v>
      </c>
      <c r="D407" s="159" t="s">
        <v>15</v>
      </c>
      <c r="E407" s="160" t="n">
        <v>0</v>
      </c>
      <c r="F407" s="159" t="n">
        <v>0</v>
      </c>
      <c r="G407" s="160" t="n">
        <v>0</v>
      </c>
      <c r="H407" s="160" t="n">
        <v>0</v>
      </c>
      <c r="I407" s="160" t="n">
        <v>0</v>
      </c>
      <c r="J407" s="159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14</v>
      </c>
      <c r="B408" s="171" t="n">
        <v>38626</v>
      </c>
      <c r="C408" s="159" t="s">
        <v>144</v>
      </c>
      <c r="D408" s="159" t="s">
        <v>15</v>
      </c>
      <c r="E408" s="160" t="n">
        <v>0.1769958</v>
      </c>
      <c r="F408" s="159" t="n">
        <v>0</v>
      </c>
      <c r="G408" s="160" t="n">
        <v>0.1769958</v>
      </c>
      <c r="H408" s="160" t="n">
        <v>-0.1</v>
      </c>
      <c r="I408" s="160" t="n">
        <v>-0.01769958</v>
      </c>
      <c r="J408" s="159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14</v>
      </c>
      <c r="B409" s="171" t="n">
        <v>38657</v>
      </c>
      <c r="C409" s="159" t="s">
        <v>137</v>
      </c>
      <c r="D409" s="159" t="s">
        <v>15</v>
      </c>
      <c r="E409" s="160" t="n">
        <v>0</v>
      </c>
      <c r="F409" s="159" t="n">
        <v>0</v>
      </c>
      <c r="G409" s="160" t="n">
        <v>0</v>
      </c>
      <c r="H409" s="160" t="n">
        <v>-0.0058925151825</v>
      </c>
      <c r="I409" s="160" t="n">
        <v>0</v>
      </c>
      <c r="J409" s="159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14</v>
      </c>
      <c r="B410" s="171" t="n">
        <v>38657</v>
      </c>
      <c r="C410" s="159" t="s">
        <v>138</v>
      </c>
      <c r="D410" s="159" t="s">
        <v>15</v>
      </c>
      <c r="E410" s="160" t="n">
        <v>0</v>
      </c>
      <c r="F410" s="159" t="n">
        <v>0</v>
      </c>
      <c r="G410" s="160" t="n">
        <v>0</v>
      </c>
      <c r="H410" s="160" t="n">
        <v>0.014382243156</v>
      </c>
      <c r="I410" s="160" t="n">
        <v>0</v>
      </c>
      <c r="J410" s="159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14</v>
      </c>
      <c r="B411" s="171" t="n">
        <v>38657</v>
      </c>
      <c r="C411" s="159" t="s">
        <v>139</v>
      </c>
      <c r="D411" s="159" t="s">
        <v>15</v>
      </c>
      <c r="E411" s="160" t="n">
        <v>0</v>
      </c>
      <c r="F411" s="159" t="n">
        <v>0</v>
      </c>
      <c r="G411" s="160" t="n">
        <v>0</v>
      </c>
      <c r="H411" s="160" t="n">
        <v>0.0126</v>
      </c>
      <c r="I411" s="160" t="n">
        <v>0</v>
      </c>
      <c r="J411" s="159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14</v>
      </c>
      <c r="B412" s="171" t="n">
        <v>38657</v>
      </c>
      <c r="C412" s="159" t="s">
        <v>140</v>
      </c>
      <c r="D412" s="159" t="s">
        <v>15</v>
      </c>
      <c r="E412" s="160" t="n">
        <v>0</v>
      </c>
      <c r="F412" s="159" t="n">
        <v>0</v>
      </c>
      <c r="G412" s="160" t="n">
        <v>0</v>
      </c>
      <c r="H412" s="160" t="n">
        <v>0</v>
      </c>
      <c r="I412" s="160" t="n">
        <v>0</v>
      </c>
      <c r="J412" s="159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14</v>
      </c>
      <c r="B413" s="171" t="n">
        <v>38657</v>
      </c>
      <c r="C413" s="159" t="s">
        <v>144</v>
      </c>
      <c r="D413" s="159" t="s">
        <v>15</v>
      </c>
      <c r="E413" s="160" t="n">
        <v>0.17037585</v>
      </c>
      <c r="F413" s="159" t="n">
        <v>0</v>
      </c>
      <c r="G413" s="160" t="n">
        <v>0.17037585</v>
      </c>
      <c r="H413" s="160" t="n">
        <v>-0.1</v>
      </c>
      <c r="I413" s="160" t="n">
        <v>-0.017037585</v>
      </c>
      <c r="J413" s="159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14</v>
      </c>
      <c r="B414" s="171" t="n">
        <v>38687</v>
      </c>
      <c r="C414" s="159" t="s">
        <v>137</v>
      </c>
      <c r="D414" s="159" t="s">
        <v>15</v>
      </c>
      <c r="E414" s="160" t="n">
        <v>0</v>
      </c>
      <c r="F414" s="159" t="n">
        <v>0</v>
      </c>
      <c r="G414" s="160" t="n">
        <v>0</v>
      </c>
      <c r="H414" s="160" t="n">
        <v>-0.01133996248246</v>
      </c>
      <c r="I414" s="160" t="n">
        <v>0</v>
      </c>
      <c r="J414" s="159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14</v>
      </c>
      <c r="B415" s="171" t="n">
        <v>38687</v>
      </c>
      <c r="C415" s="159" t="s">
        <v>138</v>
      </c>
      <c r="D415" s="159" t="s">
        <v>15</v>
      </c>
      <c r="E415" s="160" t="n">
        <v>0</v>
      </c>
      <c r="F415" s="159" t="n">
        <v>0</v>
      </c>
      <c r="G415" s="160" t="n">
        <v>0</v>
      </c>
      <c r="H415" s="160" t="n">
        <v>0.00766479969</v>
      </c>
      <c r="I415" s="160" t="n">
        <v>0</v>
      </c>
      <c r="J415" s="159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14</v>
      </c>
      <c r="B416" s="171" t="n">
        <v>38687</v>
      </c>
      <c r="C416" s="159" t="s">
        <v>139</v>
      </c>
      <c r="D416" s="159" t="s">
        <v>15</v>
      </c>
      <c r="E416" s="160" t="n">
        <v>0</v>
      </c>
      <c r="F416" s="159" t="n">
        <v>0</v>
      </c>
      <c r="G416" s="160" t="n">
        <v>0</v>
      </c>
      <c r="H416" s="160" t="n">
        <v>0.0126</v>
      </c>
      <c r="I416" s="160" t="n">
        <v>0</v>
      </c>
      <c r="J416" s="159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14</v>
      </c>
      <c r="B417" s="171" t="n">
        <v>38687</v>
      </c>
      <c r="C417" s="159" t="s">
        <v>140</v>
      </c>
      <c r="D417" s="159" t="s">
        <v>15</v>
      </c>
      <c r="E417" s="160" t="n">
        <v>0</v>
      </c>
      <c r="F417" s="159" t="n">
        <v>0</v>
      </c>
      <c r="G417" s="160" t="n">
        <v>0</v>
      </c>
      <c r="H417" s="160" t="n">
        <v>0</v>
      </c>
      <c r="I417" s="160" t="n">
        <v>0</v>
      </c>
      <c r="J417" s="159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14</v>
      </c>
      <c r="B418" s="171" t="n">
        <v>38687</v>
      </c>
      <c r="C418" s="159" t="s">
        <v>144</v>
      </c>
      <c r="D418" s="159" t="s">
        <v>15</v>
      </c>
      <c r="E418" s="160" t="n">
        <v>0.17514053</v>
      </c>
      <c r="F418" s="159" t="n">
        <v>0</v>
      </c>
      <c r="G418" s="160" t="n">
        <v>0.17514053</v>
      </c>
      <c r="H418" s="160" t="n">
        <v>-0.1</v>
      </c>
      <c r="I418" s="160" t="n">
        <v>-0.017514053</v>
      </c>
      <c r="J418" s="159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14</v>
      </c>
      <c r="B419" s="171" t="n">
        <v>38718</v>
      </c>
      <c r="C419" s="159" t="s">
        <v>137</v>
      </c>
      <c r="D419" s="159" t="s">
        <v>15</v>
      </c>
      <c r="E419" s="160" t="n">
        <v>0</v>
      </c>
      <c r="F419" s="159" t="n">
        <v>0</v>
      </c>
      <c r="G419" s="160" t="n">
        <v>0</v>
      </c>
      <c r="H419" s="160" t="n">
        <v>0</v>
      </c>
      <c r="I419" s="160" t="n">
        <v>0</v>
      </c>
      <c r="J419" s="159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14</v>
      </c>
      <c r="B420" s="171" t="n">
        <v>38718</v>
      </c>
      <c r="C420" s="159" t="s">
        <v>138</v>
      </c>
      <c r="D420" s="159" t="s">
        <v>15</v>
      </c>
      <c r="E420" s="160" t="n">
        <v>0</v>
      </c>
      <c r="F420" s="159" t="n">
        <v>0</v>
      </c>
      <c r="G420" s="160" t="n">
        <v>0</v>
      </c>
      <c r="H420" s="160" t="n">
        <v>-0.02319759130478</v>
      </c>
      <c r="I420" s="160" t="n">
        <v>0</v>
      </c>
      <c r="J420" s="159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14</v>
      </c>
      <c r="B421" s="171" t="n">
        <v>38718</v>
      </c>
      <c r="C421" s="159" t="s">
        <v>139</v>
      </c>
      <c r="D421" s="159" t="s">
        <v>15</v>
      </c>
      <c r="E421" s="160" t="n">
        <v>0</v>
      </c>
      <c r="F421" s="159" t="n">
        <v>0</v>
      </c>
      <c r="G421" s="160" t="n">
        <v>0</v>
      </c>
      <c r="H421" s="160" t="n">
        <v>0.0126</v>
      </c>
      <c r="I421" s="160" t="n">
        <v>0</v>
      </c>
      <c r="J421" s="159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14</v>
      </c>
      <c r="B422" s="171" t="n">
        <v>38718</v>
      </c>
      <c r="C422" s="159" t="s">
        <v>140</v>
      </c>
      <c r="D422" s="159" t="s">
        <v>15</v>
      </c>
      <c r="E422" s="160" t="n">
        <v>0</v>
      </c>
      <c r="F422" s="159" t="n">
        <v>0</v>
      </c>
      <c r="G422" s="160" t="n">
        <v>0</v>
      </c>
      <c r="H422" s="160" t="n">
        <v>0</v>
      </c>
      <c r="I422" s="160" t="n">
        <v>0</v>
      </c>
      <c r="J422" s="159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14</v>
      </c>
      <c r="B423" s="171" t="n">
        <v>38749</v>
      </c>
      <c r="C423" s="159" t="s">
        <v>137</v>
      </c>
      <c r="D423" s="159" t="s">
        <v>15</v>
      </c>
      <c r="E423" s="160" t="n">
        <v>0</v>
      </c>
      <c r="F423" s="159" t="n">
        <v>0</v>
      </c>
      <c r="G423" s="160" t="n">
        <v>0</v>
      </c>
      <c r="H423" s="160" t="n">
        <v>0</v>
      </c>
      <c r="I423" s="160" t="n">
        <v>0</v>
      </c>
      <c r="J423" s="159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14</v>
      </c>
      <c r="B424" s="171" t="n">
        <v>38749</v>
      </c>
      <c r="C424" s="159" t="s">
        <v>138</v>
      </c>
      <c r="D424" s="159" t="s">
        <v>15</v>
      </c>
      <c r="E424" s="160" t="n">
        <v>0</v>
      </c>
      <c r="F424" s="159" t="n">
        <v>0</v>
      </c>
      <c r="G424" s="160" t="n">
        <v>0</v>
      </c>
      <c r="H424" s="160" t="n">
        <v>-0.00663584470749</v>
      </c>
      <c r="I424" s="160" t="n">
        <v>0</v>
      </c>
      <c r="J424" s="159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14</v>
      </c>
      <c r="B425" s="171" t="n">
        <v>38749</v>
      </c>
      <c r="C425" s="159" t="s">
        <v>139</v>
      </c>
      <c r="D425" s="159" t="s">
        <v>15</v>
      </c>
      <c r="E425" s="160" t="n">
        <v>0</v>
      </c>
      <c r="F425" s="159" t="n">
        <v>0</v>
      </c>
      <c r="G425" s="160" t="n">
        <v>0</v>
      </c>
      <c r="H425" s="160" t="n">
        <v>0.0126</v>
      </c>
      <c r="I425" s="160" t="n">
        <v>0</v>
      </c>
      <c r="J425" s="159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14</v>
      </c>
      <c r="B426" s="171" t="n">
        <v>38749</v>
      </c>
      <c r="C426" s="159" t="s">
        <v>140</v>
      </c>
      <c r="D426" s="159" t="s">
        <v>15</v>
      </c>
      <c r="E426" s="160" t="n">
        <v>0</v>
      </c>
      <c r="F426" s="159" t="n">
        <v>0</v>
      </c>
      <c r="G426" s="160" t="n">
        <v>0</v>
      </c>
      <c r="H426" s="160" t="n">
        <v>0</v>
      </c>
      <c r="I426" s="160" t="n">
        <v>0</v>
      </c>
      <c r="J426" s="159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14</v>
      </c>
      <c r="B427" s="171" t="n">
        <v>38777</v>
      </c>
      <c r="C427" s="159" t="s">
        <v>137</v>
      </c>
      <c r="D427" s="159" t="s">
        <v>15</v>
      </c>
      <c r="E427" s="160" t="n">
        <v>0</v>
      </c>
      <c r="F427" s="159" t="n">
        <v>0</v>
      </c>
      <c r="G427" s="160" t="n">
        <v>0</v>
      </c>
      <c r="H427" s="160" t="n">
        <v>0</v>
      </c>
      <c r="I427" s="160" t="n">
        <v>0</v>
      </c>
      <c r="J427" s="159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14</v>
      </c>
      <c r="B428" s="171" t="n">
        <v>38777</v>
      </c>
      <c r="C428" s="159" t="s">
        <v>138</v>
      </c>
      <c r="D428" s="159" t="s">
        <v>15</v>
      </c>
      <c r="E428" s="160" t="n">
        <v>0</v>
      </c>
      <c r="F428" s="159" t="n">
        <v>0</v>
      </c>
      <c r="G428" s="160" t="n">
        <v>0</v>
      </c>
      <c r="H428" s="160" t="n">
        <v>0.020832419395</v>
      </c>
      <c r="I428" s="160" t="n">
        <v>0</v>
      </c>
      <c r="J428" s="159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14</v>
      </c>
      <c r="B429" s="171" t="n">
        <v>38777</v>
      </c>
      <c r="C429" s="159" t="s">
        <v>139</v>
      </c>
      <c r="D429" s="159" t="s">
        <v>15</v>
      </c>
      <c r="E429" s="160" t="n">
        <v>0</v>
      </c>
      <c r="F429" s="159" t="n">
        <v>0</v>
      </c>
      <c r="G429" s="160" t="n">
        <v>0</v>
      </c>
      <c r="H429" s="160" t="n">
        <v>0.0126</v>
      </c>
      <c r="I429" s="160" t="n">
        <v>0</v>
      </c>
      <c r="J429" s="159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14</v>
      </c>
      <c r="B430" s="171" t="n">
        <v>38777</v>
      </c>
      <c r="C430" s="159" t="s">
        <v>140</v>
      </c>
      <c r="D430" s="159" t="s">
        <v>15</v>
      </c>
      <c r="E430" s="160" t="n">
        <v>0</v>
      </c>
      <c r="F430" s="159" t="n">
        <v>0</v>
      </c>
      <c r="G430" s="160" t="n">
        <v>0</v>
      </c>
      <c r="H430" s="160" t="n">
        <v>0</v>
      </c>
      <c r="I430" s="160" t="n">
        <v>0</v>
      </c>
      <c r="J430" s="159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14</v>
      </c>
      <c r="B431" s="171" t="n">
        <v>38808</v>
      </c>
      <c r="C431" s="159" t="s">
        <v>137</v>
      </c>
      <c r="D431" s="159" t="s">
        <v>15</v>
      </c>
      <c r="E431" s="160" t="n">
        <v>0</v>
      </c>
      <c r="F431" s="159" t="n">
        <v>0</v>
      </c>
      <c r="G431" s="160" t="n">
        <v>0</v>
      </c>
      <c r="H431" s="160" t="n">
        <v>0</v>
      </c>
      <c r="I431" s="160" t="n">
        <v>0</v>
      </c>
      <c r="J431" s="159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14</v>
      </c>
      <c r="B432" s="171" t="n">
        <v>38808</v>
      </c>
      <c r="C432" s="159" t="s">
        <v>138</v>
      </c>
      <c r="D432" s="159" t="s">
        <v>15</v>
      </c>
      <c r="E432" s="160" t="n">
        <v>0</v>
      </c>
      <c r="F432" s="159" t="n">
        <v>0</v>
      </c>
      <c r="G432" s="160" t="n">
        <v>0</v>
      </c>
      <c r="H432" s="160" t="n">
        <v>0</v>
      </c>
      <c r="I432" s="160" t="n">
        <v>0</v>
      </c>
      <c r="J432" s="159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14</v>
      </c>
      <c r="B433" s="171" t="n">
        <v>38808</v>
      </c>
      <c r="C433" s="159" t="s">
        <v>139</v>
      </c>
      <c r="D433" s="159" t="s">
        <v>15</v>
      </c>
      <c r="E433" s="160" t="n">
        <v>0</v>
      </c>
      <c r="F433" s="159" t="n">
        <v>0</v>
      </c>
      <c r="G433" s="160" t="n">
        <v>0</v>
      </c>
      <c r="H433" s="160" t="n">
        <v>0.0126</v>
      </c>
      <c r="I433" s="160" t="n">
        <v>0</v>
      </c>
      <c r="J433" s="159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14</v>
      </c>
      <c r="B434" s="171" t="n">
        <v>38808</v>
      </c>
      <c r="C434" s="159" t="s">
        <v>140</v>
      </c>
      <c r="D434" s="159" t="s">
        <v>15</v>
      </c>
      <c r="E434" s="160" t="n">
        <v>0</v>
      </c>
      <c r="F434" s="159" t="n">
        <v>0</v>
      </c>
      <c r="G434" s="160" t="n">
        <v>0</v>
      </c>
      <c r="H434" s="160" t="n">
        <v>0</v>
      </c>
      <c r="I434" s="160" t="n">
        <v>0</v>
      </c>
      <c r="J434" s="159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14</v>
      </c>
      <c r="B435" s="171" t="n">
        <v>38838</v>
      </c>
      <c r="C435" s="159" t="s">
        <v>137</v>
      </c>
      <c r="D435" s="159" t="s">
        <v>15</v>
      </c>
      <c r="E435" s="160" t="n">
        <v>0</v>
      </c>
      <c r="F435" s="159" t="n">
        <v>0</v>
      </c>
      <c r="G435" s="160" t="n">
        <v>0</v>
      </c>
      <c r="H435" s="160" t="n">
        <v>0</v>
      </c>
      <c r="I435" s="160" t="n">
        <v>0</v>
      </c>
      <c r="J435" s="159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14</v>
      </c>
      <c r="B436" s="171" t="n">
        <v>38838</v>
      </c>
      <c r="C436" s="159" t="s">
        <v>138</v>
      </c>
      <c r="D436" s="159" t="s">
        <v>15</v>
      </c>
      <c r="E436" s="160" t="n">
        <v>0</v>
      </c>
      <c r="F436" s="159" t="n">
        <v>0</v>
      </c>
      <c r="G436" s="160" t="n">
        <v>0</v>
      </c>
      <c r="H436" s="160" t="n">
        <v>0</v>
      </c>
      <c r="I436" s="160" t="n">
        <v>0</v>
      </c>
      <c r="J436" s="159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14</v>
      </c>
      <c r="B437" s="171" t="n">
        <v>38838</v>
      </c>
      <c r="C437" s="159" t="s">
        <v>139</v>
      </c>
      <c r="D437" s="159" t="s">
        <v>15</v>
      </c>
      <c r="E437" s="160" t="n">
        <v>0</v>
      </c>
      <c r="F437" s="159" t="n">
        <v>0</v>
      </c>
      <c r="G437" s="160" t="n">
        <v>0</v>
      </c>
      <c r="H437" s="160" t="n">
        <v>0.0126</v>
      </c>
      <c r="I437" s="160" t="n">
        <v>0</v>
      </c>
      <c r="J437" s="159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14</v>
      </c>
      <c r="B438" s="171" t="n">
        <v>38838</v>
      </c>
      <c r="C438" s="159" t="s">
        <v>140</v>
      </c>
      <c r="D438" s="159" t="s">
        <v>15</v>
      </c>
      <c r="E438" s="160" t="n">
        <v>0</v>
      </c>
      <c r="F438" s="159" t="n">
        <v>0</v>
      </c>
      <c r="G438" s="160" t="n">
        <v>0</v>
      </c>
      <c r="H438" s="160" t="n">
        <v>0</v>
      </c>
      <c r="I438" s="160" t="n">
        <v>0</v>
      </c>
      <c r="J438" s="159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14</v>
      </c>
      <c r="B439" s="171" t="n">
        <v>38869</v>
      </c>
      <c r="C439" s="159" t="s">
        <v>137</v>
      </c>
      <c r="D439" s="159" t="s">
        <v>15</v>
      </c>
      <c r="E439" s="160" t="n">
        <v>0</v>
      </c>
      <c r="F439" s="159" t="n">
        <v>0</v>
      </c>
      <c r="G439" s="160" t="n">
        <v>0</v>
      </c>
      <c r="H439" s="160" t="n">
        <v>0</v>
      </c>
      <c r="I439" s="160" t="n">
        <v>0</v>
      </c>
      <c r="J439" s="159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14</v>
      </c>
      <c r="B440" s="171" t="n">
        <v>38869</v>
      </c>
      <c r="C440" s="159" t="s">
        <v>138</v>
      </c>
      <c r="D440" s="159" t="s">
        <v>15</v>
      </c>
      <c r="E440" s="160" t="n">
        <v>0</v>
      </c>
      <c r="F440" s="159" t="n">
        <v>0</v>
      </c>
      <c r="G440" s="160" t="n">
        <v>0</v>
      </c>
      <c r="H440" s="160" t="n">
        <v>0</v>
      </c>
      <c r="I440" s="160" t="n">
        <v>0</v>
      </c>
      <c r="J440" s="159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14</v>
      </c>
      <c r="B441" s="171" t="n">
        <v>38869</v>
      </c>
      <c r="C441" s="159" t="s">
        <v>139</v>
      </c>
      <c r="D441" s="159" t="s">
        <v>15</v>
      </c>
      <c r="E441" s="160" t="n">
        <v>0</v>
      </c>
      <c r="F441" s="159" t="n">
        <v>0</v>
      </c>
      <c r="G441" s="160" t="n">
        <v>0</v>
      </c>
      <c r="H441" s="160" t="n">
        <v>0.0126</v>
      </c>
      <c r="I441" s="160" t="n">
        <v>0</v>
      </c>
      <c r="J441" s="159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14</v>
      </c>
      <c r="B442" s="171" t="n">
        <v>38869</v>
      </c>
      <c r="C442" s="159" t="s">
        <v>140</v>
      </c>
      <c r="D442" s="159" t="s">
        <v>15</v>
      </c>
      <c r="E442" s="160" t="n">
        <v>0</v>
      </c>
      <c r="F442" s="159" t="n">
        <v>0</v>
      </c>
      <c r="G442" s="160" t="n">
        <v>0</v>
      </c>
      <c r="H442" s="160" t="n">
        <v>0</v>
      </c>
      <c r="I442" s="160" t="n">
        <v>0</v>
      </c>
      <c r="J442" s="159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14</v>
      </c>
      <c r="B443" s="171" t="n">
        <v>38899</v>
      </c>
      <c r="C443" s="159" t="s">
        <v>137</v>
      </c>
      <c r="D443" s="159" t="s">
        <v>15</v>
      </c>
      <c r="E443" s="160" t="n">
        <v>0</v>
      </c>
      <c r="F443" s="159" t="n">
        <v>0</v>
      </c>
      <c r="G443" s="160" t="n">
        <v>0</v>
      </c>
      <c r="H443" s="160" t="n">
        <v>0</v>
      </c>
      <c r="I443" s="160" t="n">
        <v>0</v>
      </c>
      <c r="J443" s="159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14</v>
      </c>
      <c r="B444" s="171" t="n">
        <v>38899</v>
      </c>
      <c r="C444" s="159" t="s">
        <v>138</v>
      </c>
      <c r="D444" s="159" t="s">
        <v>15</v>
      </c>
      <c r="E444" s="160" t="n">
        <v>0</v>
      </c>
      <c r="F444" s="159" t="n">
        <v>0</v>
      </c>
      <c r="G444" s="160" t="n">
        <v>0</v>
      </c>
      <c r="H444" s="160" t="n">
        <v>0</v>
      </c>
      <c r="I444" s="160" t="n">
        <v>0</v>
      </c>
      <c r="J444" s="159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14</v>
      </c>
      <c r="B445" s="171" t="n">
        <v>38899</v>
      </c>
      <c r="C445" s="159" t="s">
        <v>139</v>
      </c>
      <c r="D445" s="159" t="s">
        <v>15</v>
      </c>
      <c r="E445" s="160" t="n">
        <v>0</v>
      </c>
      <c r="F445" s="159" t="n">
        <v>0</v>
      </c>
      <c r="G445" s="160" t="n">
        <v>0</v>
      </c>
      <c r="H445" s="160" t="n">
        <v>0.0126</v>
      </c>
      <c r="I445" s="160" t="n">
        <v>0</v>
      </c>
      <c r="J445" s="159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14</v>
      </c>
      <c r="B446" s="171" t="n">
        <v>38899</v>
      </c>
      <c r="C446" s="159" t="s">
        <v>140</v>
      </c>
      <c r="D446" s="159" t="s">
        <v>15</v>
      </c>
      <c r="E446" s="160" t="n">
        <v>0</v>
      </c>
      <c r="F446" s="159" t="n">
        <v>0</v>
      </c>
      <c r="G446" s="160" t="n">
        <v>0</v>
      </c>
      <c r="H446" s="160" t="n">
        <v>0</v>
      </c>
      <c r="I446" s="160" t="n">
        <v>0</v>
      </c>
      <c r="J446" s="159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14</v>
      </c>
      <c r="B447" s="171" t="n">
        <v>38930</v>
      </c>
      <c r="C447" s="159" t="s">
        <v>137</v>
      </c>
      <c r="D447" s="159" t="s">
        <v>15</v>
      </c>
      <c r="E447" s="160" t="n">
        <v>0</v>
      </c>
      <c r="F447" s="159" t="n">
        <v>0</v>
      </c>
      <c r="G447" s="160" t="n">
        <v>0</v>
      </c>
      <c r="H447" s="160" t="n">
        <v>0</v>
      </c>
      <c r="I447" s="160" t="n">
        <v>0</v>
      </c>
      <c r="J447" s="159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14</v>
      </c>
      <c r="B448" s="171" t="n">
        <v>38930</v>
      </c>
      <c r="C448" s="159" t="s">
        <v>138</v>
      </c>
      <c r="D448" s="159" t="s">
        <v>15</v>
      </c>
      <c r="E448" s="160" t="n">
        <v>0</v>
      </c>
      <c r="F448" s="159" t="n">
        <v>0</v>
      </c>
      <c r="G448" s="160" t="n">
        <v>0</v>
      </c>
      <c r="H448" s="160" t="n">
        <v>0</v>
      </c>
      <c r="I448" s="160" t="n">
        <v>0</v>
      </c>
      <c r="J448" s="159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14</v>
      </c>
      <c r="B449" s="171" t="n">
        <v>38930</v>
      </c>
      <c r="C449" s="159" t="s">
        <v>139</v>
      </c>
      <c r="D449" s="159" t="s">
        <v>15</v>
      </c>
      <c r="E449" s="160" t="n">
        <v>0</v>
      </c>
      <c r="F449" s="159" t="n">
        <v>0</v>
      </c>
      <c r="G449" s="160" t="n">
        <v>0</v>
      </c>
      <c r="H449" s="160" t="n">
        <v>0.0126</v>
      </c>
      <c r="I449" s="160" t="n">
        <v>0</v>
      </c>
      <c r="J449" s="159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14</v>
      </c>
      <c r="B450" s="171" t="n">
        <v>38930</v>
      </c>
      <c r="C450" s="159" t="s">
        <v>140</v>
      </c>
      <c r="D450" s="159" t="s">
        <v>15</v>
      </c>
      <c r="E450" s="160" t="n">
        <v>0</v>
      </c>
      <c r="F450" s="159" t="n">
        <v>0</v>
      </c>
      <c r="G450" s="160" t="n">
        <v>0</v>
      </c>
      <c r="H450" s="160" t="n">
        <v>0</v>
      </c>
      <c r="I450" s="160" t="n">
        <v>0</v>
      </c>
      <c r="J450" s="159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14</v>
      </c>
      <c r="B451" s="171" t="n">
        <v>38961</v>
      </c>
      <c r="C451" s="159" t="s">
        <v>137</v>
      </c>
      <c r="D451" s="159" t="s">
        <v>15</v>
      </c>
      <c r="E451" s="160" t="n">
        <v>0</v>
      </c>
      <c r="F451" s="159" t="n">
        <v>0</v>
      </c>
      <c r="G451" s="160" t="n">
        <v>0</v>
      </c>
      <c r="H451" s="160" t="n">
        <v>0</v>
      </c>
      <c r="I451" s="160" t="n">
        <v>0</v>
      </c>
      <c r="J451" s="159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14</v>
      </c>
      <c r="B452" s="171" t="n">
        <v>38961</v>
      </c>
      <c r="C452" s="159" t="s">
        <v>138</v>
      </c>
      <c r="D452" s="159" t="s">
        <v>15</v>
      </c>
      <c r="E452" s="160" t="n">
        <v>0</v>
      </c>
      <c r="F452" s="159" t="n">
        <v>0</v>
      </c>
      <c r="G452" s="160" t="n">
        <v>0</v>
      </c>
      <c r="H452" s="160" t="n">
        <v>0</v>
      </c>
      <c r="I452" s="160" t="n">
        <v>0</v>
      </c>
      <c r="J452" s="159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14</v>
      </c>
      <c r="B453" s="171" t="n">
        <v>38961</v>
      </c>
      <c r="C453" s="159" t="s">
        <v>139</v>
      </c>
      <c r="D453" s="159" t="s">
        <v>15</v>
      </c>
      <c r="E453" s="160" t="n">
        <v>0</v>
      </c>
      <c r="F453" s="159" t="n">
        <v>0</v>
      </c>
      <c r="G453" s="160" t="n">
        <v>0</v>
      </c>
      <c r="H453" s="160" t="n">
        <v>0.0126</v>
      </c>
      <c r="I453" s="160" t="n">
        <v>0</v>
      </c>
      <c r="J453" s="159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14</v>
      </c>
      <c r="B454" s="171" t="n">
        <v>38961</v>
      </c>
      <c r="C454" s="159" t="s">
        <v>140</v>
      </c>
      <c r="D454" s="159" t="s">
        <v>15</v>
      </c>
      <c r="E454" s="160" t="n">
        <v>0</v>
      </c>
      <c r="F454" s="159" t="n">
        <v>0</v>
      </c>
      <c r="G454" s="160" t="n">
        <v>0</v>
      </c>
      <c r="H454" s="160" t="n">
        <v>0</v>
      </c>
      <c r="I454" s="160" t="n">
        <v>0</v>
      </c>
      <c r="J454" s="159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14</v>
      </c>
      <c r="B455" s="171" t="n">
        <v>38991</v>
      </c>
      <c r="C455" s="159" t="s">
        <v>137</v>
      </c>
      <c r="D455" s="159" t="s">
        <v>15</v>
      </c>
      <c r="E455" s="160" t="n">
        <v>0</v>
      </c>
      <c r="F455" s="159" t="n">
        <v>0</v>
      </c>
      <c r="G455" s="160" t="n">
        <v>0</v>
      </c>
      <c r="H455" s="160" t="n">
        <v>0</v>
      </c>
      <c r="I455" s="160" t="n">
        <v>0</v>
      </c>
      <c r="J455" s="159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14</v>
      </c>
      <c r="B456" s="171" t="n">
        <v>38991</v>
      </c>
      <c r="C456" s="159" t="s">
        <v>138</v>
      </c>
      <c r="D456" s="159" t="s">
        <v>15</v>
      </c>
      <c r="E456" s="160" t="n">
        <v>0</v>
      </c>
      <c r="F456" s="159" t="n">
        <v>0</v>
      </c>
      <c r="G456" s="160" t="n">
        <v>0</v>
      </c>
      <c r="H456" s="160" t="n">
        <v>0</v>
      </c>
      <c r="I456" s="160" t="n">
        <v>0</v>
      </c>
      <c r="J456" s="159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14</v>
      </c>
      <c r="B457" s="171" t="n">
        <v>38991</v>
      </c>
      <c r="C457" s="159" t="s">
        <v>139</v>
      </c>
      <c r="D457" s="159" t="s">
        <v>15</v>
      </c>
      <c r="E457" s="160" t="n">
        <v>0</v>
      </c>
      <c r="F457" s="159" t="n">
        <v>0</v>
      </c>
      <c r="G457" s="160" t="n">
        <v>0</v>
      </c>
      <c r="H457" s="160" t="n">
        <v>0.0126</v>
      </c>
      <c r="I457" s="160" t="n">
        <v>0</v>
      </c>
      <c r="J457" s="159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14</v>
      </c>
      <c r="B458" s="171" t="n">
        <v>38991</v>
      </c>
      <c r="C458" s="159" t="s">
        <v>140</v>
      </c>
      <c r="D458" s="159" t="s">
        <v>15</v>
      </c>
      <c r="E458" s="160" t="n">
        <v>0</v>
      </c>
      <c r="F458" s="159" t="n">
        <v>0</v>
      </c>
      <c r="G458" s="160" t="n">
        <v>0</v>
      </c>
      <c r="H458" s="160" t="n">
        <v>0</v>
      </c>
      <c r="I458" s="160" t="n">
        <v>0</v>
      </c>
      <c r="J458" s="159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14</v>
      </c>
      <c r="B459" s="171" t="n">
        <v>39022</v>
      </c>
      <c r="C459" s="159" t="s">
        <v>137</v>
      </c>
      <c r="D459" s="159" t="s">
        <v>15</v>
      </c>
      <c r="E459" s="160" t="n">
        <v>0</v>
      </c>
      <c r="F459" s="159" t="n">
        <v>0</v>
      </c>
      <c r="G459" s="160" t="n">
        <v>0</v>
      </c>
      <c r="H459" s="160" t="n">
        <v>-0.00569939613343</v>
      </c>
      <c r="I459" s="160" t="n">
        <v>0</v>
      </c>
      <c r="J459" s="159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14</v>
      </c>
      <c r="B460" s="171" t="n">
        <v>39022</v>
      </c>
      <c r="C460" s="159" t="s">
        <v>138</v>
      </c>
      <c r="D460" s="159" t="s">
        <v>15</v>
      </c>
      <c r="E460" s="160" t="n">
        <v>0</v>
      </c>
      <c r="F460" s="159" t="n">
        <v>0</v>
      </c>
      <c r="G460" s="160" t="n">
        <v>0</v>
      </c>
      <c r="H460" s="160" t="n">
        <v>0.013834238052</v>
      </c>
      <c r="I460" s="160" t="n">
        <v>0</v>
      </c>
      <c r="J460" s="159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14</v>
      </c>
      <c r="B461" s="171" t="n">
        <v>39022</v>
      </c>
      <c r="C461" s="159" t="s">
        <v>139</v>
      </c>
      <c r="D461" s="159" t="s">
        <v>15</v>
      </c>
      <c r="E461" s="160" t="n">
        <v>0</v>
      </c>
      <c r="F461" s="159" t="n">
        <v>0</v>
      </c>
      <c r="G461" s="160" t="n">
        <v>0</v>
      </c>
      <c r="H461" s="160" t="n">
        <v>0.0126</v>
      </c>
      <c r="I461" s="160" t="n">
        <v>0</v>
      </c>
      <c r="J461" s="159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14</v>
      </c>
      <c r="B462" s="171" t="n">
        <v>39022</v>
      </c>
      <c r="C462" s="159" t="s">
        <v>140</v>
      </c>
      <c r="D462" s="159" t="s">
        <v>15</v>
      </c>
      <c r="E462" s="160" t="n">
        <v>0</v>
      </c>
      <c r="F462" s="159" t="n">
        <v>0</v>
      </c>
      <c r="G462" s="160" t="n">
        <v>0</v>
      </c>
      <c r="H462" s="160" t="n">
        <v>0</v>
      </c>
      <c r="I462" s="160" t="n">
        <v>0</v>
      </c>
      <c r="J462" s="159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14</v>
      </c>
      <c r="B463" s="171" t="n">
        <v>39052</v>
      </c>
      <c r="C463" s="159" t="s">
        <v>137</v>
      </c>
      <c r="D463" s="159" t="s">
        <v>15</v>
      </c>
      <c r="E463" s="160" t="n">
        <v>0</v>
      </c>
      <c r="F463" s="159" t="n">
        <v>0</v>
      </c>
      <c r="G463" s="160" t="n">
        <v>0</v>
      </c>
      <c r="H463" s="160" t="n">
        <v>-0.01083821058274</v>
      </c>
      <c r="I463" s="160" t="n">
        <v>0</v>
      </c>
      <c r="J463" s="159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14</v>
      </c>
      <c r="B464" s="171" t="n">
        <v>39052</v>
      </c>
      <c r="C464" s="159" t="s">
        <v>138</v>
      </c>
      <c r="D464" s="159" t="s">
        <v>15</v>
      </c>
      <c r="E464" s="160" t="n">
        <v>0</v>
      </c>
      <c r="F464" s="159" t="n">
        <v>0</v>
      </c>
      <c r="G464" s="160" t="n">
        <v>0</v>
      </c>
      <c r="H464" s="160" t="n">
        <v>0.007345557212</v>
      </c>
      <c r="I464" s="160" t="n">
        <v>0</v>
      </c>
      <c r="J464" s="159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14</v>
      </c>
      <c r="B465" s="171" t="n">
        <v>39052</v>
      </c>
      <c r="C465" s="159" t="s">
        <v>139</v>
      </c>
      <c r="D465" s="159" t="s">
        <v>15</v>
      </c>
      <c r="E465" s="160" t="n">
        <v>0</v>
      </c>
      <c r="F465" s="159" t="n">
        <v>0</v>
      </c>
      <c r="G465" s="160" t="n">
        <v>0</v>
      </c>
      <c r="H465" s="160" t="n">
        <v>0.0126</v>
      </c>
      <c r="I465" s="160" t="n">
        <v>0</v>
      </c>
      <c r="J465" s="159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14</v>
      </c>
      <c r="B466" s="171" t="n">
        <v>39052</v>
      </c>
      <c r="C466" s="159" t="s">
        <v>140</v>
      </c>
      <c r="D466" s="159" t="s">
        <v>15</v>
      </c>
      <c r="E466" s="160" t="n">
        <v>0</v>
      </c>
      <c r="F466" s="159" t="n">
        <v>0</v>
      </c>
      <c r="G466" s="160" t="n">
        <v>0</v>
      </c>
      <c r="H466" s="160" t="n">
        <v>0</v>
      </c>
      <c r="I466" s="160" t="n">
        <v>0</v>
      </c>
      <c r="J466" s="159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14</v>
      </c>
      <c r="B467" s="171" t="n">
        <v>39083</v>
      </c>
      <c r="C467" s="159" t="s">
        <v>137</v>
      </c>
      <c r="D467" s="159" t="s">
        <v>15</v>
      </c>
      <c r="E467" s="160" t="n">
        <v>0</v>
      </c>
      <c r="F467" s="159" t="n">
        <v>0</v>
      </c>
      <c r="G467" s="160" t="n">
        <v>0</v>
      </c>
      <c r="H467" s="160" t="n">
        <v>0</v>
      </c>
      <c r="I467" s="160" t="n">
        <v>0</v>
      </c>
      <c r="J467" s="159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14</v>
      </c>
      <c r="B468" s="171" t="n">
        <v>39083</v>
      </c>
      <c r="C468" s="159" t="s">
        <v>138</v>
      </c>
      <c r="D468" s="159" t="s">
        <v>15</v>
      </c>
      <c r="E468" s="160" t="n">
        <v>0</v>
      </c>
      <c r="F468" s="159" t="n">
        <v>0</v>
      </c>
      <c r="G468" s="160" t="n">
        <v>0</v>
      </c>
      <c r="H468" s="160" t="n">
        <v>-0.02202701568604</v>
      </c>
      <c r="I468" s="160" t="n">
        <v>0</v>
      </c>
      <c r="J468" s="159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14</v>
      </c>
      <c r="B469" s="171" t="n">
        <v>39083</v>
      </c>
      <c r="C469" s="159" t="s">
        <v>139</v>
      </c>
      <c r="D469" s="159" t="s">
        <v>15</v>
      </c>
      <c r="E469" s="160" t="n">
        <v>0</v>
      </c>
      <c r="F469" s="159" t="n">
        <v>0</v>
      </c>
      <c r="G469" s="160" t="n">
        <v>0</v>
      </c>
      <c r="H469" s="160" t="n">
        <v>0.0126</v>
      </c>
      <c r="I469" s="160" t="n">
        <v>0</v>
      </c>
      <c r="J469" s="159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14</v>
      </c>
      <c r="B470" s="171" t="n">
        <v>39083</v>
      </c>
      <c r="C470" s="159" t="s">
        <v>140</v>
      </c>
      <c r="D470" s="159" t="s">
        <v>15</v>
      </c>
      <c r="E470" s="160" t="n">
        <v>0</v>
      </c>
      <c r="F470" s="159" t="n">
        <v>0</v>
      </c>
      <c r="G470" s="160" t="n">
        <v>0</v>
      </c>
      <c r="H470" s="160" t="n">
        <v>0</v>
      </c>
      <c r="I470" s="160" t="n">
        <v>0</v>
      </c>
      <c r="J470" s="159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14</v>
      </c>
      <c r="B471" s="171" t="n">
        <v>39083</v>
      </c>
      <c r="C471" s="159" t="s">
        <v>144</v>
      </c>
      <c r="D471" s="159" t="s">
        <v>15</v>
      </c>
      <c r="E471" s="160" t="n">
        <v>0.04575415</v>
      </c>
      <c r="F471" s="159" t="n">
        <v>0</v>
      </c>
      <c r="G471" s="160" t="n">
        <v>0.04575415</v>
      </c>
      <c r="H471" s="160" t="n">
        <v>-0.1</v>
      </c>
      <c r="I471" s="160" t="n">
        <v>-0.004575415</v>
      </c>
      <c r="J471" s="159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14</v>
      </c>
      <c r="B472" s="171" t="n">
        <v>39114</v>
      </c>
      <c r="C472" s="159" t="s">
        <v>137</v>
      </c>
      <c r="D472" s="159" t="s">
        <v>15</v>
      </c>
      <c r="E472" s="160" t="n">
        <v>4.22632229</v>
      </c>
      <c r="F472" s="159" t="n">
        <v>0</v>
      </c>
      <c r="G472" s="160" t="n">
        <v>4.22632229</v>
      </c>
      <c r="H472" s="160" t="n">
        <v>0</v>
      </c>
      <c r="I472" s="160" t="n">
        <v>0</v>
      </c>
      <c r="J472" s="159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14</v>
      </c>
      <c r="B473" s="171" t="n">
        <v>39114</v>
      </c>
      <c r="C473" s="159" t="s">
        <v>138</v>
      </c>
      <c r="D473" s="159" t="s">
        <v>15</v>
      </c>
      <c r="E473" s="160" t="n">
        <v>-1.48485622</v>
      </c>
      <c r="F473" s="159" t="n">
        <v>0</v>
      </c>
      <c r="G473" s="160" t="n">
        <v>-1.48485622</v>
      </c>
      <c r="H473" s="160" t="n">
        <v>-0.00652968883515</v>
      </c>
      <c r="I473" s="160" t="n">
        <v>0.00969564908153703</v>
      </c>
      <c r="J473" s="159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14</v>
      </c>
      <c r="B474" s="171" t="n">
        <v>39114</v>
      </c>
      <c r="C474" s="159" t="s">
        <v>139</v>
      </c>
      <c r="D474" s="159" t="s">
        <v>15</v>
      </c>
      <c r="E474" s="160" t="n">
        <v>-1.84345182</v>
      </c>
      <c r="F474" s="159" t="n">
        <v>0</v>
      </c>
      <c r="G474" s="160" t="n">
        <v>-1.84345182</v>
      </c>
      <c r="H474" s="160" t="n">
        <v>0.0126</v>
      </c>
      <c r="I474" s="160" t="n">
        <v>-0.023227492932</v>
      </c>
      <c r="J474" s="159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14</v>
      </c>
      <c r="B475" s="171" t="n">
        <v>39114</v>
      </c>
      <c r="C475" s="159" t="s">
        <v>140</v>
      </c>
      <c r="D475" s="159" t="s">
        <v>15</v>
      </c>
      <c r="E475" s="160" t="n">
        <v>-0.89801425</v>
      </c>
      <c r="F475" s="159" t="n">
        <v>0</v>
      </c>
      <c r="G475" s="160" t="n">
        <v>-0.89801425</v>
      </c>
      <c r="H475" s="160" t="n">
        <v>0</v>
      </c>
      <c r="I475" s="160" t="n">
        <v>0</v>
      </c>
      <c r="J475" s="159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14</v>
      </c>
      <c r="B476" s="171" t="n">
        <v>39114</v>
      </c>
      <c r="C476" s="159" t="s">
        <v>144</v>
      </c>
      <c r="D476" s="159" t="s">
        <v>15</v>
      </c>
      <c r="E476" s="160" t="n">
        <v>0.04110598</v>
      </c>
      <c r="F476" s="159" t="n">
        <v>0</v>
      </c>
      <c r="G476" s="160" t="n">
        <v>0.04110598</v>
      </c>
      <c r="H476" s="160" t="n">
        <v>-0.1</v>
      </c>
      <c r="I476" s="160" t="n">
        <v>-0.004110598</v>
      </c>
      <c r="J476" s="159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14</v>
      </c>
      <c r="B477" s="171" t="n">
        <v>39142</v>
      </c>
      <c r="C477" s="159" t="s">
        <v>137</v>
      </c>
      <c r="D477" s="159" t="s">
        <v>15</v>
      </c>
      <c r="E477" s="160" t="n">
        <v>4.65648085</v>
      </c>
      <c r="F477" s="159" t="n">
        <v>0</v>
      </c>
      <c r="G477" s="160" t="n">
        <v>4.65648085</v>
      </c>
      <c r="H477" s="160" t="n">
        <v>0</v>
      </c>
      <c r="I477" s="160" t="n">
        <v>0</v>
      </c>
      <c r="J477" s="159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14</v>
      </c>
      <c r="B478" s="171" t="n">
        <v>39142</v>
      </c>
      <c r="C478" s="159" t="s">
        <v>138</v>
      </c>
      <c r="D478" s="159" t="s">
        <v>15</v>
      </c>
      <c r="E478" s="160" t="n">
        <v>-1.63598611</v>
      </c>
      <c r="F478" s="159" t="n">
        <v>0</v>
      </c>
      <c r="G478" s="160" t="n">
        <v>-1.63598611</v>
      </c>
      <c r="H478" s="160" t="n">
        <v>0.020143270492</v>
      </c>
      <c r="I478" s="160" t="n">
        <v>-0.0329541107348849</v>
      </c>
      <c r="J478" s="159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14</v>
      </c>
      <c r="B479" s="171" t="n">
        <v>39142</v>
      </c>
      <c r="C479" s="159" t="s">
        <v>139</v>
      </c>
      <c r="D479" s="159" t="s">
        <v>15</v>
      </c>
      <c r="E479" s="160" t="n">
        <v>-2.03107986</v>
      </c>
      <c r="F479" s="159" t="n">
        <v>0</v>
      </c>
      <c r="G479" s="160" t="n">
        <v>-2.03107986</v>
      </c>
      <c r="H479" s="160" t="n">
        <v>0.0126</v>
      </c>
      <c r="I479" s="160" t="n">
        <v>-0.025591606236</v>
      </c>
      <c r="J479" s="159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14</v>
      </c>
      <c r="B480" s="171" t="n">
        <v>39142</v>
      </c>
      <c r="C480" s="159" t="s">
        <v>140</v>
      </c>
      <c r="D480" s="159" t="s">
        <v>15</v>
      </c>
      <c r="E480" s="160" t="n">
        <v>-0.98941488</v>
      </c>
      <c r="F480" s="159" t="n">
        <v>0</v>
      </c>
      <c r="G480" s="160" t="n">
        <v>-0.98941488</v>
      </c>
      <c r="H480" s="160" t="n">
        <v>0</v>
      </c>
      <c r="I480" s="160" t="n">
        <v>0</v>
      </c>
      <c r="J480" s="159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14</v>
      </c>
      <c r="B481" s="171" t="n">
        <v>39142</v>
      </c>
      <c r="C481" s="159" t="s">
        <v>144</v>
      </c>
      <c r="D481" s="159" t="s">
        <v>15</v>
      </c>
      <c r="E481" s="160" t="n">
        <v>0.04528978</v>
      </c>
      <c r="F481" s="159" t="n">
        <v>0</v>
      </c>
      <c r="G481" s="160" t="n">
        <v>0.04528978</v>
      </c>
      <c r="H481" s="160" t="n">
        <v>-0.1</v>
      </c>
      <c r="I481" s="160" t="n">
        <v>-0.004528978</v>
      </c>
      <c r="J481" s="159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14</v>
      </c>
      <c r="B482" s="171" t="n">
        <v>39173</v>
      </c>
      <c r="C482" s="159" t="s">
        <v>137</v>
      </c>
      <c r="D482" s="159" t="s">
        <v>15</v>
      </c>
      <c r="E482" s="160" t="n">
        <v>4.48208099</v>
      </c>
      <c r="F482" s="159" t="n">
        <v>0</v>
      </c>
      <c r="G482" s="160" t="n">
        <v>4.48208099</v>
      </c>
      <c r="H482" s="160" t="n">
        <v>0</v>
      </c>
      <c r="I482" s="160" t="n">
        <v>0</v>
      </c>
      <c r="J482" s="159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14</v>
      </c>
      <c r="B483" s="171" t="n">
        <v>39173</v>
      </c>
      <c r="C483" s="159" t="s">
        <v>138</v>
      </c>
      <c r="D483" s="159" t="s">
        <v>15</v>
      </c>
      <c r="E483" s="160" t="n">
        <v>-1.57471328</v>
      </c>
      <c r="F483" s="159" t="n">
        <v>0</v>
      </c>
      <c r="G483" s="160" t="n">
        <v>-1.57471328</v>
      </c>
      <c r="H483" s="160" t="n">
        <v>0</v>
      </c>
      <c r="I483" s="160" t="n">
        <v>0</v>
      </c>
      <c r="J483" s="159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14</v>
      </c>
      <c r="B484" s="171" t="n">
        <v>39173</v>
      </c>
      <c r="C484" s="159" t="s">
        <v>139</v>
      </c>
      <c r="D484" s="159" t="s">
        <v>15</v>
      </c>
      <c r="E484" s="160" t="n">
        <v>-1.95500953</v>
      </c>
      <c r="F484" s="159" t="n">
        <v>0</v>
      </c>
      <c r="G484" s="160" t="n">
        <v>-1.95500953</v>
      </c>
      <c r="H484" s="160" t="n">
        <v>0.0126</v>
      </c>
      <c r="I484" s="160" t="n">
        <v>-0.024633120078</v>
      </c>
      <c r="J484" s="159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14</v>
      </c>
      <c r="B485" s="171" t="n">
        <v>39173</v>
      </c>
      <c r="C485" s="159" t="s">
        <v>140</v>
      </c>
      <c r="D485" s="159" t="s">
        <v>15</v>
      </c>
      <c r="E485" s="160" t="n">
        <v>-0.95235818</v>
      </c>
      <c r="F485" s="159" t="n">
        <v>0</v>
      </c>
      <c r="G485" s="160" t="n">
        <v>-0.95235818</v>
      </c>
      <c r="H485" s="160" t="n">
        <v>0</v>
      </c>
      <c r="I485" s="160" t="n">
        <v>0</v>
      </c>
      <c r="J485" s="159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14</v>
      </c>
      <c r="B486" s="171" t="n">
        <v>39173</v>
      </c>
      <c r="C486" s="159" t="s">
        <v>144</v>
      </c>
      <c r="D486" s="159" t="s">
        <v>15</v>
      </c>
      <c r="E486" s="160" t="n">
        <v>0.04359354</v>
      </c>
      <c r="F486" s="159" t="n">
        <v>0</v>
      </c>
      <c r="G486" s="160" t="n">
        <v>0.04359354</v>
      </c>
      <c r="H486" s="160" t="n">
        <v>-0.1</v>
      </c>
      <c r="I486" s="160" t="n">
        <v>-0.004359354</v>
      </c>
      <c r="J486" s="159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14</v>
      </c>
      <c r="B487" s="171" t="n">
        <v>39203</v>
      </c>
      <c r="C487" s="159" t="s">
        <v>137</v>
      </c>
      <c r="D487" s="159" t="s">
        <v>15</v>
      </c>
      <c r="E487" s="160" t="n">
        <v>4.60744274</v>
      </c>
      <c r="F487" s="159" t="n">
        <v>0</v>
      </c>
      <c r="G487" s="160" t="n">
        <v>4.60744274</v>
      </c>
      <c r="H487" s="160" t="n">
        <v>0</v>
      </c>
      <c r="I487" s="160" t="n">
        <v>0</v>
      </c>
      <c r="J487" s="159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14</v>
      </c>
      <c r="B488" s="171" t="n">
        <v>39203</v>
      </c>
      <c r="C488" s="159" t="s">
        <v>138</v>
      </c>
      <c r="D488" s="159" t="s">
        <v>15</v>
      </c>
      <c r="E488" s="160" t="n">
        <v>-1.61875729</v>
      </c>
      <c r="F488" s="159" t="n">
        <v>0</v>
      </c>
      <c r="G488" s="160" t="n">
        <v>-1.61875729</v>
      </c>
      <c r="H488" s="160" t="n">
        <v>0</v>
      </c>
      <c r="I488" s="160" t="n">
        <v>0</v>
      </c>
      <c r="J488" s="159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14</v>
      </c>
      <c r="B489" s="171" t="n">
        <v>39203</v>
      </c>
      <c r="C489" s="159" t="s">
        <v>139</v>
      </c>
      <c r="D489" s="159" t="s">
        <v>15</v>
      </c>
      <c r="E489" s="160" t="n">
        <v>-2.00969025</v>
      </c>
      <c r="F489" s="159" t="n">
        <v>0</v>
      </c>
      <c r="G489" s="160" t="n">
        <v>-2.00969025</v>
      </c>
      <c r="H489" s="160" t="n">
        <v>0.0126</v>
      </c>
      <c r="I489" s="160" t="n">
        <v>-0.02532209715</v>
      </c>
      <c r="J489" s="159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14</v>
      </c>
      <c r="B490" s="171" t="n">
        <v>39203</v>
      </c>
      <c r="C490" s="159" t="s">
        <v>140</v>
      </c>
      <c r="D490" s="159" t="s">
        <v>15</v>
      </c>
      <c r="E490" s="160" t="n">
        <v>-0.9789952</v>
      </c>
      <c r="F490" s="159" t="n">
        <v>0</v>
      </c>
      <c r="G490" s="160" t="n">
        <v>-0.9789952</v>
      </c>
      <c r="H490" s="160" t="n">
        <v>0</v>
      </c>
      <c r="I490" s="160" t="n">
        <v>0</v>
      </c>
      <c r="J490" s="159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14</v>
      </c>
      <c r="B491" s="171" t="n">
        <v>39203</v>
      </c>
      <c r="C491" s="159" t="s">
        <v>144</v>
      </c>
      <c r="D491" s="159" t="s">
        <v>15</v>
      </c>
      <c r="E491" s="160" t="n">
        <v>0.04481283</v>
      </c>
      <c r="F491" s="159" t="n">
        <v>0</v>
      </c>
      <c r="G491" s="160" t="n">
        <v>0.04481283</v>
      </c>
      <c r="H491" s="160" t="n">
        <v>-0.1</v>
      </c>
      <c r="I491" s="160" t="n">
        <v>-0.004481283</v>
      </c>
      <c r="J491" s="159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14</v>
      </c>
      <c r="B492" s="171" t="n">
        <v>39234</v>
      </c>
      <c r="C492" s="159" t="s">
        <v>137</v>
      </c>
      <c r="D492" s="159" t="s">
        <v>15</v>
      </c>
      <c r="E492" s="160" t="n">
        <v>4.43477738</v>
      </c>
      <c r="F492" s="159" t="n">
        <v>0</v>
      </c>
      <c r="G492" s="160" t="n">
        <v>4.43477738</v>
      </c>
      <c r="H492" s="160" t="n">
        <v>0</v>
      </c>
      <c r="I492" s="160" t="n">
        <v>0</v>
      </c>
      <c r="J492" s="159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14</v>
      </c>
      <c r="B493" s="171" t="n">
        <v>39234</v>
      </c>
      <c r="C493" s="159" t="s">
        <v>138</v>
      </c>
      <c r="D493" s="159" t="s">
        <v>15</v>
      </c>
      <c r="E493" s="160" t="n">
        <v>-1.55809385</v>
      </c>
      <c r="F493" s="159" t="n">
        <v>0</v>
      </c>
      <c r="G493" s="160" t="n">
        <v>-1.55809385</v>
      </c>
      <c r="H493" s="160" t="n">
        <v>0</v>
      </c>
      <c r="I493" s="160" t="n">
        <v>0</v>
      </c>
      <c r="J493" s="159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14</v>
      </c>
      <c r="B494" s="171" t="n">
        <v>39234</v>
      </c>
      <c r="C494" s="159" t="s">
        <v>139</v>
      </c>
      <c r="D494" s="159" t="s">
        <v>15</v>
      </c>
      <c r="E494" s="160" t="n">
        <v>-1.93437648</v>
      </c>
      <c r="F494" s="159" t="n">
        <v>0</v>
      </c>
      <c r="G494" s="160" t="n">
        <v>-1.93437648</v>
      </c>
      <c r="H494" s="160" t="n">
        <v>0.0126</v>
      </c>
      <c r="I494" s="160" t="n">
        <v>-0.024373143648</v>
      </c>
      <c r="J494" s="159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14</v>
      </c>
      <c r="B495" s="171" t="n">
        <v>39234</v>
      </c>
      <c r="C495" s="159" t="s">
        <v>140</v>
      </c>
      <c r="D495" s="159" t="s">
        <v>15</v>
      </c>
      <c r="E495" s="160" t="n">
        <v>-0.94230705</v>
      </c>
      <c r="F495" s="159" t="n">
        <v>0</v>
      </c>
      <c r="G495" s="160" t="n">
        <v>-0.94230705</v>
      </c>
      <c r="H495" s="160" t="n">
        <v>0</v>
      </c>
      <c r="I495" s="160" t="n">
        <v>0</v>
      </c>
      <c r="J495" s="159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14</v>
      </c>
      <c r="B496" s="171" t="n">
        <v>39234</v>
      </c>
      <c r="C496" s="159" t="s">
        <v>144</v>
      </c>
      <c r="D496" s="159" t="s">
        <v>15</v>
      </c>
      <c r="E496" s="160" t="n">
        <v>0.04313345</v>
      </c>
      <c r="F496" s="159" t="n">
        <v>0</v>
      </c>
      <c r="G496" s="160" t="n">
        <v>0.04313345</v>
      </c>
      <c r="H496" s="160" t="n">
        <v>-0.1</v>
      </c>
      <c r="I496" s="160" t="n">
        <v>-0.004313345</v>
      </c>
      <c r="J496" s="159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14</v>
      </c>
      <c r="B497" s="171" t="n">
        <v>39264</v>
      </c>
      <c r="C497" s="159" t="s">
        <v>137</v>
      </c>
      <c r="D497" s="159" t="s">
        <v>15</v>
      </c>
      <c r="E497" s="160" t="n">
        <v>4.55856917</v>
      </c>
      <c r="F497" s="159" t="n">
        <v>0</v>
      </c>
      <c r="G497" s="160" t="n">
        <v>4.55856917</v>
      </c>
      <c r="H497" s="160" t="n">
        <v>0</v>
      </c>
      <c r="I497" s="160" t="n">
        <v>0</v>
      </c>
      <c r="J497" s="159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14</v>
      </c>
      <c r="B498" s="171" t="n">
        <v>39264</v>
      </c>
      <c r="C498" s="159" t="s">
        <v>138</v>
      </c>
      <c r="D498" s="159" t="s">
        <v>15</v>
      </c>
      <c r="E498" s="160" t="n">
        <v>-1.60158628</v>
      </c>
      <c r="F498" s="159" t="n">
        <v>0</v>
      </c>
      <c r="G498" s="160" t="n">
        <v>-1.60158628</v>
      </c>
      <c r="H498" s="160" t="n">
        <v>0</v>
      </c>
      <c r="I498" s="160" t="n">
        <v>0</v>
      </c>
      <c r="J498" s="159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14</v>
      </c>
      <c r="B499" s="171" t="n">
        <v>39264</v>
      </c>
      <c r="C499" s="159" t="s">
        <v>139</v>
      </c>
      <c r="D499" s="159" t="s">
        <v>15</v>
      </c>
      <c r="E499" s="160" t="n">
        <v>-1.98837241</v>
      </c>
      <c r="F499" s="159" t="n">
        <v>0</v>
      </c>
      <c r="G499" s="160" t="n">
        <v>-1.98837241</v>
      </c>
      <c r="H499" s="160" t="n">
        <v>0.0126</v>
      </c>
      <c r="I499" s="160" t="n">
        <v>-0.025053492366</v>
      </c>
      <c r="J499" s="159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14</v>
      </c>
      <c r="B500" s="171" t="n">
        <v>39264</v>
      </c>
      <c r="C500" s="159" t="s">
        <v>140</v>
      </c>
      <c r="D500" s="159" t="s">
        <v>15</v>
      </c>
      <c r="E500" s="160" t="n">
        <v>-0.96861048</v>
      </c>
      <c r="F500" s="159" t="n">
        <v>0</v>
      </c>
      <c r="G500" s="160" t="n">
        <v>-0.96861048</v>
      </c>
      <c r="H500" s="160" t="n">
        <v>0</v>
      </c>
      <c r="I500" s="160" t="n">
        <v>0</v>
      </c>
      <c r="J500" s="159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14</v>
      </c>
      <c r="B501" s="171" t="n">
        <v>39264</v>
      </c>
      <c r="C501" s="159" t="s">
        <v>144</v>
      </c>
      <c r="D501" s="159" t="s">
        <v>15</v>
      </c>
      <c r="E501" s="160" t="n">
        <v>0.04433748</v>
      </c>
      <c r="F501" s="159" t="n">
        <v>0</v>
      </c>
      <c r="G501" s="160" t="n">
        <v>0.04433748</v>
      </c>
      <c r="H501" s="160" t="n">
        <v>-0.1</v>
      </c>
      <c r="I501" s="160" t="n">
        <v>-0.004433748</v>
      </c>
      <c r="J501" s="159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14</v>
      </c>
      <c r="B502" s="171" t="n">
        <v>39295</v>
      </c>
      <c r="C502" s="159" t="s">
        <v>137</v>
      </c>
      <c r="D502" s="159" t="s">
        <v>15</v>
      </c>
      <c r="E502" s="160" t="n">
        <v>4.53373947</v>
      </c>
      <c r="F502" s="159" t="n">
        <v>0</v>
      </c>
      <c r="G502" s="160" t="n">
        <v>4.53373947</v>
      </c>
      <c r="H502" s="160" t="n">
        <v>0</v>
      </c>
      <c r="I502" s="160" t="n">
        <v>0</v>
      </c>
      <c r="J502" s="159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14</v>
      </c>
      <c r="B503" s="171" t="n">
        <v>39295</v>
      </c>
      <c r="C503" s="159" t="s">
        <v>138</v>
      </c>
      <c r="D503" s="159" t="s">
        <v>15</v>
      </c>
      <c r="E503" s="160" t="n">
        <v>-1.59286273</v>
      </c>
      <c r="F503" s="159" t="n">
        <v>0</v>
      </c>
      <c r="G503" s="160" t="n">
        <v>-1.59286273</v>
      </c>
      <c r="H503" s="160" t="n">
        <v>0</v>
      </c>
      <c r="I503" s="160" t="n">
        <v>0</v>
      </c>
      <c r="J503" s="159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14</v>
      </c>
      <c r="B504" s="171" t="n">
        <v>39295</v>
      </c>
      <c r="C504" s="159" t="s">
        <v>139</v>
      </c>
      <c r="D504" s="159" t="s">
        <v>15</v>
      </c>
      <c r="E504" s="160" t="n">
        <v>-1.9775421</v>
      </c>
      <c r="F504" s="159" t="n">
        <v>0</v>
      </c>
      <c r="G504" s="160" t="n">
        <v>-1.9775421</v>
      </c>
      <c r="H504" s="160" t="n">
        <v>0.0126</v>
      </c>
      <c r="I504" s="160" t="n">
        <v>-0.02491703046</v>
      </c>
      <c r="J504" s="159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14</v>
      </c>
      <c r="B505" s="171" t="n">
        <v>39295</v>
      </c>
      <c r="C505" s="159" t="s">
        <v>140</v>
      </c>
      <c r="D505" s="159" t="s">
        <v>15</v>
      </c>
      <c r="E505" s="160" t="n">
        <v>-0.96333464</v>
      </c>
      <c r="F505" s="159" t="n">
        <v>0</v>
      </c>
      <c r="G505" s="160" t="n">
        <v>-0.96333464</v>
      </c>
      <c r="H505" s="160" t="n">
        <v>0</v>
      </c>
      <c r="I505" s="160" t="n">
        <v>0</v>
      </c>
      <c r="J505" s="159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14</v>
      </c>
      <c r="B506" s="171" t="n">
        <v>39295</v>
      </c>
      <c r="C506" s="159" t="s">
        <v>144</v>
      </c>
      <c r="D506" s="159" t="s">
        <v>15</v>
      </c>
      <c r="E506" s="160" t="n">
        <v>0.04409598</v>
      </c>
      <c r="F506" s="159" t="n">
        <v>0</v>
      </c>
      <c r="G506" s="160" t="n">
        <v>0.04409598</v>
      </c>
      <c r="H506" s="160" t="n">
        <v>-0.1</v>
      </c>
      <c r="I506" s="160" t="n">
        <v>-0.004409598</v>
      </c>
      <c r="J506" s="159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14</v>
      </c>
      <c r="B507" s="171" t="n">
        <v>39326</v>
      </c>
      <c r="C507" s="159" t="s">
        <v>137</v>
      </c>
      <c r="D507" s="159" t="s">
        <v>15</v>
      </c>
      <c r="E507" s="160" t="n">
        <v>4.36346789</v>
      </c>
      <c r="F507" s="159" t="n">
        <v>0</v>
      </c>
      <c r="G507" s="160" t="n">
        <v>4.36346789</v>
      </c>
      <c r="H507" s="160" t="n">
        <v>0</v>
      </c>
      <c r="I507" s="160" t="n">
        <v>0</v>
      </c>
      <c r="J507" s="159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14</v>
      </c>
      <c r="B508" s="171" t="n">
        <v>39326</v>
      </c>
      <c r="C508" s="159" t="s">
        <v>138</v>
      </c>
      <c r="D508" s="159" t="s">
        <v>15</v>
      </c>
      <c r="E508" s="160" t="n">
        <v>-1.53304031</v>
      </c>
      <c r="F508" s="159" t="n">
        <v>0</v>
      </c>
      <c r="G508" s="160" t="n">
        <v>-1.53304031</v>
      </c>
      <c r="H508" s="160" t="n">
        <v>0</v>
      </c>
      <c r="I508" s="160" t="n">
        <v>0</v>
      </c>
      <c r="J508" s="159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14</v>
      </c>
      <c r="B509" s="171" t="n">
        <v>39326</v>
      </c>
      <c r="C509" s="159" t="s">
        <v>139</v>
      </c>
      <c r="D509" s="159" t="s">
        <v>15</v>
      </c>
      <c r="E509" s="160" t="n">
        <v>-1.90327246</v>
      </c>
      <c r="F509" s="159" t="n">
        <v>0</v>
      </c>
      <c r="G509" s="160" t="n">
        <v>-1.90327246</v>
      </c>
      <c r="H509" s="160" t="n">
        <v>0.0126</v>
      </c>
      <c r="I509" s="160" t="n">
        <v>-0.023981232996</v>
      </c>
      <c r="J509" s="159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14</v>
      </c>
      <c r="B510" s="171" t="n">
        <v>39326</v>
      </c>
      <c r="C510" s="159" t="s">
        <v>140</v>
      </c>
      <c r="D510" s="159" t="s">
        <v>15</v>
      </c>
      <c r="E510" s="160" t="n">
        <v>-0.92715512</v>
      </c>
      <c r="F510" s="159" t="n">
        <v>0</v>
      </c>
      <c r="G510" s="160" t="n">
        <v>-0.92715512</v>
      </c>
      <c r="H510" s="160" t="n">
        <v>0</v>
      </c>
      <c r="I510" s="160" t="n">
        <v>0</v>
      </c>
      <c r="J510" s="159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14</v>
      </c>
      <c r="B511" s="171" t="n">
        <v>39326</v>
      </c>
      <c r="C511" s="159" t="s">
        <v>144</v>
      </c>
      <c r="D511" s="159" t="s">
        <v>15</v>
      </c>
      <c r="E511" s="160" t="n">
        <v>0.04243988</v>
      </c>
      <c r="F511" s="159" t="n">
        <v>0</v>
      </c>
      <c r="G511" s="160" t="n">
        <v>0.04243988</v>
      </c>
      <c r="H511" s="160" t="n">
        <v>-0.1</v>
      </c>
      <c r="I511" s="160" t="n">
        <v>-0.004243988</v>
      </c>
      <c r="J511" s="159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14</v>
      </c>
      <c r="B512" s="171" t="n">
        <v>39356</v>
      </c>
      <c r="C512" s="159" t="s">
        <v>137</v>
      </c>
      <c r="D512" s="159" t="s">
        <v>15</v>
      </c>
      <c r="E512" s="160" t="n">
        <v>4.48490288</v>
      </c>
      <c r="F512" s="159" t="n">
        <v>0</v>
      </c>
      <c r="G512" s="160" t="n">
        <v>4.48490288</v>
      </c>
      <c r="H512" s="160" t="n">
        <v>0</v>
      </c>
      <c r="I512" s="160" t="n">
        <v>0</v>
      </c>
      <c r="J512" s="159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14</v>
      </c>
      <c r="B513" s="171" t="n">
        <v>39356</v>
      </c>
      <c r="C513" s="159" t="s">
        <v>138</v>
      </c>
      <c r="D513" s="159" t="s">
        <v>15</v>
      </c>
      <c r="E513" s="160" t="n">
        <v>-1.57570471</v>
      </c>
      <c r="F513" s="159" t="n">
        <v>0</v>
      </c>
      <c r="G513" s="160" t="n">
        <v>-1.57570471</v>
      </c>
      <c r="H513" s="160" t="n">
        <v>0</v>
      </c>
      <c r="I513" s="160" t="n">
        <v>0</v>
      </c>
      <c r="J513" s="159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14</v>
      </c>
      <c r="B514" s="171" t="n">
        <v>39356</v>
      </c>
      <c r="C514" s="159" t="s">
        <v>139</v>
      </c>
      <c r="D514" s="159" t="s">
        <v>15</v>
      </c>
      <c r="E514" s="160" t="n">
        <v>-1.95624039</v>
      </c>
      <c r="F514" s="159" t="n">
        <v>0</v>
      </c>
      <c r="G514" s="160" t="n">
        <v>-1.95624039</v>
      </c>
      <c r="H514" s="160" t="n">
        <v>0.0126</v>
      </c>
      <c r="I514" s="160" t="n">
        <v>-0.024648628914</v>
      </c>
      <c r="J514" s="159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14</v>
      </c>
      <c r="B515" s="171" t="n">
        <v>39356</v>
      </c>
      <c r="C515" s="159" t="s">
        <v>140</v>
      </c>
      <c r="D515" s="159" t="s">
        <v>15</v>
      </c>
      <c r="E515" s="160" t="n">
        <v>-0.95295778</v>
      </c>
      <c r="F515" s="159" t="n">
        <v>0</v>
      </c>
      <c r="G515" s="160" t="n">
        <v>-0.95295778</v>
      </c>
      <c r="H515" s="160" t="n">
        <v>0</v>
      </c>
      <c r="I515" s="160" t="n">
        <v>0</v>
      </c>
      <c r="J515" s="159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14</v>
      </c>
      <c r="B516" s="171" t="n">
        <v>39356</v>
      </c>
      <c r="C516" s="159" t="s">
        <v>144</v>
      </c>
      <c r="D516" s="159" t="s">
        <v>15</v>
      </c>
      <c r="E516" s="160" t="n">
        <v>0.04362098</v>
      </c>
      <c r="F516" s="159" t="n">
        <v>0</v>
      </c>
      <c r="G516" s="160" t="n">
        <v>0.04362098</v>
      </c>
      <c r="H516" s="160" t="n">
        <v>-0.1</v>
      </c>
      <c r="I516" s="160" t="n">
        <v>-0.004362098</v>
      </c>
      <c r="J516" s="159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14</v>
      </c>
      <c r="B517" s="171" t="n">
        <v>39387</v>
      </c>
      <c r="C517" s="159" t="s">
        <v>137</v>
      </c>
      <c r="D517" s="159" t="s">
        <v>15</v>
      </c>
      <c r="E517" s="160" t="n">
        <v>4.31622396</v>
      </c>
      <c r="F517" s="159" t="n">
        <v>0</v>
      </c>
      <c r="G517" s="160" t="n">
        <v>4.31622396</v>
      </c>
      <c r="H517" s="160" t="n">
        <v>-0.00546354055405</v>
      </c>
      <c r="I517" s="160" t="n">
        <v>-0.0235818646458223</v>
      </c>
      <c r="J517" s="159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14</v>
      </c>
      <c r="B518" s="171" t="n">
        <v>39387</v>
      </c>
      <c r="C518" s="159" t="s">
        <v>138</v>
      </c>
      <c r="D518" s="159" t="s">
        <v>15</v>
      </c>
      <c r="E518" s="160" t="n">
        <v>-1.51644185</v>
      </c>
      <c r="F518" s="159" t="n">
        <v>0</v>
      </c>
      <c r="G518" s="160" t="n">
        <v>-1.51644185</v>
      </c>
      <c r="H518" s="160" t="n">
        <v>0.013189554214</v>
      </c>
      <c r="I518" s="160" t="n">
        <v>-0.0200011919929535</v>
      </c>
      <c r="J518" s="159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14</v>
      </c>
      <c r="B519" s="171" t="n">
        <v>39387</v>
      </c>
      <c r="C519" s="159" t="s">
        <v>139</v>
      </c>
      <c r="D519" s="159" t="s">
        <v>15</v>
      </c>
      <c r="E519" s="160" t="n">
        <v>-1.88266544</v>
      </c>
      <c r="F519" s="159" t="n">
        <v>0</v>
      </c>
      <c r="G519" s="160" t="n">
        <v>-1.88266544</v>
      </c>
      <c r="H519" s="160" t="n">
        <v>0.0126</v>
      </c>
      <c r="I519" s="160" t="n">
        <v>-0.023721584544</v>
      </c>
      <c r="J519" s="159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14</v>
      </c>
      <c r="B520" s="171" t="n">
        <v>39387</v>
      </c>
      <c r="C520" s="159" t="s">
        <v>140</v>
      </c>
      <c r="D520" s="159" t="s">
        <v>15</v>
      </c>
      <c r="E520" s="160" t="n">
        <v>-0.91711667</v>
      </c>
      <c r="F520" s="159" t="n">
        <v>0</v>
      </c>
      <c r="G520" s="160" t="n">
        <v>-0.91711667</v>
      </c>
      <c r="H520" s="160" t="n">
        <v>0</v>
      </c>
      <c r="I520" s="160" t="n">
        <v>0</v>
      </c>
      <c r="J520" s="159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14</v>
      </c>
      <c r="B521" s="171" t="n">
        <v>39387</v>
      </c>
      <c r="C521" s="159" t="s">
        <v>144</v>
      </c>
      <c r="D521" s="159" t="s">
        <v>15</v>
      </c>
      <c r="E521" s="160" t="n">
        <v>0.04198038</v>
      </c>
      <c r="F521" s="159" t="n">
        <v>0</v>
      </c>
      <c r="G521" s="160" t="n">
        <v>0.04198038</v>
      </c>
      <c r="H521" s="160" t="n">
        <v>-0.1</v>
      </c>
      <c r="I521" s="160" t="n">
        <v>-0.004198038</v>
      </c>
      <c r="J521" s="159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14</v>
      </c>
      <c r="B522" s="171" t="n">
        <v>39417</v>
      </c>
      <c r="C522" s="159" t="s">
        <v>137</v>
      </c>
      <c r="D522" s="159" t="s">
        <v>15</v>
      </c>
      <c r="E522" s="160" t="n">
        <v>4.43610405</v>
      </c>
      <c r="F522" s="159" t="n">
        <v>0</v>
      </c>
      <c r="G522" s="160" t="n">
        <v>4.43610405</v>
      </c>
      <c r="H522" s="160" t="n">
        <v>-0.01028084754944</v>
      </c>
      <c r="I522" s="160" t="n">
        <v>-0.0456069094515034</v>
      </c>
      <c r="J522" s="159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14</v>
      </c>
      <c r="B523" s="171" t="n">
        <v>39417</v>
      </c>
      <c r="C523" s="159" t="s">
        <v>138</v>
      </c>
      <c r="D523" s="159" t="s">
        <v>15</v>
      </c>
      <c r="E523" s="160" t="n">
        <v>-1.55855996</v>
      </c>
      <c r="F523" s="159" t="n">
        <v>0</v>
      </c>
      <c r="G523" s="160" t="n">
        <v>-1.55855996</v>
      </c>
      <c r="H523" s="160" t="n">
        <v>0.006986379623</v>
      </c>
      <c r="I523" s="160" t="n">
        <v>-0.0108886915457677</v>
      </c>
      <c r="J523" s="159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14</v>
      </c>
      <c r="B524" s="171" t="n">
        <v>39417</v>
      </c>
      <c r="C524" s="159" t="s">
        <v>139</v>
      </c>
      <c r="D524" s="159" t="s">
        <v>15</v>
      </c>
      <c r="E524" s="160" t="n">
        <v>-1.93495515</v>
      </c>
      <c r="F524" s="159" t="n">
        <v>0</v>
      </c>
      <c r="G524" s="160" t="n">
        <v>-1.93495515</v>
      </c>
      <c r="H524" s="160" t="n">
        <v>0.0126</v>
      </c>
      <c r="I524" s="160" t="n">
        <v>-0.02438043489</v>
      </c>
      <c r="J524" s="159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14</v>
      </c>
      <c r="B525" s="171" t="n">
        <v>39417</v>
      </c>
      <c r="C525" s="159" t="s">
        <v>140</v>
      </c>
      <c r="D525" s="159" t="s">
        <v>15</v>
      </c>
      <c r="E525" s="160" t="n">
        <v>-0.94258894</v>
      </c>
      <c r="F525" s="159" t="n">
        <v>0</v>
      </c>
      <c r="G525" s="160" t="n">
        <v>-0.94258894</v>
      </c>
      <c r="H525" s="160" t="n">
        <v>0</v>
      </c>
      <c r="I525" s="160" t="n">
        <v>0</v>
      </c>
      <c r="J525" s="159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14</v>
      </c>
      <c r="B526" s="171" t="n">
        <v>39417</v>
      </c>
      <c r="C526" s="159" t="s">
        <v>144</v>
      </c>
      <c r="D526" s="159" t="s">
        <v>15</v>
      </c>
      <c r="E526" s="160" t="n">
        <v>0.04314636</v>
      </c>
      <c r="F526" s="159" t="n">
        <v>0</v>
      </c>
      <c r="G526" s="160" t="n">
        <v>0.04314636</v>
      </c>
      <c r="H526" s="160" t="n">
        <v>-0.1</v>
      </c>
      <c r="I526" s="160" t="n">
        <v>-0.004314636</v>
      </c>
      <c r="J526" s="159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14</v>
      </c>
      <c r="B527" s="171" t="n">
        <v>39448</v>
      </c>
      <c r="C527" s="159" t="s">
        <v>137</v>
      </c>
      <c r="D527" s="159" t="s">
        <v>15</v>
      </c>
      <c r="E527" s="160" t="n">
        <v>4.41132243</v>
      </c>
      <c r="F527" s="159" t="n">
        <v>0</v>
      </c>
      <c r="G527" s="160" t="n">
        <v>4.41132243</v>
      </c>
      <c r="H527" s="160" t="n">
        <v>0</v>
      </c>
      <c r="I527" s="160" t="n">
        <v>0</v>
      </c>
      <c r="J527" s="159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14</v>
      </c>
      <c r="B528" s="171" t="n">
        <v>39448</v>
      </c>
      <c r="C528" s="159" t="s">
        <v>138</v>
      </c>
      <c r="D528" s="159" t="s">
        <v>15</v>
      </c>
      <c r="E528" s="160" t="n">
        <v>-1.5498533</v>
      </c>
      <c r="F528" s="159" t="n">
        <v>0</v>
      </c>
      <c r="G528" s="160" t="n">
        <v>-1.5498533</v>
      </c>
      <c r="H528" s="160" t="n">
        <v>-0.02088487148285</v>
      </c>
      <c r="I528" s="160" t="n">
        <v>0.032368486987771</v>
      </c>
      <c r="J528" s="159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14</v>
      </c>
      <c r="B529" s="171" t="n">
        <v>39448</v>
      </c>
      <c r="C529" s="159" t="s">
        <v>139</v>
      </c>
      <c r="D529" s="159" t="s">
        <v>15</v>
      </c>
      <c r="E529" s="160" t="n">
        <v>-1.92414582</v>
      </c>
      <c r="F529" s="159" t="n">
        <v>0</v>
      </c>
      <c r="G529" s="160" t="n">
        <v>-1.92414582</v>
      </c>
      <c r="H529" s="160" t="n">
        <v>0.0126</v>
      </c>
      <c r="I529" s="160" t="n">
        <v>-0.024244237332</v>
      </c>
      <c r="J529" s="159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14</v>
      </c>
      <c r="B530" s="171" t="n">
        <v>39448</v>
      </c>
      <c r="C530" s="159" t="s">
        <v>140</v>
      </c>
      <c r="D530" s="159" t="s">
        <v>15</v>
      </c>
      <c r="E530" s="160" t="n">
        <v>-0.93732331</v>
      </c>
      <c r="F530" s="159" t="n">
        <v>0</v>
      </c>
      <c r="G530" s="160" t="n">
        <v>-0.93732331</v>
      </c>
      <c r="H530" s="160" t="n">
        <v>0</v>
      </c>
      <c r="I530" s="160" t="n">
        <v>0</v>
      </c>
      <c r="J530" s="159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14</v>
      </c>
      <c r="B531" s="171" t="n">
        <v>39479</v>
      </c>
      <c r="C531" s="159" t="s">
        <v>137</v>
      </c>
      <c r="D531" s="159" t="s">
        <v>15</v>
      </c>
      <c r="E531" s="160" t="n">
        <v>4.10355109</v>
      </c>
      <c r="F531" s="159" t="n">
        <v>0</v>
      </c>
      <c r="G531" s="160" t="n">
        <v>4.10355109</v>
      </c>
      <c r="H531" s="160" t="n">
        <v>0</v>
      </c>
      <c r="I531" s="160" t="n">
        <v>0</v>
      </c>
      <c r="J531" s="159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14</v>
      </c>
      <c r="B532" s="171" t="n">
        <v>39479</v>
      </c>
      <c r="C532" s="159" t="s">
        <v>138</v>
      </c>
      <c r="D532" s="159" t="s">
        <v>15</v>
      </c>
      <c r="E532" s="160" t="n">
        <v>-1.44172236</v>
      </c>
      <c r="F532" s="159" t="n">
        <v>0</v>
      </c>
      <c r="G532" s="160" t="n">
        <v>-1.44172236</v>
      </c>
      <c r="H532" s="160" t="n">
        <v>-0.00650238990784</v>
      </c>
      <c r="I532" s="160" t="n">
        <v>0.00937464092357127</v>
      </c>
      <c r="J532" s="159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14</v>
      </c>
      <c r="B533" s="171" t="n">
        <v>39479</v>
      </c>
      <c r="C533" s="159" t="s">
        <v>139</v>
      </c>
      <c r="D533" s="159" t="s">
        <v>15</v>
      </c>
      <c r="E533" s="160" t="n">
        <v>-1.78990106</v>
      </c>
      <c r="F533" s="159" t="n">
        <v>0</v>
      </c>
      <c r="G533" s="160" t="n">
        <v>-1.78990106</v>
      </c>
      <c r="H533" s="160" t="n">
        <v>0.0126</v>
      </c>
      <c r="I533" s="160" t="n">
        <v>-0.022552753356</v>
      </c>
      <c r="J533" s="159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14</v>
      </c>
      <c r="B534" s="171" t="n">
        <v>39479</v>
      </c>
      <c r="C534" s="159" t="s">
        <v>140</v>
      </c>
      <c r="D534" s="159" t="s">
        <v>15</v>
      </c>
      <c r="E534" s="160" t="n">
        <v>-0.87192767</v>
      </c>
      <c r="F534" s="159" t="n">
        <v>0</v>
      </c>
      <c r="G534" s="160" t="n">
        <v>-0.87192767</v>
      </c>
      <c r="H534" s="160" t="n">
        <v>0</v>
      </c>
      <c r="I534" s="160" t="n">
        <v>0</v>
      </c>
      <c r="J534" s="159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14</v>
      </c>
      <c r="B535" s="171" t="n">
        <v>39508</v>
      </c>
      <c r="C535" s="159" t="s">
        <v>137</v>
      </c>
      <c r="D535" s="159" t="s">
        <v>15</v>
      </c>
      <c r="E535" s="160" t="n">
        <v>4.36339839</v>
      </c>
      <c r="F535" s="159" t="n">
        <v>0</v>
      </c>
      <c r="G535" s="160" t="n">
        <v>4.36339839</v>
      </c>
      <c r="H535" s="160" t="n">
        <v>0</v>
      </c>
      <c r="I535" s="160" t="n">
        <v>0</v>
      </c>
      <c r="J535" s="159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14</v>
      </c>
      <c r="B536" s="171" t="n">
        <v>39508</v>
      </c>
      <c r="C536" s="159" t="s">
        <v>138</v>
      </c>
      <c r="D536" s="159" t="s">
        <v>15</v>
      </c>
      <c r="E536" s="160" t="n">
        <v>-1.53301589</v>
      </c>
      <c r="F536" s="159" t="n">
        <v>0</v>
      </c>
      <c r="G536" s="160" t="n">
        <v>-1.53301589</v>
      </c>
      <c r="H536" s="160" t="n">
        <v>0.019827246665</v>
      </c>
      <c r="I536" s="160" t="n">
        <v>-0.0303954841923945</v>
      </c>
      <c r="J536" s="159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14</v>
      </c>
      <c r="B537" s="171" t="n">
        <v>39508</v>
      </c>
      <c r="C537" s="159" t="s">
        <v>139</v>
      </c>
      <c r="D537" s="159" t="s">
        <v>15</v>
      </c>
      <c r="E537" s="160" t="n">
        <v>-1.90324215</v>
      </c>
      <c r="F537" s="159" t="n">
        <v>0</v>
      </c>
      <c r="G537" s="160" t="n">
        <v>-1.90324215</v>
      </c>
      <c r="H537" s="160" t="n">
        <v>0.0126</v>
      </c>
      <c r="I537" s="160" t="n">
        <v>-0.02398085109</v>
      </c>
      <c r="J537" s="159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14</v>
      </c>
      <c r="B538" s="171" t="n">
        <v>39508</v>
      </c>
      <c r="C538" s="159" t="s">
        <v>140</v>
      </c>
      <c r="D538" s="159" t="s">
        <v>15</v>
      </c>
      <c r="E538" s="160" t="n">
        <v>-0.92714035</v>
      </c>
      <c r="F538" s="159" t="n">
        <v>0</v>
      </c>
      <c r="G538" s="160" t="n">
        <v>-0.92714035</v>
      </c>
      <c r="H538" s="160" t="n">
        <v>0</v>
      </c>
      <c r="I538" s="160" t="n">
        <v>0</v>
      </c>
      <c r="J538" s="159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14</v>
      </c>
      <c r="B539" s="171" t="n">
        <v>39539</v>
      </c>
      <c r="C539" s="159" t="s">
        <v>137</v>
      </c>
      <c r="D539" s="159" t="s">
        <v>15</v>
      </c>
      <c r="E539" s="160" t="n">
        <v>4.19870425</v>
      </c>
      <c r="F539" s="159" t="n">
        <v>0</v>
      </c>
      <c r="G539" s="160" t="n">
        <v>4.19870425</v>
      </c>
      <c r="H539" s="160" t="n">
        <v>0</v>
      </c>
      <c r="I539" s="160" t="n">
        <v>0</v>
      </c>
      <c r="J539" s="159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14</v>
      </c>
      <c r="B540" s="171" t="n">
        <v>39539</v>
      </c>
      <c r="C540" s="159" t="s">
        <v>138</v>
      </c>
      <c r="D540" s="159" t="s">
        <v>15</v>
      </c>
      <c r="E540" s="160" t="n">
        <v>-1.47515303</v>
      </c>
      <c r="F540" s="159" t="n">
        <v>0</v>
      </c>
      <c r="G540" s="160" t="n">
        <v>-1.47515303</v>
      </c>
      <c r="H540" s="160" t="n">
        <v>0</v>
      </c>
      <c r="I540" s="160" t="n">
        <v>0</v>
      </c>
      <c r="J540" s="159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14</v>
      </c>
      <c r="B541" s="171" t="n">
        <v>39539</v>
      </c>
      <c r="C541" s="159" t="s">
        <v>139</v>
      </c>
      <c r="D541" s="159" t="s">
        <v>15</v>
      </c>
      <c r="E541" s="160" t="n">
        <v>-1.83140529</v>
      </c>
      <c r="F541" s="159" t="n">
        <v>0</v>
      </c>
      <c r="G541" s="160" t="n">
        <v>-1.83140529</v>
      </c>
      <c r="H541" s="160" t="n">
        <v>0.0126</v>
      </c>
      <c r="I541" s="160" t="n">
        <v>-0.023075706654</v>
      </c>
      <c r="J541" s="159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14</v>
      </c>
      <c r="B542" s="171" t="n">
        <v>39539</v>
      </c>
      <c r="C542" s="159" t="s">
        <v>140</v>
      </c>
      <c r="D542" s="159" t="s">
        <v>15</v>
      </c>
      <c r="E542" s="160" t="n">
        <v>-0.89214593</v>
      </c>
      <c r="F542" s="159" t="n">
        <v>0</v>
      </c>
      <c r="G542" s="160" t="n">
        <v>-0.89214593</v>
      </c>
      <c r="H542" s="160" t="n">
        <v>0</v>
      </c>
      <c r="I542" s="160" t="n">
        <v>0</v>
      </c>
      <c r="J542" s="159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14</v>
      </c>
      <c r="B543" s="171" t="n">
        <v>39569</v>
      </c>
      <c r="C543" s="159" t="s">
        <v>137</v>
      </c>
      <c r="D543" s="159" t="s">
        <v>15</v>
      </c>
      <c r="E543" s="160" t="n">
        <v>4.31473853</v>
      </c>
      <c r="F543" s="159" t="n">
        <v>0</v>
      </c>
      <c r="G543" s="160" t="n">
        <v>4.31473853</v>
      </c>
      <c r="H543" s="160" t="n">
        <v>0</v>
      </c>
      <c r="I543" s="160" t="n">
        <v>0</v>
      </c>
      <c r="J543" s="159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14</v>
      </c>
      <c r="B544" s="171" t="n">
        <v>39569</v>
      </c>
      <c r="C544" s="159" t="s">
        <v>138</v>
      </c>
      <c r="D544" s="159" t="s">
        <v>15</v>
      </c>
      <c r="E544" s="160" t="n">
        <v>-1.51591997</v>
      </c>
      <c r="F544" s="159" t="n">
        <v>0</v>
      </c>
      <c r="G544" s="160" t="n">
        <v>-1.51591997</v>
      </c>
      <c r="H544" s="160" t="n">
        <v>0</v>
      </c>
      <c r="I544" s="160" t="n">
        <v>0</v>
      </c>
      <c r="J544" s="159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14</v>
      </c>
      <c r="B545" s="171" t="n">
        <v>39569</v>
      </c>
      <c r="C545" s="159" t="s">
        <v>139</v>
      </c>
      <c r="D545" s="159" t="s">
        <v>15</v>
      </c>
      <c r="E545" s="160" t="n">
        <v>-1.88201752</v>
      </c>
      <c r="F545" s="159" t="n">
        <v>0</v>
      </c>
      <c r="G545" s="160" t="n">
        <v>-1.88201752</v>
      </c>
      <c r="H545" s="160" t="n">
        <v>0.0126</v>
      </c>
      <c r="I545" s="160" t="n">
        <v>-0.023713420752</v>
      </c>
      <c r="J545" s="159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14</v>
      </c>
      <c r="B546" s="171" t="n">
        <v>39569</v>
      </c>
      <c r="C546" s="159" t="s">
        <v>140</v>
      </c>
      <c r="D546" s="159" t="s">
        <v>15</v>
      </c>
      <c r="E546" s="160" t="n">
        <v>-0.91680104</v>
      </c>
      <c r="F546" s="159" t="n">
        <v>0</v>
      </c>
      <c r="G546" s="160" t="n">
        <v>-0.91680104</v>
      </c>
      <c r="H546" s="160" t="n">
        <v>0</v>
      </c>
      <c r="I546" s="160" t="n">
        <v>0</v>
      </c>
      <c r="J546" s="159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14</v>
      </c>
      <c r="B547" s="171" t="n">
        <v>39600</v>
      </c>
      <c r="C547" s="159" t="s">
        <v>137</v>
      </c>
      <c r="D547" s="159" t="s">
        <v>15</v>
      </c>
      <c r="E547" s="160" t="n">
        <v>4.15164898</v>
      </c>
      <c r="F547" s="159" t="n">
        <v>0</v>
      </c>
      <c r="G547" s="160" t="n">
        <v>4.15164898</v>
      </c>
      <c r="H547" s="160" t="n">
        <v>0</v>
      </c>
      <c r="I547" s="160" t="n">
        <v>0</v>
      </c>
      <c r="J547" s="159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14</v>
      </c>
      <c r="B548" s="171" t="n">
        <v>39600</v>
      </c>
      <c r="C548" s="159" t="s">
        <v>138</v>
      </c>
      <c r="D548" s="159" t="s">
        <v>15</v>
      </c>
      <c r="E548" s="160" t="n">
        <v>-1.45862085</v>
      </c>
      <c r="F548" s="159" t="n">
        <v>0</v>
      </c>
      <c r="G548" s="160" t="n">
        <v>-1.45862085</v>
      </c>
      <c r="H548" s="160" t="n">
        <v>0</v>
      </c>
      <c r="I548" s="160" t="n">
        <v>0</v>
      </c>
      <c r="J548" s="159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14</v>
      </c>
      <c r="B549" s="171" t="n">
        <v>39600</v>
      </c>
      <c r="C549" s="159" t="s">
        <v>139</v>
      </c>
      <c r="D549" s="159" t="s">
        <v>15</v>
      </c>
      <c r="E549" s="160" t="n">
        <v>-1.81088056</v>
      </c>
      <c r="F549" s="159" t="n">
        <v>0</v>
      </c>
      <c r="G549" s="160" t="n">
        <v>-1.81088056</v>
      </c>
      <c r="H549" s="160" t="n">
        <v>0.0126</v>
      </c>
      <c r="I549" s="160" t="n">
        <v>-0.022817095056</v>
      </c>
      <c r="J549" s="159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14</v>
      </c>
      <c r="B550" s="171" t="n">
        <v>39600</v>
      </c>
      <c r="C550" s="159" t="s">
        <v>140</v>
      </c>
      <c r="D550" s="159" t="s">
        <v>15</v>
      </c>
      <c r="E550" s="160" t="n">
        <v>-0.88214757</v>
      </c>
      <c r="F550" s="159" t="n">
        <v>0</v>
      </c>
      <c r="G550" s="160" t="n">
        <v>-0.88214757</v>
      </c>
      <c r="H550" s="160" t="n">
        <v>0</v>
      </c>
      <c r="I550" s="160" t="n">
        <v>0</v>
      </c>
      <c r="J550" s="159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14</v>
      </c>
      <c r="B551" s="171" t="n">
        <v>39630</v>
      </c>
      <c r="C551" s="159" t="s">
        <v>137</v>
      </c>
      <c r="D551" s="159" t="s">
        <v>15</v>
      </c>
      <c r="E551" s="160" t="n">
        <v>4.26615214</v>
      </c>
      <c r="F551" s="159" t="n">
        <v>0</v>
      </c>
      <c r="G551" s="160" t="n">
        <v>4.26615214</v>
      </c>
      <c r="H551" s="160" t="n">
        <v>0</v>
      </c>
      <c r="I551" s="160" t="n">
        <v>0</v>
      </c>
      <c r="J551" s="159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14</v>
      </c>
      <c r="B552" s="171" t="n">
        <v>39630</v>
      </c>
      <c r="C552" s="159" t="s">
        <v>138</v>
      </c>
      <c r="D552" s="159" t="s">
        <v>15</v>
      </c>
      <c r="E552" s="160" t="n">
        <v>-1.49884985</v>
      </c>
      <c r="F552" s="159" t="n">
        <v>0</v>
      </c>
      <c r="G552" s="160" t="n">
        <v>-1.49884985</v>
      </c>
      <c r="H552" s="160" t="n">
        <v>0</v>
      </c>
      <c r="I552" s="160" t="n">
        <v>0</v>
      </c>
      <c r="J552" s="159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14</v>
      </c>
      <c r="B553" s="171" t="n">
        <v>39630</v>
      </c>
      <c r="C553" s="159" t="s">
        <v>139</v>
      </c>
      <c r="D553" s="159" t="s">
        <v>15</v>
      </c>
      <c r="E553" s="160" t="n">
        <v>-1.86082494</v>
      </c>
      <c r="F553" s="159" t="n">
        <v>0</v>
      </c>
      <c r="G553" s="160" t="n">
        <v>-1.86082494</v>
      </c>
      <c r="H553" s="160" t="n">
        <v>0.0126</v>
      </c>
      <c r="I553" s="160" t="n">
        <v>-0.023446394244</v>
      </c>
      <c r="J553" s="159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14</v>
      </c>
      <c r="B554" s="171" t="n">
        <v>39630</v>
      </c>
      <c r="C554" s="159" t="s">
        <v>140</v>
      </c>
      <c r="D554" s="159" t="s">
        <v>15</v>
      </c>
      <c r="E554" s="160" t="n">
        <v>-0.90647735</v>
      </c>
      <c r="F554" s="159" t="n">
        <v>0</v>
      </c>
      <c r="G554" s="160" t="n">
        <v>-0.90647735</v>
      </c>
      <c r="H554" s="160" t="n">
        <v>0</v>
      </c>
      <c r="I554" s="160" t="n">
        <v>0</v>
      </c>
      <c r="J554" s="159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14</v>
      </c>
      <c r="B555" s="171" t="n">
        <v>39661</v>
      </c>
      <c r="C555" s="159" t="s">
        <v>137</v>
      </c>
      <c r="D555" s="159" t="s">
        <v>15</v>
      </c>
      <c r="E555" s="160" t="n">
        <v>4.24149202</v>
      </c>
      <c r="F555" s="159" t="n">
        <v>0</v>
      </c>
      <c r="G555" s="160" t="n">
        <v>4.24149202</v>
      </c>
      <c r="H555" s="160" t="n">
        <v>0</v>
      </c>
      <c r="I555" s="160" t="n">
        <v>0</v>
      </c>
      <c r="J555" s="159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14</v>
      </c>
      <c r="B556" s="171" t="n">
        <v>39661</v>
      </c>
      <c r="C556" s="159" t="s">
        <v>138</v>
      </c>
      <c r="D556" s="159" t="s">
        <v>15</v>
      </c>
      <c r="E556" s="160" t="n">
        <v>-1.49018588</v>
      </c>
      <c r="F556" s="159" t="n">
        <v>0</v>
      </c>
      <c r="G556" s="160" t="n">
        <v>-1.49018588</v>
      </c>
      <c r="H556" s="160" t="n">
        <v>0</v>
      </c>
      <c r="I556" s="160" t="n">
        <v>0</v>
      </c>
      <c r="J556" s="159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14</v>
      </c>
      <c r="B557" s="171" t="n">
        <v>39661</v>
      </c>
      <c r="C557" s="159" t="s">
        <v>139</v>
      </c>
      <c r="D557" s="159" t="s">
        <v>15</v>
      </c>
      <c r="E557" s="160" t="n">
        <v>-1.85006861</v>
      </c>
      <c r="F557" s="159" t="n">
        <v>0</v>
      </c>
      <c r="G557" s="160" t="n">
        <v>-1.85006861</v>
      </c>
      <c r="H557" s="160" t="n">
        <v>0.0126</v>
      </c>
      <c r="I557" s="160" t="n">
        <v>-0.023310864486</v>
      </c>
      <c r="J557" s="159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14</v>
      </c>
      <c r="B558" s="171" t="n">
        <v>39661</v>
      </c>
      <c r="C558" s="159" t="s">
        <v>140</v>
      </c>
      <c r="D558" s="159" t="s">
        <v>15</v>
      </c>
      <c r="E558" s="160" t="n">
        <v>-0.90123753</v>
      </c>
      <c r="F558" s="159" t="n">
        <v>0</v>
      </c>
      <c r="G558" s="160" t="n">
        <v>-0.90123753</v>
      </c>
      <c r="H558" s="160" t="n">
        <v>0</v>
      </c>
      <c r="I558" s="160" t="n">
        <v>0</v>
      </c>
      <c r="J558" s="159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14</v>
      </c>
      <c r="B559" s="171" t="n">
        <v>39692</v>
      </c>
      <c r="C559" s="159" t="s">
        <v>137</v>
      </c>
      <c r="D559" s="159" t="s">
        <v>15</v>
      </c>
      <c r="E559" s="160" t="n">
        <v>4.08082715</v>
      </c>
      <c r="F559" s="159" t="n">
        <v>0</v>
      </c>
      <c r="G559" s="160" t="n">
        <v>4.08082715</v>
      </c>
      <c r="H559" s="160" t="n">
        <v>0</v>
      </c>
      <c r="I559" s="160" t="n">
        <v>0</v>
      </c>
      <c r="J559" s="159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14</v>
      </c>
      <c r="B560" s="171" t="n">
        <v>39692</v>
      </c>
      <c r="C560" s="159" t="s">
        <v>138</v>
      </c>
      <c r="D560" s="159" t="s">
        <v>15</v>
      </c>
      <c r="E560" s="160" t="n">
        <v>-1.43373864</v>
      </c>
      <c r="F560" s="159" t="n">
        <v>0</v>
      </c>
      <c r="G560" s="160" t="n">
        <v>-1.43373864</v>
      </c>
      <c r="H560" s="160" t="n">
        <v>0</v>
      </c>
      <c r="I560" s="160" t="n">
        <v>0</v>
      </c>
      <c r="J560" s="159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14</v>
      </c>
      <c r="B561" s="171" t="n">
        <v>39692</v>
      </c>
      <c r="C561" s="159" t="s">
        <v>139</v>
      </c>
      <c r="D561" s="159" t="s">
        <v>15</v>
      </c>
      <c r="E561" s="160" t="n">
        <v>-1.77998925</v>
      </c>
      <c r="F561" s="159" t="n">
        <v>0</v>
      </c>
      <c r="G561" s="160" t="n">
        <v>-1.77998925</v>
      </c>
      <c r="H561" s="160" t="n">
        <v>0.0126</v>
      </c>
      <c r="I561" s="160" t="n">
        <v>-0.02242786455</v>
      </c>
      <c r="J561" s="159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14</v>
      </c>
      <c r="B562" s="171" t="n">
        <v>39692</v>
      </c>
      <c r="C562" s="159" t="s">
        <v>140</v>
      </c>
      <c r="D562" s="159" t="s">
        <v>15</v>
      </c>
      <c r="E562" s="160" t="n">
        <v>-0.86709926</v>
      </c>
      <c r="F562" s="159" t="n">
        <v>0</v>
      </c>
      <c r="G562" s="160" t="n">
        <v>-0.86709926</v>
      </c>
      <c r="H562" s="160" t="n">
        <v>0</v>
      </c>
      <c r="I562" s="160" t="n">
        <v>0</v>
      </c>
      <c r="J562" s="159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14</v>
      </c>
      <c r="B563" s="171" t="n">
        <v>39722</v>
      </c>
      <c r="C563" s="159" t="s">
        <v>137</v>
      </c>
      <c r="D563" s="159" t="s">
        <v>15</v>
      </c>
      <c r="E563" s="160" t="n">
        <v>4.19303511</v>
      </c>
      <c r="F563" s="159" t="n">
        <v>0</v>
      </c>
      <c r="G563" s="160" t="n">
        <v>4.19303511</v>
      </c>
      <c r="H563" s="160" t="n">
        <v>0</v>
      </c>
      <c r="I563" s="160" t="n">
        <v>0</v>
      </c>
      <c r="J563" s="159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14</v>
      </c>
      <c r="B564" s="171" t="n">
        <v>39722</v>
      </c>
      <c r="C564" s="159" t="s">
        <v>138</v>
      </c>
      <c r="D564" s="159" t="s">
        <v>15</v>
      </c>
      <c r="E564" s="160" t="n">
        <v>-1.47316126</v>
      </c>
      <c r="F564" s="159" t="n">
        <v>0</v>
      </c>
      <c r="G564" s="160" t="n">
        <v>-1.47316126</v>
      </c>
      <c r="H564" s="160" t="n">
        <v>0</v>
      </c>
      <c r="I564" s="160" t="n">
        <v>0</v>
      </c>
      <c r="J564" s="159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14</v>
      </c>
      <c r="B565" s="171" t="n">
        <v>39722</v>
      </c>
      <c r="C565" s="159" t="s">
        <v>139</v>
      </c>
      <c r="D565" s="159" t="s">
        <v>15</v>
      </c>
      <c r="E565" s="160" t="n">
        <v>-1.8289325</v>
      </c>
      <c r="F565" s="159" t="n">
        <v>0</v>
      </c>
      <c r="G565" s="160" t="n">
        <v>-1.8289325</v>
      </c>
      <c r="H565" s="160" t="n">
        <v>0.0126</v>
      </c>
      <c r="I565" s="160" t="n">
        <v>-0.0230445495</v>
      </c>
      <c r="J565" s="159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14</v>
      </c>
      <c r="B566" s="171" t="n">
        <v>39722</v>
      </c>
      <c r="C566" s="159" t="s">
        <v>140</v>
      </c>
      <c r="D566" s="159" t="s">
        <v>15</v>
      </c>
      <c r="E566" s="160" t="n">
        <v>-0.89094135</v>
      </c>
      <c r="F566" s="159" t="n">
        <v>0</v>
      </c>
      <c r="G566" s="160" t="n">
        <v>-0.89094135</v>
      </c>
      <c r="H566" s="160" t="n">
        <v>0</v>
      </c>
      <c r="I566" s="160" t="n">
        <v>0</v>
      </c>
      <c r="J566" s="159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14</v>
      </c>
      <c r="B567" s="171" t="n">
        <v>39753</v>
      </c>
      <c r="C567" s="159" t="s">
        <v>137</v>
      </c>
      <c r="D567" s="159" t="s">
        <v>15</v>
      </c>
      <c r="E567" s="160" t="n">
        <v>4.03398042</v>
      </c>
      <c r="F567" s="159" t="n">
        <v>0</v>
      </c>
      <c r="G567" s="160" t="n">
        <v>4.03398042</v>
      </c>
      <c r="H567" s="160" t="n">
        <v>-0.00537580251694</v>
      </c>
      <c r="I567" s="160" t="n">
        <v>-0.0216858820951227</v>
      </c>
      <c r="J567" s="159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14</v>
      </c>
      <c r="B568" s="171" t="n">
        <v>39753</v>
      </c>
      <c r="C568" s="159" t="s">
        <v>138</v>
      </c>
      <c r="D568" s="159" t="s">
        <v>15</v>
      </c>
      <c r="E568" s="160" t="n">
        <v>-1.41727973</v>
      </c>
      <c r="F568" s="159" t="n">
        <v>0</v>
      </c>
      <c r="G568" s="160" t="n">
        <v>-1.41727973</v>
      </c>
      <c r="H568" s="160" t="n">
        <v>0.0129083395</v>
      </c>
      <c r="I568" s="160" t="n">
        <v>-0.0182947279213083</v>
      </c>
      <c r="J568" s="159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14</v>
      </c>
      <c r="B569" s="171" t="n">
        <v>39753</v>
      </c>
      <c r="C569" s="159" t="s">
        <v>139</v>
      </c>
      <c r="D569" s="159" t="s">
        <v>15</v>
      </c>
      <c r="E569" s="160" t="n">
        <v>-1.75955548</v>
      </c>
      <c r="F569" s="159" t="n">
        <v>0</v>
      </c>
      <c r="G569" s="160" t="n">
        <v>-1.75955548</v>
      </c>
      <c r="H569" s="160" t="n">
        <v>0.0126</v>
      </c>
      <c r="I569" s="160" t="n">
        <v>-0.022170399048</v>
      </c>
      <c r="J569" s="159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14</v>
      </c>
      <c r="B570" s="171" t="n">
        <v>39753</v>
      </c>
      <c r="C570" s="159" t="s">
        <v>140</v>
      </c>
      <c r="D570" s="159" t="s">
        <v>15</v>
      </c>
      <c r="E570" s="160" t="n">
        <v>-0.85714521</v>
      </c>
      <c r="F570" s="159" t="n">
        <v>0</v>
      </c>
      <c r="G570" s="160" t="n">
        <v>-0.85714521</v>
      </c>
      <c r="H570" s="160" t="n">
        <v>0</v>
      </c>
      <c r="I570" s="160" t="n">
        <v>0</v>
      </c>
      <c r="J570" s="159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14</v>
      </c>
      <c r="B571" s="171" t="n">
        <v>39783</v>
      </c>
      <c r="C571" s="159" t="s">
        <v>137</v>
      </c>
      <c r="D571" s="159" t="s">
        <v>15</v>
      </c>
      <c r="E571" s="160" t="n">
        <v>4.14467623</v>
      </c>
      <c r="F571" s="159" t="n">
        <v>0</v>
      </c>
      <c r="G571" s="160" t="n">
        <v>4.14467623</v>
      </c>
      <c r="H571" s="160" t="n">
        <v>-0.01006031036377</v>
      </c>
      <c r="I571" s="160" t="n">
        <v>-0.0416967292311402</v>
      </c>
      <c r="J571" s="159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14</v>
      </c>
      <c r="B572" s="171" t="n">
        <v>39783</v>
      </c>
      <c r="C572" s="159" t="s">
        <v>138</v>
      </c>
      <c r="D572" s="159" t="s">
        <v>15</v>
      </c>
      <c r="E572" s="160" t="n">
        <v>-1.45617108</v>
      </c>
      <c r="F572" s="159" t="n">
        <v>0</v>
      </c>
      <c r="G572" s="160" t="n">
        <v>-1.45617108</v>
      </c>
      <c r="H572" s="160" t="n">
        <v>0.00685429573</v>
      </c>
      <c r="I572" s="160" t="n">
        <v>-0.00998102721579349</v>
      </c>
      <c r="J572" s="159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14</v>
      </c>
      <c r="B573" s="171" t="n">
        <v>39783</v>
      </c>
      <c r="C573" s="159" t="s">
        <v>139</v>
      </c>
      <c r="D573" s="159" t="s">
        <v>15</v>
      </c>
      <c r="E573" s="160" t="n">
        <v>-1.80783916</v>
      </c>
      <c r="F573" s="159" t="n">
        <v>0</v>
      </c>
      <c r="G573" s="160" t="n">
        <v>-1.80783916</v>
      </c>
      <c r="H573" s="160" t="n">
        <v>0.0126</v>
      </c>
      <c r="I573" s="160" t="n">
        <v>-0.022778773416</v>
      </c>
      <c r="J573" s="159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14</v>
      </c>
      <c r="B574" s="171" t="n">
        <v>39783</v>
      </c>
      <c r="C574" s="159" t="s">
        <v>140</v>
      </c>
      <c r="D574" s="159" t="s">
        <v>15</v>
      </c>
      <c r="E574" s="160" t="n">
        <v>-0.88066599</v>
      </c>
      <c r="F574" s="159" t="n">
        <v>0</v>
      </c>
      <c r="G574" s="160" t="n">
        <v>-0.88066599</v>
      </c>
      <c r="H574" s="160" t="n">
        <v>0</v>
      </c>
      <c r="I574" s="160" t="n">
        <v>0</v>
      </c>
      <c r="J574" s="159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14</v>
      </c>
      <c r="B575" s="171" t="n">
        <v>39814</v>
      </c>
      <c r="C575" s="159" t="s">
        <v>137</v>
      </c>
      <c r="D575" s="159" t="s">
        <v>15</v>
      </c>
      <c r="E575" s="160" t="n">
        <v>4.12014105</v>
      </c>
      <c r="F575" s="159" t="n">
        <v>0</v>
      </c>
      <c r="G575" s="160" t="n">
        <v>4.12014105</v>
      </c>
      <c r="H575" s="160" t="n">
        <v>0</v>
      </c>
      <c r="I575" s="160" t="n">
        <v>0</v>
      </c>
      <c r="J575" s="159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14</v>
      </c>
      <c r="B576" s="171" t="n">
        <v>39814</v>
      </c>
      <c r="C576" s="159" t="s">
        <v>138</v>
      </c>
      <c r="D576" s="159" t="s">
        <v>15</v>
      </c>
      <c r="E576" s="160" t="n">
        <v>-1.447551</v>
      </c>
      <c r="F576" s="159" t="n">
        <v>0</v>
      </c>
      <c r="G576" s="160" t="n">
        <v>-1.447551</v>
      </c>
      <c r="H576" s="160" t="n">
        <v>-0.02024060487748</v>
      </c>
      <c r="I576" s="160" t="n">
        <v>0.0292993078310011</v>
      </c>
      <c r="J576" s="159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14</v>
      </c>
      <c r="B577" s="171" t="n">
        <v>39814</v>
      </c>
      <c r="C577" s="159" t="s">
        <v>139</v>
      </c>
      <c r="D577" s="159" t="s">
        <v>15</v>
      </c>
      <c r="E577" s="160" t="n">
        <v>-1.79713732</v>
      </c>
      <c r="F577" s="159" t="n">
        <v>0</v>
      </c>
      <c r="G577" s="160" t="n">
        <v>-1.79713732</v>
      </c>
      <c r="H577" s="160" t="n">
        <v>0.0126</v>
      </c>
      <c r="I577" s="160" t="n">
        <v>-0.022643930232</v>
      </c>
      <c r="J577" s="159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14</v>
      </c>
      <c r="B578" s="171" t="n">
        <v>39814</v>
      </c>
      <c r="C578" s="159" t="s">
        <v>140</v>
      </c>
      <c r="D578" s="159" t="s">
        <v>15</v>
      </c>
      <c r="E578" s="160" t="n">
        <v>-0.87545273</v>
      </c>
      <c r="F578" s="159" t="n">
        <v>0</v>
      </c>
      <c r="G578" s="160" t="n">
        <v>-0.87545273</v>
      </c>
      <c r="H578" s="160" t="n">
        <v>0</v>
      </c>
      <c r="I578" s="160" t="n">
        <v>0</v>
      </c>
      <c r="J578" s="159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14</v>
      </c>
      <c r="B579" s="171" t="n">
        <v>39845</v>
      </c>
      <c r="C579" s="159" t="s">
        <v>137</v>
      </c>
      <c r="D579" s="159" t="s">
        <v>15</v>
      </c>
      <c r="E579" s="160" t="n">
        <v>3.69928313</v>
      </c>
      <c r="F579" s="159" t="n">
        <v>0</v>
      </c>
      <c r="G579" s="160" t="n">
        <v>3.69928313</v>
      </c>
      <c r="H579" s="160" t="n">
        <v>0</v>
      </c>
      <c r="I579" s="160" t="n">
        <v>0</v>
      </c>
      <c r="J579" s="159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14</v>
      </c>
      <c r="B580" s="171" t="n">
        <v>39845</v>
      </c>
      <c r="C580" s="159" t="s">
        <v>138</v>
      </c>
      <c r="D580" s="159" t="s">
        <v>15</v>
      </c>
      <c r="E580" s="160" t="n">
        <v>-1.29968876</v>
      </c>
      <c r="F580" s="159" t="n">
        <v>0</v>
      </c>
      <c r="G580" s="160" t="n">
        <v>-1.29968876</v>
      </c>
      <c r="H580" s="160" t="n">
        <v>-0.00650238990784</v>
      </c>
      <c r="I580" s="160" t="n">
        <v>0.00845108307635708</v>
      </c>
      <c r="J580" s="159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14</v>
      </c>
      <c r="B581" s="171" t="n">
        <v>39845</v>
      </c>
      <c r="C581" s="159" t="s">
        <v>139</v>
      </c>
      <c r="D581" s="159" t="s">
        <v>15</v>
      </c>
      <c r="E581" s="160" t="n">
        <v>-1.61356606</v>
      </c>
      <c r="F581" s="159" t="n">
        <v>0</v>
      </c>
      <c r="G581" s="160" t="n">
        <v>-1.61356606</v>
      </c>
      <c r="H581" s="160" t="n">
        <v>0.0126</v>
      </c>
      <c r="I581" s="160" t="n">
        <v>-0.020330932356</v>
      </c>
      <c r="J581" s="159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14</v>
      </c>
      <c r="B582" s="171" t="n">
        <v>39845</v>
      </c>
      <c r="C582" s="159" t="s">
        <v>140</v>
      </c>
      <c r="D582" s="159" t="s">
        <v>15</v>
      </c>
      <c r="E582" s="160" t="n">
        <v>-0.78602831</v>
      </c>
      <c r="F582" s="159" t="n">
        <v>0</v>
      </c>
      <c r="G582" s="160" t="n">
        <v>-0.78602831</v>
      </c>
      <c r="H582" s="160" t="n">
        <v>0</v>
      </c>
      <c r="I582" s="160" t="n">
        <v>0</v>
      </c>
      <c r="J582" s="159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14</v>
      </c>
      <c r="B583" s="171" t="n">
        <v>39873</v>
      </c>
      <c r="C583" s="159" t="s">
        <v>137</v>
      </c>
      <c r="D583" s="159" t="s">
        <v>15</v>
      </c>
      <c r="E583" s="160" t="n">
        <v>4.07352627</v>
      </c>
      <c r="F583" s="159" t="n">
        <v>0</v>
      </c>
      <c r="G583" s="160" t="n">
        <v>4.07352627</v>
      </c>
      <c r="H583" s="160" t="n">
        <v>0</v>
      </c>
      <c r="I583" s="160" t="n">
        <v>0</v>
      </c>
      <c r="J583" s="159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14</v>
      </c>
      <c r="B584" s="171" t="n">
        <v>39873</v>
      </c>
      <c r="C584" s="159" t="s">
        <v>138</v>
      </c>
      <c r="D584" s="159" t="s">
        <v>15</v>
      </c>
      <c r="E584" s="160" t="n">
        <v>-1.43117358</v>
      </c>
      <c r="F584" s="159" t="n">
        <v>0</v>
      </c>
      <c r="G584" s="160" t="n">
        <v>-1.43117358</v>
      </c>
      <c r="H584" s="160" t="n">
        <v>0.019216179847</v>
      </c>
      <c r="I584" s="160" t="n">
        <v>-0.0275016889055548</v>
      </c>
      <c r="J584" s="159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14</v>
      </c>
      <c r="B585" s="171" t="n">
        <v>39873</v>
      </c>
      <c r="C585" s="159" t="s">
        <v>139</v>
      </c>
      <c r="D585" s="159" t="s">
        <v>15</v>
      </c>
      <c r="E585" s="160" t="n">
        <v>-1.77680473</v>
      </c>
      <c r="F585" s="159" t="n">
        <v>0</v>
      </c>
      <c r="G585" s="160" t="n">
        <v>-1.77680473</v>
      </c>
      <c r="H585" s="160" t="n">
        <v>0.0126</v>
      </c>
      <c r="I585" s="160" t="n">
        <v>-0.022387739598</v>
      </c>
      <c r="J585" s="159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14</v>
      </c>
      <c r="B586" s="171" t="n">
        <v>39873</v>
      </c>
      <c r="C586" s="159" t="s">
        <v>140</v>
      </c>
      <c r="D586" s="159" t="s">
        <v>15</v>
      </c>
      <c r="E586" s="160" t="n">
        <v>-0.86554796</v>
      </c>
      <c r="F586" s="159" t="n">
        <v>0</v>
      </c>
      <c r="G586" s="160" t="n">
        <v>-0.86554796</v>
      </c>
      <c r="H586" s="160" t="n">
        <v>0</v>
      </c>
      <c r="I586" s="160" t="n">
        <v>0</v>
      </c>
      <c r="J586" s="159" t="n">
        <v>0</v>
      </c>
    </row>
    <row r="587" customFormat="false" ht="12.75" hidden="true" customHeight="false" outlineLevel="0" collapsed="false">
      <c r="B587" s="171" t="n">
        <v>39904</v>
      </c>
      <c r="C587" s="159" t="s">
        <v>137</v>
      </c>
      <c r="D587" s="159" t="s">
        <v>15</v>
      </c>
      <c r="E587" s="160" t="n">
        <v>3.91927937</v>
      </c>
      <c r="F587" s="159" t="n">
        <v>0</v>
      </c>
      <c r="G587" s="160" t="n">
        <v>3.91927937</v>
      </c>
      <c r="H587" s="160" t="n">
        <v>0</v>
      </c>
      <c r="I587" s="160" t="n">
        <v>0</v>
      </c>
      <c r="J587" s="159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1" t="n">
        <v>39904</v>
      </c>
      <c r="C588" s="159" t="s">
        <v>138</v>
      </c>
      <c r="D588" s="159" t="s">
        <v>15</v>
      </c>
      <c r="E588" s="160" t="n">
        <v>-1.3769812</v>
      </c>
      <c r="F588" s="159" t="n">
        <v>0</v>
      </c>
      <c r="G588" s="160" t="n">
        <v>-1.3769812</v>
      </c>
      <c r="H588" s="160" t="n">
        <v>0</v>
      </c>
      <c r="I588" s="160" t="n">
        <v>0</v>
      </c>
      <c r="J588" s="159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1" t="n">
        <v>39904</v>
      </c>
      <c r="C589" s="159" t="s">
        <v>139</v>
      </c>
      <c r="D589" s="159" t="s">
        <v>15</v>
      </c>
      <c r="E589" s="160" t="n">
        <v>-1.70952478</v>
      </c>
      <c r="F589" s="159" t="n">
        <v>0</v>
      </c>
      <c r="G589" s="160" t="n">
        <v>-1.70952478</v>
      </c>
      <c r="H589" s="160" t="n">
        <v>0.0126</v>
      </c>
      <c r="I589" s="160" t="n">
        <v>-0.021540012228</v>
      </c>
      <c r="J589" s="159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1" t="n">
        <v>39904</v>
      </c>
      <c r="C590" s="159" t="s">
        <v>140</v>
      </c>
      <c r="D590" s="159" t="s">
        <v>15</v>
      </c>
      <c r="E590" s="160" t="n">
        <v>-0.83277339</v>
      </c>
      <c r="F590" s="159" t="n">
        <v>0</v>
      </c>
      <c r="G590" s="160" t="n">
        <v>-0.83277339</v>
      </c>
      <c r="H590" s="160" t="n">
        <v>0</v>
      </c>
      <c r="I590" s="160" t="n">
        <v>0</v>
      </c>
      <c r="J590" s="159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1" t="n">
        <v>39934</v>
      </c>
      <c r="C591" s="159" t="s">
        <v>137</v>
      </c>
      <c r="D591" s="159" t="s">
        <v>15</v>
      </c>
      <c r="E591" s="160" t="n">
        <v>4.02841992</v>
      </c>
      <c r="F591" s="159" t="n">
        <v>0</v>
      </c>
      <c r="G591" s="160" t="n">
        <v>4.02841992</v>
      </c>
      <c r="H591" s="160" t="n">
        <v>0</v>
      </c>
      <c r="I591" s="160" t="n">
        <v>0</v>
      </c>
      <c r="J591" s="159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1" t="n">
        <v>39934</v>
      </c>
      <c r="C592" s="159" t="s">
        <v>138</v>
      </c>
      <c r="D592" s="159" t="s">
        <v>15</v>
      </c>
      <c r="E592" s="160" t="n">
        <v>-1.41532613</v>
      </c>
      <c r="F592" s="159" t="n">
        <v>0</v>
      </c>
      <c r="G592" s="160" t="n">
        <v>-1.41532613</v>
      </c>
      <c r="H592" s="160" t="n">
        <v>0</v>
      </c>
      <c r="I592" s="160" t="n">
        <v>0</v>
      </c>
      <c r="J592" s="159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1" t="n">
        <v>39934</v>
      </c>
      <c r="C593" s="159" t="s">
        <v>139</v>
      </c>
      <c r="D593" s="159" t="s">
        <v>15</v>
      </c>
      <c r="E593" s="160" t="n">
        <v>-1.75713008</v>
      </c>
      <c r="F593" s="159" t="n">
        <v>0</v>
      </c>
      <c r="G593" s="160" t="n">
        <v>-1.75713008</v>
      </c>
      <c r="H593" s="160" t="n">
        <v>0.0126</v>
      </c>
      <c r="I593" s="160" t="n">
        <v>-0.022139839008</v>
      </c>
      <c r="J593" s="159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1" t="n">
        <v>39934</v>
      </c>
      <c r="C594" s="159" t="s">
        <v>140</v>
      </c>
      <c r="D594" s="159" t="s">
        <v>15</v>
      </c>
      <c r="E594" s="160" t="n">
        <v>-0.85596371</v>
      </c>
      <c r="F594" s="159" t="n">
        <v>0</v>
      </c>
      <c r="G594" s="160" t="n">
        <v>-0.85596371</v>
      </c>
      <c r="H594" s="160" t="n">
        <v>0</v>
      </c>
      <c r="I594" s="160" t="n">
        <v>0</v>
      </c>
      <c r="J594" s="159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1" t="n">
        <v>39965</v>
      </c>
      <c r="C595" s="159" t="s">
        <v>137</v>
      </c>
      <c r="D595" s="159" t="s">
        <v>15</v>
      </c>
      <c r="E595" s="160" t="n">
        <v>3.87702587</v>
      </c>
      <c r="F595" s="159" t="n">
        <v>0</v>
      </c>
      <c r="G595" s="160" t="n">
        <v>3.87702587</v>
      </c>
      <c r="H595" s="160" t="n">
        <v>0</v>
      </c>
      <c r="I595" s="160" t="n">
        <v>0</v>
      </c>
      <c r="J595" s="159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1" t="n">
        <v>39965</v>
      </c>
      <c r="C596" s="159" t="s">
        <v>138</v>
      </c>
      <c r="D596" s="159" t="s">
        <v>15</v>
      </c>
      <c r="E596" s="160" t="n">
        <v>-1.36213606</v>
      </c>
      <c r="F596" s="159" t="n">
        <v>0</v>
      </c>
      <c r="G596" s="160" t="n">
        <v>-1.36213606</v>
      </c>
      <c r="H596" s="160" t="n">
        <v>0</v>
      </c>
      <c r="I596" s="160" t="n">
        <v>0</v>
      </c>
      <c r="J596" s="159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1" t="n">
        <v>39965</v>
      </c>
      <c r="C597" s="159" t="s">
        <v>139</v>
      </c>
      <c r="D597" s="159" t="s">
        <v>15</v>
      </c>
      <c r="E597" s="160" t="n">
        <v>-1.6910945</v>
      </c>
      <c r="F597" s="159" t="n">
        <v>0</v>
      </c>
      <c r="G597" s="160" t="n">
        <v>-1.6910945</v>
      </c>
      <c r="H597" s="160" t="n">
        <v>0.0126</v>
      </c>
      <c r="I597" s="160" t="n">
        <v>-0.0213077907</v>
      </c>
      <c r="J597" s="159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1" t="n">
        <v>39965</v>
      </c>
      <c r="C598" s="159" t="s">
        <v>140</v>
      </c>
      <c r="D598" s="159" t="s">
        <v>15</v>
      </c>
      <c r="E598" s="160" t="n">
        <v>-0.82379531</v>
      </c>
      <c r="F598" s="159" t="n">
        <v>0</v>
      </c>
      <c r="G598" s="160" t="n">
        <v>-0.82379531</v>
      </c>
      <c r="H598" s="160" t="n">
        <v>0</v>
      </c>
      <c r="I598" s="160" t="n">
        <v>0</v>
      </c>
      <c r="J598" s="159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1" t="n">
        <v>39995</v>
      </c>
      <c r="C599" s="159" t="s">
        <v>137</v>
      </c>
      <c r="D599" s="159" t="s">
        <v>15</v>
      </c>
      <c r="E599" s="160" t="n">
        <v>3.98487246</v>
      </c>
      <c r="F599" s="159" t="n">
        <v>0</v>
      </c>
      <c r="G599" s="160" t="n">
        <v>3.98487246</v>
      </c>
      <c r="H599" s="160" t="n">
        <v>0</v>
      </c>
      <c r="I599" s="160" t="n">
        <v>0</v>
      </c>
      <c r="J599" s="159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1" t="n">
        <v>39995</v>
      </c>
      <c r="C600" s="159" t="s">
        <v>138</v>
      </c>
      <c r="D600" s="159" t="s">
        <v>15</v>
      </c>
      <c r="E600" s="160" t="n">
        <v>-1.40002637</v>
      </c>
      <c r="F600" s="159" t="n">
        <v>0</v>
      </c>
      <c r="G600" s="160" t="n">
        <v>-1.40002637</v>
      </c>
      <c r="H600" s="160" t="n">
        <v>0</v>
      </c>
      <c r="I600" s="160" t="n">
        <v>0</v>
      </c>
      <c r="J600" s="159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1" t="n">
        <v>39995</v>
      </c>
      <c r="C601" s="159" t="s">
        <v>139</v>
      </c>
      <c r="D601" s="159" t="s">
        <v>15</v>
      </c>
      <c r="E601" s="160" t="n">
        <v>-1.7381354</v>
      </c>
      <c r="F601" s="159" t="n">
        <v>0</v>
      </c>
      <c r="G601" s="160" t="n">
        <v>-1.7381354</v>
      </c>
      <c r="H601" s="160" t="n">
        <v>0.0126</v>
      </c>
      <c r="I601" s="160" t="n">
        <v>-0.02190050604</v>
      </c>
      <c r="J601" s="159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1" t="n">
        <v>39995</v>
      </c>
      <c r="C602" s="159" t="s">
        <v>140</v>
      </c>
      <c r="D602" s="159" t="s">
        <v>15</v>
      </c>
      <c r="E602" s="160" t="n">
        <v>-0.84671069</v>
      </c>
      <c r="F602" s="159" t="n">
        <v>0</v>
      </c>
      <c r="G602" s="160" t="n">
        <v>-0.84671069</v>
      </c>
      <c r="H602" s="160" t="n">
        <v>0</v>
      </c>
      <c r="I602" s="160" t="n">
        <v>0</v>
      </c>
      <c r="J602" s="159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1" t="n">
        <v>40026</v>
      </c>
      <c r="C603" s="159" t="s">
        <v>137</v>
      </c>
      <c r="D603" s="159" t="s">
        <v>15</v>
      </c>
      <c r="E603" s="160" t="n">
        <v>3.96283161</v>
      </c>
      <c r="F603" s="159" t="n">
        <v>0</v>
      </c>
      <c r="G603" s="160" t="n">
        <v>3.96283161</v>
      </c>
      <c r="H603" s="160" t="n">
        <v>0</v>
      </c>
      <c r="I603" s="160" t="n">
        <v>0</v>
      </c>
      <c r="J603" s="159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1" t="n">
        <v>40026</v>
      </c>
      <c r="C604" s="159" t="s">
        <v>138</v>
      </c>
      <c r="D604" s="159" t="s">
        <v>15</v>
      </c>
      <c r="E604" s="160" t="n">
        <v>-1.39228264</v>
      </c>
      <c r="F604" s="159" t="n">
        <v>0</v>
      </c>
      <c r="G604" s="160" t="n">
        <v>-1.39228264</v>
      </c>
      <c r="H604" s="160" t="n">
        <v>0</v>
      </c>
      <c r="I604" s="160" t="n">
        <v>0</v>
      </c>
      <c r="J604" s="159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1" t="n">
        <v>40026</v>
      </c>
      <c r="C605" s="159" t="s">
        <v>139</v>
      </c>
      <c r="D605" s="159" t="s">
        <v>15</v>
      </c>
      <c r="E605" s="160" t="n">
        <v>-1.72852155</v>
      </c>
      <c r="F605" s="159" t="n">
        <v>0</v>
      </c>
      <c r="G605" s="160" t="n">
        <v>-1.72852155</v>
      </c>
      <c r="H605" s="160" t="n">
        <v>0.0126</v>
      </c>
      <c r="I605" s="160" t="n">
        <v>-0.02177937153</v>
      </c>
      <c r="J605" s="159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1" t="n">
        <v>40026</v>
      </c>
      <c r="C606" s="159" t="s">
        <v>140</v>
      </c>
      <c r="D606" s="159" t="s">
        <v>15</v>
      </c>
      <c r="E606" s="160" t="n">
        <v>-0.84202742</v>
      </c>
      <c r="F606" s="159" t="n">
        <v>0</v>
      </c>
      <c r="G606" s="160" t="n">
        <v>-0.84202742</v>
      </c>
      <c r="H606" s="160" t="n">
        <v>0</v>
      </c>
      <c r="I606" s="160" t="n">
        <v>0</v>
      </c>
      <c r="J606" s="159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1" t="n">
        <v>40057</v>
      </c>
      <c r="C607" s="159" t="s">
        <v>137</v>
      </c>
      <c r="D607" s="159" t="s">
        <v>15</v>
      </c>
      <c r="E607" s="160" t="n">
        <v>3.81372751</v>
      </c>
      <c r="F607" s="159" t="n">
        <v>0</v>
      </c>
      <c r="G607" s="160" t="n">
        <v>3.81372751</v>
      </c>
      <c r="H607" s="160" t="n">
        <v>0</v>
      </c>
      <c r="I607" s="160" t="n">
        <v>0</v>
      </c>
      <c r="J607" s="159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1" t="n">
        <v>40057</v>
      </c>
      <c r="C608" s="159" t="s">
        <v>138</v>
      </c>
      <c r="D608" s="159" t="s">
        <v>15</v>
      </c>
      <c r="E608" s="160" t="n">
        <v>-1.33989711</v>
      </c>
      <c r="F608" s="159" t="n">
        <v>0</v>
      </c>
      <c r="G608" s="160" t="n">
        <v>-1.33989711</v>
      </c>
      <c r="H608" s="160" t="n">
        <v>0</v>
      </c>
      <c r="I608" s="160" t="n">
        <v>0</v>
      </c>
      <c r="J608" s="159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1" t="n">
        <v>40057</v>
      </c>
      <c r="C609" s="159" t="s">
        <v>139</v>
      </c>
      <c r="D609" s="159" t="s">
        <v>15</v>
      </c>
      <c r="E609" s="160" t="n">
        <v>-1.66348481</v>
      </c>
      <c r="F609" s="159" t="n">
        <v>0</v>
      </c>
      <c r="G609" s="160" t="n">
        <v>-1.66348481</v>
      </c>
      <c r="H609" s="160" t="n">
        <v>0.0126</v>
      </c>
      <c r="I609" s="160" t="n">
        <v>-0.020959908606</v>
      </c>
      <c r="J609" s="159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1" t="n">
        <v>40057</v>
      </c>
      <c r="C610" s="159" t="s">
        <v>140</v>
      </c>
      <c r="D610" s="159" t="s">
        <v>15</v>
      </c>
      <c r="E610" s="160" t="n">
        <v>-0.81034559</v>
      </c>
      <c r="F610" s="159" t="n">
        <v>0</v>
      </c>
      <c r="G610" s="160" t="n">
        <v>-0.81034559</v>
      </c>
      <c r="H610" s="160" t="n">
        <v>0</v>
      </c>
      <c r="I610" s="160" t="n">
        <v>0</v>
      </c>
      <c r="J610" s="159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1" t="n">
        <v>40087</v>
      </c>
      <c r="C611" s="159" t="s">
        <v>137</v>
      </c>
      <c r="D611" s="159" t="s">
        <v>15</v>
      </c>
      <c r="E611" s="160" t="n">
        <v>3.91963933</v>
      </c>
      <c r="F611" s="159" t="n">
        <v>0</v>
      </c>
      <c r="G611" s="160" t="n">
        <v>3.91963933</v>
      </c>
      <c r="H611" s="160" t="n">
        <v>0</v>
      </c>
      <c r="I611" s="160" t="n">
        <v>0</v>
      </c>
      <c r="J611" s="159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1" t="n">
        <v>40087</v>
      </c>
      <c r="C612" s="159" t="s">
        <v>138</v>
      </c>
      <c r="D612" s="159" t="s">
        <v>15</v>
      </c>
      <c r="E612" s="160" t="n">
        <v>-1.37710767</v>
      </c>
      <c r="F612" s="159" t="n">
        <v>0</v>
      </c>
      <c r="G612" s="160" t="n">
        <v>-1.37710767</v>
      </c>
      <c r="H612" s="160" t="n">
        <v>0</v>
      </c>
      <c r="I612" s="160" t="n">
        <v>0</v>
      </c>
      <c r="J612" s="159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1" t="n">
        <v>40087</v>
      </c>
      <c r="C613" s="159" t="s">
        <v>139</v>
      </c>
      <c r="D613" s="159" t="s">
        <v>15</v>
      </c>
      <c r="E613" s="160" t="n">
        <v>-1.70968179</v>
      </c>
      <c r="F613" s="159" t="n">
        <v>0</v>
      </c>
      <c r="G613" s="160" t="n">
        <v>-1.70968179</v>
      </c>
      <c r="H613" s="160" t="n">
        <v>0.0126</v>
      </c>
      <c r="I613" s="160" t="n">
        <v>-0.021541990554</v>
      </c>
      <c r="J613" s="159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1" t="n">
        <v>40087</v>
      </c>
      <c r="C614" s="159" t="s">
        <v>140</v>
      </c>
      <c r="D614" s="159" t="s">
        <v>15</v>
      </c>
      <c r="E614" s="160" t="n">
        <v>-0.83284987</v>
      </c>
      <c r="F614" s="159" t="n">
        <v>0</v>
      </c>
      <c r="G614" s="160" t="n">
        <v>-0.83284987</v>
      </c>
      <c r="H614" s="160" t="n">
        <v>0</v>
      </c>
      <c r="I614" s="160" t="n">
        <v>0</v>
      </c>
      <c r="J614" s="159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1" t="n">
        <v>40118</v>
      </c>
      <c r="C615" s="159" t="s">
        <v>137</v>
      </c>
      <c r="D615" s="159" t="s">
        <v>15</v>
      </c>
      <c r="E615" s="160" t="n">
        <v>3.77204565</v>
      </c>
      <c r="F615" s="159" t="n">
        <v>0</v>
      </c>
      <c r="G615" s="160" t="n">
        <v>3.77204565</v>
      </c>
      <c r="H615" s="160" t="n">
        <v>-0.00529479980469</v>
      </c>
      <c r="I615" s="160" t="n">
        <v>-0.0199722265709018</v>
      </c>
      <c r="J615" s="159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1" t="n">
        <v>40118</v>
      </c>
      <c r="C616" s="159" t="s">
        <v>138</v>
      </c>
      <c r="D616" s="159" t="s">
        <v>15</v>
      </c>
      <c r="E616" s="160" t="n">
        <v>-1.3252528</v>
      </c>
      <c r="F616" s="159" t="n">
        <v>0</v>
      </c>
      <c r="G616" s="160" t="n">
        <v>-1.3252528</v>
      </c>
      <c r="H616" s="160" t="n">
        <v>0.012782216072</v>
      </c>
      <c r="I616" s="160" t="n">
        <v>-0.016939667639623</v>
      </c>
      <c r="J616" s="159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1" t="n">
        <v>40118</v>
      </c>
      <c r="C617" s="159" t="s">
        <v>139</v>
      </c>
      <c r="D617" s="159" t="s">
        <v>15</v>
      </c>
      <c r="E617" s="160" t="n">
        <v>-1.64530387</v>
      </c>
      <c r="F617" s="159" t="n">
        <v>0</v>
      </c>
      <c r="G617" s="160" t="n">
        <v>-1.64530387</v>
      </c>
      <c r="H617" s="160" t="n">
        <v>0.0126</v>
      </c>
      <c r="I617" s="160" t="n">
        <v>-0.020730828762</v>
      </c>
      <c r="J617" s="159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1" t="n">
        <v>40118</v>
      </c>
      <c r="C618" s="159" t="s">
        <v>140</v>
      </c>
      <c r="D618" s="159" t="s">
        <v>15</v>
      </c>
      <c r="E618" s="160" t="n">
        <v>-0.80148898</v>
      </c>
      <c r="F618" s="159" t="n">
        <v>0</v>
      </c>
      <c r="G618" s="160" t="n">
        <v>-0.80148898</v>
      </c>
      <c r="H618" s="160" t="n">
        <v>0</v>
      </c>
      <c r="I618" s="160" t="n">
        <v>0</v>
      </c>
      <c r="J618" s="159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1" t="n">
        <v>40148</v>
      </c>
      <c r="C619" s="159" t="s">
        <v>137</v>
      </c>
      <c r="D619" s="159" t="s">
        <v>15</v>
      </c>
      <c r="E619" s="160" t="n">
        <v>3.87668584</v>
      </c>
      <c r="F619" s="159" t="n">
        <v>0</v>
      </c>
      <c r="G619" s="160" t="n">
        <v>3.87668584</v>
      </c>
      <c r="H619" s="160" t="n">
        <v>-0.00992411375046</v>
      </c>
      <c r="I619" s="160" t="n">
        <v>-0.0384726712509576</v>
      </c>
      <c r="J619" s="159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1" t="n">
        <v>40148</v>
      </c>
      <c r="C620" s="159" t="s">
        <v>138</v>
      </c>
      <c r="D620" s="159" t="s">
        <v>15</v>
      </c>
      <c r="E620" s="160" t="n">
        <v>-1.36201659</v>
      </c>
      <c r="F620" s="159" t="n">
        <v>0</v>
      </c>
      <c r="G620" s="160" t="n">
        <v>-1.36201659</v>
      </c>
      <c r="H620" s="160" t="n">
        <v>0.006743907928</v>
      </c>
      <c r="I620" s="160" t="n">
        <v>-0.00918531447936853</v>
      </c>
      <c r="J620" s="159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1" t="n">
        <v>40148</v>
      </c>
      <c r="C621" s="159" t="s">
        <v>139</v>
      </c>
      <c r="D621" s="159" t="s">
        <v>15</v>
      </c>
      <c r="E621" s="160" t="n">
        <v>-1.69094619</v>
      </c>
      <c r="F621" s="159" t="n">
        <v>0</v>
      </c>
      <c r="G621" s="160" t="n">
        <v>-1.69094619</v>
      </c>
      <c r="H621" s="160" t="n">
        <v>0.0126</v>
      </c>
      <c r="I621" s="160" t="n">
        <v>-0.021305921994</v>
      </c>
      <c r="J621" s="159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1" t="n">
        <v>40148</v>
      </c>
      <c r="C622" s="159" t="s">
        <v>140</v>
      </c>
      <c r="D622" s="159" t="s">
        <v>15</v>
      </c>
      <c r="E622" s="160" t="n">
        <v>-0.82372306</v>
      </c>
      <c r="F622" s="159" t="n">
        <v>0</v>
      </c>
      <c r="G622" s="160" t="n">
        <v>-0.82372306</v>
      </c>
      <c r="H622" s="160" t="n">
        <v>0</v>
      </c>
      <c r="I622" s="160" t="n">
        <v>0</v>
      </c>
      <c r="J622" s="159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1" t="n">
        <v>40179</v>
      </c>
      <c r="C623" s="159" t="s">
        <v>137</v>
      </c>
      <c r="D623" s="159" t="s">
        <v>15</v>
      </c>
      <c r="E623" s="160" t="n">
        <v>3.85494933</v>
      </c>
      <c r="F623" s="159" t="n">
        <v>0</v>
      </c>
      <c r="G623" s="160" t="n">
        <v>3.85494933</v>
      </c>
      <c r="H623" s="160" t="n">
        <v>0</v>
      </c>
      <c r="I623" s="160" t="n">
        <v>0</v>
      </c>
      <c r="J623" s="159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1" t="n">
        <v>40179</v>
      </c>
      <c r="C624" s="159" t="s">
        <v>138</v>
      </c>
      <c r="D624" s="159" t="s">
        <v>15</v>
      </c>
      <c r="E624" s="160" t="n">
        <v>-1.35437979</v>
      </c>
      <c r="F624" s="159" t="n">
        <v>0</v>
      </c>
      <c r="G624" s="160" t="n">
        <v>-1.35437979</v>
      </c>
      <c r="H624" s="160" t="n">
        <v>-0.0200429558754</v>
      </c>
      <c r="I624" s="160" t="n">
        <v>0.0271457743695035</v>
      </c>
      <c r="J624" s="159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1" t="n">
        <v>40179</v>
      </c>
      <c r="C625" s="159" t="s">
        <v>139</v>
      </c>
      <c r="D625" s="159" t="s">
        <v>15</v>
      </c>
      <c r="E625" s="160" t="n">
        <v>-1.68146508</v>
      </c>
      <c r="F625" s="159" t="n">
        <v>0</v>
      </c>
      <c r="G625" s="160" t="n">
        <v>-1.68146508</v>
      </c>
      <c r="H625" s="160" t="n">
        <v>0.0126</v>
      </c>
      <c r="I625" s="160" t="n">
        <v>-0.021186460008</v>
      </c>
      <c r="J625" s="159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1" t="n">
        <v>40179</v>
      </c>
      <c r="C626" s="159" t="s">
        <v>140</v>
      </c>
      <c r="D626" s="159" t="s">
        <v>15</v>
      </c>
      <c r="E626" s="160" t="n">
        <v>-0.81910446</v>
      </c>
      <c r="F626" s="159" t="n">
        <v>0</v>
      </c>
      <c r="G626" s="160" t="n">
        <v>-0.81910446</v>
      </c>
      <c r="H626" s="160" t="n">
        <v>0</v>
      </c>
      <c r="I626" s="160" t="n">
        <v>0</v>
      </c>
      <c r="J626" s="159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1" t="n">
        <v>40210</v>
      </c>
      <c r="C627" s="159" t="s">
        <v>137</v>
      </c>
      <c r="D627" s="159" t="s">
        <v>15</v>
      </c>
      <c r="E627" s="160" t="n">
        <v>3.46231332</v>
      </c>
      <c r="F627" s="159" t="n">
        <v>0</v>
      </c>
      <c r="G627" s="160" t="n">
        <v>3.46231332</v>
      </c>
      <c r="H627" s="160" t="n">
        <v>0</v>
      </c>
      <c r="I627" s="160" t="n">
        <v>0</v>
      </c>
      <c r="J627" s="159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1" t="n">
        <v>40210</v>
      </c>
      <c r="C628" s="159" t="s">
        <v>138</v>
      </c>
      <c r="D628" s="159" t="s">
        <v>15</v>
      </c>
      <c r="E628" s="160" t="n">
        <v>-1.2164329</v>
      </c>
      <c r="F628" s="159" t="n">
        <v>0</v>
      </c>
      <c r="G628" s="160" t="n">
        <v>-1.2164329</v>
      </c>
      <c r="H628" s="160" t="n">
        <v>-0.00631386041642</v>
      </c>
      <c r="I628" s="160" t="n">
        <v>0.00768038753654099</v>
      </c>
      <c r="J628" s="159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1" t="n">
        <v>40210</v>
      </c>
      <c r="C629" s="159" t="s">
        <v>139</v>
      </c>
      <c r="D629" s="159" t="s">
        <v>15</v>
      </c>
      <c r="E629" s="160" t="n">
        <v>-1.51020375</v>
      </c>
      <c r="F629" s="159" t="n">
        <v>0</v>
      </c>
      <c r="G629" s="160" t="n">
        <v>-1.51020375</v>
      </c>
      <c r="H629" s="160" t="n">
        <v>0.0126</v>
      </c>
      <c r="I629" s="160" t="n">
        <v>-0.01902856725</v>
      </c>
      <c r="J629" s="159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1" t="n">
        <v>40210</v>
      </c>
      <c r="C630" s="159" t="s">
        <v>140</v>
      </c>
      <c r="D630" s="159" t="s">
        <v>15</v>
      </c>
      <c r="E630" s="160" t="n">
        <v>-0.73567667</v>
      </c>
      <c r="F630" s="159" t="n">
        <v>0</v>
      </c>
      <c r="G630" s="160" t="n">
        <v>-0.73567667</v>
      </c>
      <c r="H630" s="160" t="n">
        <v>0</v>
      </c>
      <c r="I630" s="160" t="n">
        <v>0</v>
      </c>
      <c r="J630" s="159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1" t="n">
        <v>40238</v>
      </c>
      <c r="C631" s="159" t="s">
        <v>137</v>
      </c>
      <c r="D631" s="159" t="s">
        <v>15</v>
      </c>
      <c r="E631" s="160" t="n">
        <v>3.81375318</v>
      </c>
      <c r="F631" s="159" t="n">
        <v>0</v>
      </c>
      <c r="G631" s="160" t="n">
        <v>3.81375318</v>
      </c>
      <c r="H631" s="160" t="n">
        <v>0</v>
      </c>
      <c r="I631" s="160" t="n">
        <v>0</v>
      </c>
      <c r="J631" s="159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1" t="n">
        <v>40238</v>
      </c>
      <c r="C632" s="159" t="s">
        <v>138</v>
      </c>
      <c r="D632" s="159" t="s">
        <v>15</v>
      </c>
      <c r="E632" s="160" t="n">
        <v>-1.33990613</v>
      </c>
      <c r="F632" s="159" t="n">
        <v>0</v>
      </c>
      <c r="G632" s="160" t="n">
        <v>-1.33990613</v>
      </c>
      <c r="H632" s="160" t="n">
        <v>0.017920494079</v>
      </c>
      <c r="I632" s="160" t="n">
        <v>-0.0240117798690808</v>
      </c>
      <c r="J632" s="159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1" t="n">
        <v>40238</v>
      </c>
      <c r="C633" s="159" t="s">
        <v>139</v>
      </c>
      <c r="D633" s="159" t="s">
        <v>15</v>
      </c>
      <c r="E633" s="160" t="n">
        <v>-1.663496</v>
      </c>
      <c r="F633" s="159" t="n">
        <v>0</v>
      </c>
      <c r="G633" s="160" t="n">
        <v>-1.663496</v>
      </c>
      <c r="H633" s="160" t="n">
        <v>0.0126</v>
      </c>
      <c r="I633" s="160" t="n">
        <v>-0.0209600496</v>
      </c>
      <c r="J633" s="159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1" t="n">
        <v>40238</v>
      </c>
      <c r="C634" s="159" t="s">
        <v>140</v>
      </c>
      <c r="D634" s="159" t="s">
        <v>15</v>
      </c>
      <c r="E634" s="160" t="n">
        <v>-0.81035105</v>
      </c>
      <c r="F634" s="159" t="n">
        <v>0</v>
      </c>
      <c r="G634" s="160" t="n">
        <v>-0.81035105</v>
      </c>
      <c r="H634" s="160" t="n">
        <v>0</v>
      </c>
      <c r="I634" s="160" t="n">
        <v>0</v>
      </c>
      <c r="J634" s="159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1" t="n">
        <v>40269</v>
      </c>
      <c r="C635" s="159" t="s">
        <v>137</v>
      </c>
      <c r="D635" s="159" t="s">
        <v>15</v>
      </c>
      <c r="E635" s="160" t="n">
        <v>3.66987041</v>
      </c>
      <c r="F635" s="159" t="n">
        <v>0</v>
      </c>
      <c r="G635" s="160" t="n">
        <v>3.66987041</v>
      </c>
      <c r="H635" s="160" t="n">
        <v>0</v>
      </c>
      <c r="I635" s="160" t="n">
        <v>0</v>
      </c>
      <c r="J635" s="159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1" t="n">
        <v>40269</v>
      </c>
      <c r="C636" s="159" t="s">
        <v>138</v>
      </c>
      <c r="D636" s="159" t="s">
        <v>15</v>
      </c>
      <c r="E636" s="160" t="n">
        <v>-1.28935503</v>
      </c>
      <c r="F636" s="159" t="n">
        <v>0</v>
      </c>
      <c r="G636" s="160" t="n">
        <v>-1.28935503</v>
      </c>
      <c r="H636" s="160" t="n">
        <v>0</v>
      </c>
      <c r="I636" s="160" t="n">
        <v>0</v>
      </c>
      <c r="J636" s="159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1" t="n">
        <v>40269</v>
      </c>
      <c r="C637" s="159" t="s">
        <v>139</v>
      </c>
      <c r="D637" s="159" t="s">
        <v>15</v>
      </c>
      <c r="E637" s="160" t="n">
        <v>-1.60073672</v>
      </c>
      <c r="F637" s="159" t="n">
        <v>0</v>
      </c>
      <c r="G637" s="160" t="n">
        <v>-1.60073672</v>
      </c>
      <c r="H637" s="160" t="n">
        <v>0.0126</v>
      </c>
      <c r="I637" s="160" t="n">
        <v>-0.020169282672</v>
      </c>
      <c r="J637" s="159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1" t="n">
        <v>40269</v>
      </c>
      <c r="C638" s="159" t="s">
        <v>140</v>
      </c>
      <c r="D638" s="159" t="s">
        <v>15</v>
      </c>
      <c r="E638" s="160" t="n">
        <v>-0.77977866</v>
      </c>
      <c r="F638" s="159" t="n">
        <v>0</v>
      </c>
      <c r="G638" s="160" t="n">
        <v>-0.77977866</v>
      </c>
      <c r="H638" s="160" t="n">
        <v>0</v>
      </c>
      <c r="I638" s="160" t="n">
        <v>0</v>
      </c>
      <c r="J638" s="159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1" t="n">
        <v>40299</v>
      </c>
      <c r="C639" s="159" t="s">
        <v>137</v>
      </c>
      <c r="D639" s="159" t="s">
        <v>15</v>
      </c>
      <c r="E639" s="160" t="n">
        <v>3.77140145</v>
      </c>
      <c r="F639" s="159" t="n">
        <v>0</v>
      </c>
      <c r="G639" s="160" t="n">
        <v>3.77140145</v>
      </c>
      <c r="H639" s="160" t="n">
        <v>0</v>
      </c>
      <c r="I639" s="160" t="n">
        <v>0</v>
      </c>
      <c r="J639" s="159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1" t="n">
        <v>40299</v>
      </c>
      <c r="C640" s="159" t="s">
        <v>138</v>
      </c>
      <c r="D640" s="159" t="s">
        <v>15</v>
      </c>
      <c r="E640" s="160" t="n">
        <v>-1.32502647</v>
      </c>
      <c r="F640" s="159" t="n">
        <v>0</v>
      </c>
      <c r="G640" s="160" t="n">
        <v>-1.32502647</v>
      </c>
      <c r="H640" s="160" t="n">
        <v>0</v>
      </c>
      <c r="I640" s="160" t="n">
        <v>0</v>
      </c>
      <c r="J640" s="159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1" t="n">
        <v>40299</v>
      </c>
      <c r="C641" s="159" t="s">
        <v>139</v>
      </c>
      <c r="D641" s="159" t="s">
        <v>15</v>
      </c>
      <c r="E641" s="160" t="n">
        <v>-1.64502288</v>
      </c>
      <c r="F641" s="159" t="n">
        <v>0</v>
      </c>
      <c r="G641" s="160" t="n">
        <v>-1.64502288</v>
      </c>
      <c r="H641" s="160" t="n">
        <v>0.0126</v>
      </c>
      <c r="I641" s="160" t="n">
        <v>-0.020727288288</v>
      </c>
      <c r="J641" s="159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1" t="n">
        <v>40299</v>
      </c>
      <c r="C642" s="159" t="s">
        <v>140</v>
      </c>
      <c r="D642" s="159" t="s">
        <v>15</v>
      </c>
      <c r="E642" s="160" t="n">
        <v>-0.8013521</v>
      </c>
      <c r="F642" s="159" t="n">
        <v>0</v>
      </c>
      <c r="G642" s="160" t="n">
        <v>-0.8013521</v>
      </c>
      <c r="H642" s="160" t="n">
        <v>0</v>
      </c>
      <c r="I642" s="160" t="n">
        <v>0</v>
      </c>
      <c r="J642" s="159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1" t="n">
        <v>40330</v>
      </c>
      <c r="C643" s="159" t="s">
        <v>137</v>
      </c>
      <c r="D643" s="159" t="s">
        <v>15</v>
      </c>
      <c r="E643" s="160" t="n">
        <v>3.6290062</v>
      </c>
      <c r="F643" s="159" t="n">
        <v>0</v>
      </c>
      <c r="G643" s="160" t="n">
        <v>3.6290062</v>
      </c>
      <c r="H643" s="160" t="n">
        <v>0</v>
      </c>
      <c r="I643" s="160" t="n">
        <v>0</v>
      </c>
      <c r="J643" s="159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1" t="n">
        <v>40330</v>
      </c>
      <c r="C644" s="159" t="s">
        <v>138</v>
      </c>
      <c r="D644" s="159" t="s">
        <v>15</v>
      </c>
      <c r="E644" s="160" t="n">
        <v>-1.27499799</v>
      </c>
      <c r="F644" s="159" t="n">
        <v>0</v>
      </c>
      <c r="G644" s="160" t="n">
        <v>-1.27499799</v>
      </c>
      <c r="H644" s="160" t="n">
        <v>0</v>
      </c>
      <c r="I644" s="160" t="n">
        <v>0</v>
      </c>
      <c r="J644" s="159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1" t="n">
        <v>40330</v>
      </c>
      <c r="C645" s="159" t="s">
        <v>139</v>
      </c>
      <c r="D645" s="159" t="s">
        <v>15</v>
      </c>
      <c r="E645" s="160" t="n">
        <v>-1.58291243</v>
      </c>
      <c r="F645" s="159" t="n">
        <v>0</v>
      </c>
      <c r="G645" s="160" t="n">
        <v>-1.58291243</v>
      </c>
      <c r="H645" s="160" t="n">
        <v>0.0126</v>
      </c>
      <c r="I645" s="160" t="n">
        <v>-0.019944696618</v>
      </c>
      <c r="J645" s="159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1" t="n">
        <v>40330</v>
      </c>
      <c r="C646" s="159" t="s">
        <v>140</v>
      </c>
      <c r="D646" s="159" t="s">
        <v>15</v>
      </c>
      <c r="E646" s="160" t="n">
        <v>-0.77109578</v>
      </c>
      <c r="F646" s="159" t="n">
        <v>0</v>
      </c>
      <c r="G646" s="160" t="n">
        <v>-0.77109578</v>
      </c>
      <c r="H646" s="160" t="n">
        <v>0</v>
      </c>
      <c r="I646" s="160" t="n">
        <v>0</v>
      </c>
      <c r="J646" s="159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1" t="n">
        <v>40360</v>
      </c>
      <c r="C647" s="159" t="s">
        <v>137</v>
      </c>
      <c r="D647" s="159" t="s">
        <v>15</v>
      </c>
      <c r="E647" s="160" t="n">
        <v>3.72929699</v>
      </c>
      <c r="F647" s="159" t="n">
        <v>0</v>
      </c>
      <c r="G647" s="160" t="n">
        <v>3.72929699</v>
      </c>
      <c r="H647" s="160" t="n">
        <v>0</v>
      </c>
      <c r="I647" s="160" t="n">
        <v>0</v>
      </c>
      <c r="J647" s="159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1" t="n">
        <v>40360</v>
      </c>
      <c r="C648" s="159" t="s">
        <v>138</v>
      </c>
      <c r="D648" s="159" t="s">
        <v>15</v>
      </c>
      <c r="E648" s="160" t="n">
        <v>-1.31023369</v>
      </c>
      <c r="F648" s="159" t="n">
        <v>0</v>
      </c>
      <c r="G648" s="160" t="n">
        <v>-1.31023369</v>
      </c>
      <c r="H648" s="160" t="n">
        <v>0</v>
      </c>
      <c r="I648" s="160" t="n">
        <v>0</v>
      </c>
      <c r="J648" s="159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1" t="n">
        <v>40360</v>
      </c>
      <c r="C649" s="159" t="s">
        <v>139</v>
      </c>
      <c r="D649" s="159" t="s">
        <v>15</v>
      </c>
      <c r="E649" s="160" t="n">
        <v>-1.62665761</v>
      </c>
      <c r="F649" s="159" t="n">
        <v>0</v>
      </c>
      <c r="G649" s="160" t="n">
        <v>-1.62665761</v>
      </c>
      <c r="H649" s="160" t="n">
        <v>0.0126</v>
      </c>
      <c r="I649" s="160" t="n">
        <v>-0.020495885886</v>
      </c>
      <c r="J649" s="159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1" t="n">
        <v>40360</v>
      </c>
      <c r="C650" s="159" t="s">
        <v>140</v>
      </c>
      <c r="D650" s="159" t="s">
        <v>15</v>
      </c>
      <c r="E650" s="160" t="n">
        <v>-0.79240569</v>
      </c>
      <c r="F650" s="159" t="n">
        <v>0</v>
      </c>
      <c r="G650" s="160" t="n">
        <v>-0.79240569</v>
      </c>
      <c r="H650" s="160" t="n">
        <v>0</v>
      </c>
      <c r="I650" s="160" t="n">
        <v>0</v>
      </c>
      <c r="J650" s="159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1" t="n">
        <v>40391</v>
      </c>
      <c r="C651" s="159" t="s">
        <v>137</v>
      </c>
      <c r="D651" s="159" t="s">
        <v>15</v>
      </c>
      <c r="E651" s="160" t="n">
        <v>3.70799512</v>
      </c>
      <c r="F651" s="159" t="n">
        <v>0</v>
      </c>
      <c r="G651" s="160" t="n">
        <v>3.70799512</v>
      </c>
      <c r="H651" s="160" t="n">
        <v>0</v>
      </c>
      <c r="I651" s="160" t="n">
        <v>0</v>
      </c>
      <c r="J651" s="159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1" t="n">
        <v>40391</v>
      </c>
      <c r="C652" s="159" t="s">
        <v>138</v>
      </c>
      <c r="D652" s="159" t="s">
        <v>15</v>
      </c>
      <c r="E652" s="160" t="n">
        <v>-1.30274959</v>
      </c>
      <c r="F652" s="159" t="n">
        <v>0</v>
      </c>
      <c r="G652" s="160" t="n">
        <v>-1.30274959</v>
      </c>
      <c r="H652" s="160" t="n">
        <v>0</v>
      </c>
      <c r="I652" s="160" t="n">
        <v>0</v>
      </c>
      <c r="J652" s="159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1" t="n">
        <v>40391</v>
      </c>
      <c r="C653" s="159" t="s">
        <v>139</v>
      </c>
      <c r="D653" s="159" t="s">
        <v>15</v>
      </c>
      <c r="E653" s="160" t="n">
        <v>-1.61736609</v>
      </c>
      <c r="F653" s="159" t="n">
        <v>0</v>
      </c>
      <c r="G653" s="160" t="n">
        <v>-1.61736609</v>
      </c>
      <c r="H653" s="160" t="n">
        <v>0.0126</v>
      </c>
      <c r="I653" s="160" t="n">
        <v>-0.020378812734</v>
      </c>
      <c r="J653" s="159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1" t="n">
        <v>40391</v>
      </c>
      <c r="C654" s="159" t="s">
        <v>140</v>
      </c>
      <c r="D654" s="159" t="s">
        <v>15</v>
      </c>
      <c r="E654" s="160" t="n">
        <v>-0.78787944</v>
      </c>
      <c r="F654" s="159" t="n">
        <v>0</v>
      </c>
      <c r="G654" s="160" t="n">
        <v>-0.78787944</v>
      </c>
      <c r="H654" s="160" t="n">
        <v>0</v>
      </c>
      <c r="I654" s="160" t="n">
        <v>0</v>
      </c>
      <c r="J654" s="159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1" t="n">
        <v>40422</v>
      </c>
      <c r="C655" s="159" t="s">
        <v>137</v>
      </c>
      <c r="D655" s="159" t="s">
        <v>15</v>
      </c>
      <c r="E655" s="160" t="n">
        <v>3.56783031</v>
      </c>
      <c r="F655" s="159" t="n">
        <v>0</v>
      </c>
      <c r="G655" s="160" t="n">
        <v>3.56783031</v>
      </c>
      <c r="H655" s="160" t="n">
        <v>0</v>
      </c>
      <c r="I655" s="160" t="n">
        <v>0</v>
      </c>
      <c r="J655" s="159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1" t="n">
        <v>40422</v>
      </c>
      <c r="C656" s="159" t="s">
        <v>138</v>
      </c>
      <c r="D656" s="159" t="s">
        <v>15</v>
      </c>
      <c r="E656" s="160" t="n">
        <v>-1.25350474</v>
      </c>
      <c r="F656" s="159" t="n">
        <v>0</v>
      </c>
      <c r="G656" s="160" t="n">
        <v>-1.25350474</v>
      </c>
      <c r="H656" s="160" t="n">
        <v>0</v>
      </c>
      <c r="I656" s="160" t="n">
        <v>0</v>
      </c>
      <c r="J656" s="159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1" t="n">
        <v>40422</v>
      </c>
      <c r="C657" s="159" t="s">
        <v>139</v>
      </c>
      <c r="D657" s="159" t="s">
        <v>15</v>
      </c>
      <c r="E657" s="160" t="n">
        <v>-1.55622852</v>
      </c>
      <c r="F657" s="159" t="n">
        <v>0</v>
      </c>
      <c r="G657" s="160" t="n">
        <v>-1.55622852</v>
      </c>
      <c r="H657" s="160" t="n">
        <v>0.0126</v>
      </c>
      <c r="I657" s="160" t="n">
        <v>-0.019608479352</v>
      </c>
      <c r="J657" s="159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1" t="n">
        <v>40422</v>
      </c>
      <c r="C658" s="159" t="s">
        <v>140</v>
      </c>
      <c r="D658" s="159" t="s">
        <v>15</v>
      </c>
      <c r="E658" s="160" t="n">
        <v>-0.75809705</v>
      </c>
      <c r="F658" s="159" t="n">
        <v>0</v>
      </c>
      <c r="G658" s="160" t="n">
        <v>-0.75809705</v>
      </c>
      <c r="H658" s="160" t="n">
        <v>0</v>
      </c>
      <c r="I658" s="160" t="n">
        <v>0</v>
      </c>
      <c r="J658" s="159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1" t="n">
        <v>40452</v>
      </c>
      <c r="C659" s="159" t="s">
        <v>137</v>
      </c>
      <c r="D659" s="159" t="s">
        <v>15</v>
      </c>
      <c r="E659" s="160" t="n">
        <v>3.66626784</v>
      </c>
      <c r="F659" s="159" t="n">
        <v>0</v>
      </c>
      <c r="G659" s="160" t="n">
        <v>3.66626784</v>
      </c>
      <c r="H659" s="160" t="n">
        <v>0</v>
      </c>
      <c r="I659" s="160" t="n">
        <v>0</v>
      </c>
      <c r="J659" s="159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1" t="n">
        <v>40452</v>
      </c>
      <c r="C660" s="159" t="s">
        <v>138</v>
      </c>
      <c r="D660" s="159" t="s">
        <v>15</v>
      </c>
      <c r="E660" s="160" t="n">
        <v>-1.28808932</v>
      </c>
      <c r="F660" s="159" t="n">
        <v>0</v>
      </c>
      <c r="G660" s="160" t="n">
        <v>-1.28808932</v>
      </c>
      <c r="H660" s="160" t="n">
        <v>0</v>
      </c>
      <c r="I660" s="160" t="n">
        <v>0</v>
      </c>
      <c r="J660" s="159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1" t="n">
        <v>40452</v>
      </c>
      <c r="C661" s="159" t="s">
        <v>139</v>
      </c>
      <c r="D661" s="159" t="s">
        <v>15</v>
      </c>
      <c r="E661" s="160" t="n">
        <v>-1.59916534</v>
      </c>
      <c r="F661" s="159" t="n">
        <v>0</v>
      </c>
      <c r="G661" s="160" t="n">
        <v>-1.59916534</v>
      </c>
      <c r="H661" s="160" t="n">
        <v>0.0126</v>
      </c>
      <c r="I661" s="160" t="n">
        <v>-0.020149483284</v>
      </c>
      <c r="J661" s="159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1" t="n">
        <v>40452</v>
      </c>
      <c r="C662" s="159" t="s">
        <v>140</v>
      </c>
      <c r="D662" s="159" t="s">
        <v>15</v>
      </c>
      <c r="E662" s="160" t="n">
        <v>-0.77901318</v>
      </c>
      <c r="F662" s="159" t="n">
        <v>0</v>
      </c>
      <c r="G662" s="160" t="n">
        <v>-0.77901318</v>
      </c>
      <c r="H662" s="160" t="n">
        <v>0</v>
      </c>
      <c r="I662" s="160" t="n">
        <v>0</v>
      </c>
      <c r="J662" s="159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1" t="n">
        <v>40483</v>
      </c>
      <c r="C663" s="159" t="s">
        <v>137</v>
      </c>
      <c r="D663" s="159" t="s">
        <v>15</v>
      </c>
      <c r="E663" s="160" t="n">
        <v>3.52757315</v>
      </c>
      <c r="F663" s="159" t="n">
        <v>0</v>
      </c>
      <c r="G663" s="160" t="n">
        <v>3.52757315</v>
      </c>
      <c r="H663" s="160" t="n">
        <v>-0.00503289699555</v>
      </c>
      <c r="I663" s="160" t="n">
        <v>-0.0177539123082179</v>
      </c>
      <c r="J663" s="159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1" t="n">
        <v>40483</v>
      </c>
      <c r="C664" s="159" t="s">
        <v>138</v>
      </c>
      <c r="D664" s="159" t="s">
        <v>15</v>
      </c>
      <c r="E664" s="160" t="n">
        <v>-1.23936098</v>
      </c>
      <c r="F664" s="159" t="n">
        <v>0</v>
      </c>
      <c r="G664" s="160" t="n">
        <v>-1.23936098</v>
      </c>
      <c r="H664" s="160" t="n">
        <v>0.012182950973</v>
      </c>
      <c r="I664" s="160" t="n">
        <v>-0.0150990740571892</v>
      </c>
      <c r="J664" s="159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1" t="n">
        <v>40483</v>
      </c>
      <c r="C665" s="159" t="s">
        <v>139</v>
      </c>
      <c r="D665" s="159" t="s">
        <v>15</v>
      </c>
      <c r="E665" s="160" t="n">
        <v>-1.53866901</v>
      </c>
      <c r="F665" s="159" t="n">
        <v>0</v>
      </c>
      <c r="G665" s="160" t="n">
        <v>-1.53866901</v>
      </c>
      <c r="H665" s="160" t="n">
        <v>0.0126</v>
      </c>
      <c r="I665" s="160" t="n">
        <v>-0.019387229526</v>
      </c>
      <c r="J665" s="159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1" t="n">
        <v>40483</v>
      </c>
      <c r="C666" s="159" t="s">
        <v>140</v>
      </c>
      <c r="D666" s="159" t="s">
        <v>15</v>
      </c>
      <c r="E666" s="160" t="n">
        <v>-0.74954316</v>
      </c>
      <c r="F666" s="159" t="n">
        <v>0</v>
      </c>
      <c r="G666" s="160" t="n">
        <v>-0.74954316</v>
      </c>
      <c r="H666" s="160" t="n">
        <v>0</v>
      </c>
      <c r="I666" s="160" t="n">
        <v>0</v>
      </c>
      <c r="J666" s="159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1" t="n">
        <v>40513</v>
      </c>
      <c r="C667" s="159" t="s">
        <v>137</v>
      </c>
      <c r="D667" s="159" t="s">
        <v>15</v>
      </c>
      <c r="E667" s="160" t="n">
        <v>3.62479337</v>
      </c>
      <c r="F667" s="159" t="n">
        <v>0</v>
      </c>
      <c r="G667" s="160" t="n">
        <v>3.62479337</v>
      </c>
      <c r="H667" s="160" t="n">
        <v>-0.00941079854966</v>
      </c>
      <c r="I667" s="160" t="n">
        <v>-0.0341122001892132</v>
      </c>
      <c r="J667" s="159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1" t="n">
        <v>40513</v>
      </c>
      <c r="C668" s="159" t="s">
        <v>138</v>
      </c>
      <c r="D668" s="159" t="s">
        <v>15</v>
      </c>
      <c r="E668" s="160" t="n">
        <v>-1.27351788</v>
      </c>
      <c r="F668" s="159" t="n">
        <v>0</v>
      </c>
      <c r="G668" s="160" t="n">
        <v>-1.27351788</v>
      </c>
      <c r="H668" s="160" t="n">
        <v>0.006386637687</v>
      </c>
      <c r="I668" s="160" t="n">
        <v>-0.00813349728747634</v>
      </c>
      <c r="J668" s="159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1" t="n">
        <v>40513</v>
      </c>
      <c r="C669" s="159" t="s">
        <v>139</v>
      </c>
      <c r="D669" s="159" t="s">
        <v>15</v>
      </c>
      <c r="E669" s="160" t="n">
        <v>-1.58107486</v>
      </c>
      <c r="F669" s="159" t="n">
        <v>0</v>
      </c>
      <c r="G669" s="160" t="n">
        <v>-1.58107486</v>
      </c>
      <c r="H669" s="160" t="n">
        <v>0.0126</v>
      </c>
      <c r="I669" s="160" t="n">
        <v>-0.019921543236</v>
      </c>
      <c r="J669" s="159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1" t="n">
        <v>40513</v>
      </c>
      <c r="C670" s="159" t="s">
        <v>140</v>
      </c>
      <c r="D670" s="159" t="s">
        <v>15</v>
      </c>
      <c r="E670" s="160" t="n">
        <v>-0.77020063</v>
      </c>
      <c r="F670" s="159" t="n">
        <v>0</v>
      </c>
      <c r="G670" s="160" t="n">
        <v>-0.77020063</v>
      </c>
      <c r="H670" s="160" t="n">
        <v>0</v>
      </c>
      <c r="I670" s="160" t="n">
        <v>0</v>
      </c>
      <c r="J670" s="159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1" t="n">
        <v>40544</v>
      </c>
      <c r="C671" s="159" t="s">
        <v>137</v>
      </c>
      <c r="D671" s="159" t="s">
        <v>15</v>
      </c>
      <c r="E671" s="160" t="n">
        <v>3.60381376</v>
      </c>
      <c r="F671" s="159" t="n">
        <v>0</v>
      </c>
      <c r="G671" s="160" t="n">
        <v>3.60381376</v>
      </c>
      <c r="H671" s="160" t="n">
        <v>0</v>
      </c>
      <c r="I671" s="160" t="n">
        <v>0</v>
      </c>
      <c r="J671" s="159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1" t="n">
        <v>40544</v>
      </c>
      <c r="C672" s="159" t="s">
        <v>138</v>
      </c>
      <c r="D672" s="159" t="s">
        <v>15</v>
      </c>
      <c r="E672" s="160" t="n">
        <v>-1.266147</v>
      </c>
      <c r="F672" s="159" t="n">
        <v>0</v>
      </c>
      <c r="G672" s="160" t="n">
        <v>-1.266147</v>
      </c>
      <c r="H672" s="160" t="n">
        <v>-0.01904374361039</v>
      </c>
      <c r="I672" s="160" t="n">
        <v>0.0241121788410645</v>
      </c>
      <c r="J672" s="159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1" t="n">
        <v>40544</v>
      </c>
      <c r="C673" s="159" t="s">
        <v>139</v>
      </c>
      <c r="D673" s="159" t="s">
        <v>15</v>
      </c>
      <c r="E673" s="160" t="n">
        <v>-1.5719239</v>
      </c>
      <c r="F673" s="159" t="n">
        <v>0</v>
      </c>
      <c r="G673" s="160" t="n">
        <v>-1.5719239</v>
      </c>
      <c r="H673" s="160" t="n">
        <v>0.0126</v>
      </c>
      <c r="I673" s="160" t="n">
        <v>-0.01980624114</v>
      </c>
      <c r="J673" s="159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1" t="n">
        <v>40544</v>
      </c>
      <c r="C674" s="159" t="s">
        <v>140</v>
      </c>
      <c r="D674" s="159" t="s">
        <v>15</v>
      </c>
      <c r="E674" s="160" t="n">
        <v>-0.76574286</v>
      </c>
      <c r="F674" s="159" t="n">
        <v>0</v>
      </c>
      <c r="G674" s="160" t="n">
        <v>-0.76574286</v>
      </c>
      <c r="H674" s="160" t="n">
        <v>0</v>
      </c>
      <c r="I674" s="160" t="n">
        <v>0</v>
      </c>
      <c r="J674" s="159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1" t="n">
        <v>40575</v>
      </c>
      <c r="C675" s="159" t="s">
        <v>137</v>
      </c>
      <c r="D675" s="159" t="s">
        <v>15</v>
      </c>
      <c r="E675" s="160" t="n">
        <v>3.23616796</v>
      </c>
      <c r="F675" s="159" t="n">
        <v>0</v>
      </c>
      <c r="G675" s="160" t="n">
        <v>3.23616796</v>
      </c>
      <c r="H675" s="160" t="n">
        <v>0</v>
      </c>
      <c r="I675" s="160" t="n">
        <v>0</v>
      </c>
      <c r="J675" s="159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1" t="n">
        <v>40575</v>
      </c>
      <c r="C676" s="159" t="s">
        <v>138</v>
      </c>
      <c r="D676" s="159" t="s">
        <v>15</v>
      </c>
      <c r="E676" s="160" t="n">
        <v>-1.13698005</v>
      </c>
      <c r="F676" s="159" t="n">
        <v>0</v>
      </c>
      <c r="G676" s="160" t="n">
        <v>-1.13698005</v>
      </c>
      <c r="H676" s="160" t="n">
        <v>-0.00605338811875</v>
      </c>
      <c r="I676" s="160" t="n">
        <v>0.00688258152592578</v>
      </c>
      <c r="J676" s="159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1" t="n">
        <v>40575</v>
      </c>
      <c r="C677" s="159" t="s">
        <v>139</v>
      </c>
      <c r="D677" s="159" t="s">
        <v>15</v>
      </c>
      <c r="E677" s="160" t="n">
        <v>-1.41156289</v>
      </c>
      <c r="F677" s="159" t="n">
        <v>0</v>
      </c>
      <c r="G677" s="160" t="n">
        <v>-1.41156289</v>
      </c>
      <c r="H677" s="160" t="n">
        <v>0.0126</v>
      </c>
      <c r="I677" s="160" t="n">
        <v>-0.017785692414</v>
      </c>
      <c r="J677" s="159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1" t="n">
        <v>40575</v>
      </c>
      <c r="C678" s="159" t="s">
        <v>140</v>
      </c>
      <c r="D678" s="159" t="s">
        <v>15</v>
      </c>
      <c r="E678" s="160" t="n">
        <v>-0.68762502</v>
      </c>
      <c r="F678" s="159" t="n">
        <v>0</v>
      </c>
      <c r="G678" s="160" t="n">
        <v>-0.68762502</v>
      </c>
      <c r="H678" s="160" t="n">
        <v>0</v>
      </c>
      <c r="I678" s="160" t="n">
        <v>0</v>
      </c>
      <c r="J678" s="159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1" t="n">
        <v>40603</v>
      </c>
      <c r="C679" s="159" t="s">
        <v>137</v>
      </c>
      <c r="D679" s="159" t="s">
        <v>15</v>
      </c>
      <c r="E679" s="160" t="n">
        <v>3.56406767</v>
      </c>
      <c r="F679" s="159" t="n">
        <v>0</v>
      </c>
      <c r="G679" s="160" t="n">
        <v>3.56406767</v>
      </c>
      <c r="H679" s="160" t="n">
        <v>0</v>
      </c>
      <c r="I679" s="160" t="n">
        <v>0</v>
      </c>
      <c r="J679" s="159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1" t="n">
        <v>40603</v>
      </c>
      <c r="C680" s="159" t="s">
        <v>138</v>
      </c>
      <c r="D680" s="159" t="s">
        <v>15</v>
      </c>
      <c r="E680" s="160" t="n">
        <v>-1.25218279</v>
      </c>
      <c r="F680" s="159" t="n">
        <v>0</v>
      </c>
      <c r="G680" s="160" t="n">
        <v>-1.25218279</v>
      </c>
      <c r="H680" s="160" t="n">
        <v>0.016496777534</v>
      </c>
      <c r="I680" s="160" t="n">
        <v>-0.0206569809185334</v>
      </c>
      <c r="J680" s="159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1" t="n">
        <v>40603</v>
      </c>
      <c r="C681" s="159" t="s">
        <v>139</v>
      </c>
      <c r="D681" s="159" t="s">
        <v>15</v>
      </c>
      <c r="E681" s="160" t="n">
        <v>-1.55458732</v>
      </c>
      <c r="F681" s="159" t="n">
        <v>0</v>
      </c>
      <c r="G681" s="160" t="n">
        <v>-1.55458732</v>
      </c>
      <c r="H681" s="160" t="n">
        <v>0.0126</v>
      </c>
      <c r="I681" s="160" t="n">
        <v>-0.019587800232</v>
      </c>
      <c r="J681" s="159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1" t="n">
        <v>40603</v>
      </c>
      <c r="C682" s="159" t="s">
        <v>140</v>
      </c>
      <c r="D682" s="159" t="s">
        <v>15</v>
      </c>
      <c r="E682" s="160" t="n">
        <v>-0.75729756</v>
      </c>
      <c r="F682" s="159" t="n">
        <v>0</v>
      </c>
      <c r="G682" s="160" t="n">
        <v>-0.75729756</v>
      </c>
      <c r="H682" s="160" t="n">
        <v>0</v>
      </c>
      <c r="I682" s="160" t="n">
        <v>0</v>
      </c>
      <c r="J682" s="159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1" t="n">
        <v>40634</v>
      </c>
      <c r="C683" s="159" t="s">
        <v>137</v>
      </c>
      <c r="D683" s="159" t="s">
        <v>15</v>
      </c>
      <c r="E683" s="160" t="n">
        <v>3.42898132</v>
      </c>
      <c r="F683" s="159" t="n">
        <v>0</v>
      </c>
      <c r="G683" s="160" t="n">
        <v>3.42898132</v>
      </c>
      <c r="H683" s="160" t="n">
        <v>0</v>
      </c>
      <c r="I683" s="160" t="n">
        <v>0</v>
      </c>
      <c r="J683" s="159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1" t="n">
        <v>40634</v>
      </c>
      <c r="C684" s="159" t="s">
        <v>138</v>
      </c>
      <c r="D684" s="159" t="s">
        <v>15</v>
      </c>
      <c r="E684" s="160" t="n">
        <v>-1.20472219</v>
      </c>
      <c r="F684" s="159" t="n">
        <v>0</v>
      </c>
      <c r="G684" s="160" t="n">
        <v>-1.20472219</v>
      </c>
      <c r="H684" s="160" t="n">
        <v>0</v>
      </c>
      <c r="I684" s="160" t="n">
        <v>0</v>
      </c>
      <c r="J684" s="159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1" t="n">
        <v>40634</v>
      </c>
      <c r="C685" s="159" t="s">
        <v>139</v>
      </c>
      <c r="D685" s="159" t="s">
        <v>15</v>
      </c>
      <c r="E685" s="160" t="n">
        <v>-1.49566489</v>
      </c>
      <c r="F685" s="159" t="n">
        <v>0</v>
      </c>
      <c r="G685" s="160" t="n">
        <v>-1.49566489</v>
      </c>
      <c r="H685" s="160" t="n">
        <v>0.0126</v>
      </c>
      <c r="I685" s="160" t="n">
        <v>-0.018845377614</v>
      </c>
      <c r="J685" s="159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1" t="n">
        <v>40634</v>
      </c>
      <c r="C686" s="159" t="s">
        <v>140</v>
      </c>
      <c r="D686" s="159" t="s">
        <v>15</v>
      </c>
      <c r="E686" s="160" t="n">
        <v>-0.72859424</v>
      </c>
      <c r="F686" s="159" t="n">
        <v>0</v>
      </c>
      <c r="G686" s="160" t="n">
        <v>-0.72859424</v>
      </c>
      <c r="H686" s="160" t="n">
        <v>0</v>
      </c>
      <c r="I686" s="160" t="n">
        <v>0</v>
      </c>
      <c r="J686" s="159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1" t="n">
        <v>40664</v>
      </c>
      <c r="C687" s="159" t="s">
        <v>137</v>
      </c>
      <c r="D687" s="159" t="s">
        <v>15</v>
      </c>
      <c r="E687" s="160" t="n">
        <v>3.52322793</v>
      </c>
      <c r="F687" s="159" t="n">
        <v>0</v>
      </c>
      <c r="G687" s="160" t="n">
        <v>3.52322793</v>
      </c>
      <c r="H687" s="160" t="n">
        <v>0</v>
      </c>
      <c r="I687" s="160" t="n">
        <v>0</v>
      </c>
      <c r="J687" s="159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1" t="n">
        <v>40664</v>
      </c>
      <c r="C688" s="159" t="s">
        <v>138</v>
      </c>
      <c r="D688" s="159" t="s">
        <v>15</v>
      </c>
      <c r="E688" s="160" t="n">
        <v>-1.23783435</v>
      </c>
      <c r="F688" s="159" t="n">
        <v>0</v>
      </c>
      <c r="G688" s="160" t="n">
        <v>-1.23783435</v>
      </c>
      <c r="H688" s="160" t="n">
        <v>0</v>
      </c>
      <c r="I688" s="160" t="n">
        <v>0</v>
      </c>
      <c r="J688" s="159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1" t="n">
        <v>40664</v>
      </c>
      <c r="C689" s="159" t="s">
        <v>139</v>
      </c>
      <c r="D689" s="159" t="s">
        <v>15</v>
      </c>
      <c r="E689" s="160" t="n">
        <v>-1.5367737</v>
      </c>
      <c r="F689" s="159" t="n">
        <v>0</v>
      </c>
      <c r="G689" s="160" t="n">
        <v>-1.5367737</v>
      </c>
      <c r="H689" s="160" t="n">
        <v>0.0126</v>
      </c>
      <c r="I689" s="160" t="n">
        <v>-0.01936334862</v>
      </c>
      <c r="J689" s="159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1" t="n">
        <v>40664</v>
      </c>
      <c r="C690" s="159" t="s">
        <v>140</v>
      </c>
      <c r="D690" s="159" t="s">
        <v>15</v>
      </c>
      <c r="E690" s="160" t="n">
        <v>-0.74861988</v>
      </c>
      <c r="F690" s="159" t="n">
        <v>0</v>
      </c>
      <c r="G690" s="160" t="n">
        <v>-0.74861988</v>
      </c>
      <c r="H690" s="160" t="n">
        <v>0</v>
      </c>
      <c r="I690" s="160" t="n">
        <v>0</v>
      </c>
      <c r="J690" s="159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1" t="n">
        <v>40695</v>
      </c>
      <c r="C691" s="159" t="s">
        <v>137</v>
      </c>
      <c r="D691" s="159" t="s">
        <v>15</v>
      </c>
      <c r="E691" s="160" t="n">
        <v>3.38958656</v>
      </c>
      <c r="F691" s="159" t="n">
        <v>0</v>
      </c>
      <c r="G691" s="160" t="n">
        <v>3.38958656</v>
      </c>
      <c r="H691" s="160" t="n">
        <v>0</v>
      </c>
      <c r="I691" s="160" t="n">
        <v>0</v>
      </c>
      <c r="J691" s="159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1" t="n">
        <v>40695</v>
      </c>
      <c r="C692" s="159" t="s">
        <v>138</v>
      </c>
      <c r="D692" s="159" t="s">
        <v>15</v>
      </c>
      <c r="E692" s="160" t="n">
        <v>-1.19088142</v>
      </c>
      <c r="F692" s="159" t="n">
        <v>0</v>
      </c>
      <c r="G692" s="160" t="n">
        <v>-1.19088142</v>
      </c>
      <c r="H692" s="160" t="n">
        <v>0</v>
      </c>
      <c r="I692" s="160" t="n">
        <v>0</v>
      </c>
      <c r="J692" s="159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1" t="n">
        <v>40695</v>
      </c>
      <c r="C693" s="159" t="s">
        <v>139</v>
      </c>
      <c r="D693" s="159" t="s">
        <v>15</v>
      </c>
      <c r="E693" s="160" t="n">
        <v>-1.47848155</v>
      </c>
      <c r="F693" s="159" t="n">
        <v>0</v>
      </c>
      <c r="G693" s="160" t="n">
        <v>-1.47848155</v>
      </c>
      <c r="H693" s="160" t="n">
        <v>0.0126</v>
      </c>
      <c r="I693" s="160" t="n">
        <v>-0.01862886753</v>
      </c>
      <c r="J693" s="159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1" t="n">
        <v>40695</v>
      </c>
      <c r="C694" s="159" t="s">
        <v>140</v>
      </c>
      <c r="D694" s="159" t="s">
        <v>15</v>
      </c>
      <c r="E694" s="160" t="n">
        <v>-0.72022359</v>
      </c>
      <c r="F694" s="159" t="n">
        <v>0</v>
      </c>
      <c r="G694" s="160" t="n">
        <v>-0.72022359</v>
      </c>
      <c r="H694" s="160" t="n">
        <v>0</v>
      </c>
      <c r="I694" s="160" t="n">
        <v>0</v>
      </c>
      <c r="J694" s="159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1" t="n">
        <v>40725</v>
      </c>
      <c r="C695" s="159" t="s">
        <v>137</v>
      </c>
      <c r="D695" s="159" t="s">
        <v>15</v>
      </c>
      <c r="E695" s="160" t="n">
        <v>3.48264803</v>
      </c>
      <c r="F695" s="159" t="n">
        <v>0</v>
      </c>
      <c r="G695" s="160" t="n">
        <v>3.48264803</v>
      </c>
      <c r="H695" s="160" t="n">
        <v>0</v>
      </c>
      <c r="I695" s="160" t="n">
        <v>0</v>
      </c>
      <c r="J695" s="159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1" t="n">
        <v>40725</v>
      </c>
      <c r="C696" s="159" t="s">
        <v>138</v>
      </c>
      <c r="D696" s="159" t="s">
        <v>15</v>
      </c>
      <c r="E696" s="160" t="n">
        <v>-1.2235772</v>
      </c>
      <c r="F696" s="159" t="n">
        <v>0</v>
      </c>
      <c r="G696" s="160" t="n">
        <v>-1.2235772</v>
      </c>
      <c r="H696" s="160" t="n">
        <v>0</v>
      </c>
      <c r="I696" s="160" t="n">
        <v>0</v>
      </c>
      <c r="J696" s="159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1" t="n">
        <v>40725</v>
      </c>
      <c r="C697" s="159" t="s">
        <v>139</v>
      </c>
      <c r="D697" s="159" t="s">
        <v>15</v>
      </c>
      <c r="E697" s="160" t="n">
        <v>-1.51907342</v>
      </c>
      <c r="F697" s="159" t="n">
        <v>0</v>
      </c>
      <c r="G697" s="160" t="n">
        <v>-1.51907342</v>
      </c>
      <c r="H697" s="160" t="n">
        <v>0.0126</v>
      </c>
      <c r="I697" s="160" t="n">
        <v>-0.019140325092</v>
      </c>
      <c r="J697" s="159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1" t="n">
        <v>40725</v>
      </c>
      <c r="C698" s="159" t="s">
        <v>140</v>
      </c>
      <c r="D698" s="159" t="s">
        <v>15</v>
      </c>
      <c r="E698" s="160" t="n">
        <v>-0.73999741</v>
      </c>
      <c r="F698" s="159" t="n">
        <v>0</v>
      </c>
      <c r="G698" s="160" t="n">
        <v>-0.73999741</v>
      </c>
      <c r="H698" s="160" t="n">
        <v>0</v>
      </c>
      <c r="I698" s="160" t="n">
        <v>0</v>
      </c>
      <c r="J698" s="159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1" t="n">
        <v>40756</v>
      </c>
      <c r="C699" s="159" t="s">
        <v>137</v>
      </c>
      <c r="D699" s="159" t="s">
        <v>15</v>
      </c>
      <c r="E699" s="160" t="n">
        <v>3.46212564</v>
      </c>
      <c r="F699" s="159" t="n">
        <v>0</v>
      </c>
      <c r="G699" s="160" t="n">
        <v>3.46212564</v>
      </c>
      <c r="H699" s="160" t="n">
        <v>0</v>
      </c>
      <c r="I699" s="160" t="n">
        <v>0</v>
      </c>
      <c r="J699" s="159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1" t="n">
        <v>40756</v>
      </c>
      <c r="C700" s="159" t="s">
        <v>138</v>
      </c>
      <c r="D700" s="159" t="s">
        <v>15</v>
      </c>
      <c r="E700" s="160" t="n">
        <v>-1.21636696</v>
      </c>
      <c r="F700" s="159" t="n">
        <v>0</v>
      </c>
      <c r="G700" s="160" t="n">
        <v>-1.21636696</v>
      </c>
      <c r="H700" s="160" t="n">
        <v>0</v>
      </c>
      <c r="I700" s="160" t="n">
        <v>0</v>
      </c>
      <c r="J700" s="159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1" t="n">
        <v>40756</v>
      </c>
      <c r="C701" s="159" t="s">
        <v>139</v>
      </c>
      <c r="D701" s="159" t="s">
        <v>15</v>
      </c>
      <c r="E701" s="160" t="n">
        <v>-1.51012189</v>
      </c>
      <c r="F701" s="159" t="n">
        <v>0</v>
      </c>
      <c r="G701" s="160" t="n">
        <v>-1.51012189</v>
      </c>
      <c r="H701" s="160" t="n">
        <v>0.0126</v>
      </c>
      <c r="I701" s="160" t="n">
        <v>-0.019027535814</v>
      </c>
      <c r="J701" s="159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1" t="n">
        <v>40756</v>
      </c>
      <c r="C702" s="159" t="s">
        <v>140</v>
      </c>
      <c r="D702" s="159" t="s">
        <v>15</v>
      </c>
      <c r="E702" s="160" t="n">
        <v>-0.73563679</v>
      </c>
      <c r="F702" s="159" t="n">
        <v>0</v>
      </c>
      <c r="G702" s="160" t="n">
        <v>-0.73563679</v>
      </c>
      <c r="H702" s="160" t="n">
        <v>0</v>
      </c>
      <c r="I702" s="160" t="n">
        <v>0</v>
      </c>
      <c r="J702" s="159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1" t="n">
        <v>40787</v>
      </c>
      <c r="C703" s="159" t="s">
        <v>137</v>
      </c>
      <c r="D703" s="159" t="s">
        <v>15</v>
      </c>
      <c r="E703" s="160" t="n">
        <v>3.33064941</v>
      </c>
      <c r="F703" s="159" t="n">
        <v>0</v>
      </c>
      <c r="G703" s="160" t="n">
        <v>3.33064941</v>
      </c>
      <c r="H703" s="160" t="n">
        <v>0</v>
      </c>
      <c r="I703" s="160" t="n">
        <v>0</v>
      </c>
      <c r="J703" s="159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1" t="n">
        <v>40787</v>
      </c>
      <c r="C704" s="159" t="s">
        <v>138</v>
      </c>
      <c r="D704" s="159" t="s">
        <v>15</v>
      </c>
      <c r="E704" s="160" t="n">
        <v>-1.17017472</v>
      </c>
      <c r="F704" s="159" t="n">
        <v>0</v>
      </c>
      <c r="G704" s="160" t="n">
        <v>-1.17017472</v>
      </c>
      <c r="H704" s="160" t="n">
        <v>0</v>
      </c>
      <c r="I704" s="160" t="n">
        <v>0</v>
      </c>
      <c r="J704" s="159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1" t="n">
        <v>40787</v>
      </c>
      <c r="C705" s="159" t="s">
        <v>139</v>
      </c>
      <c r="D705" s="159" t="s">
        <v>15</v>
      </c>
      <c r="E705" s="160" t="n">
        <v>-1.45277414</v>
      </c>
      <c r="F705" s="159" t="n">
        <v>0</v>
      </c>
      <c r="G705" s="160" t="n">
        <v>-1.45277414</v>
      </c>
      <c r="H705" s="160" t="n">
        <v>0.0126</v>
      </c>
      <c r="I705" s="160" t="n">
        <v>-0.018304954164</v>
      </c>
      <c r="J705" s="159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1" t="n">
        <v>40787</v>
      </c>
      <c r="C706" s="159" t="s">
        <v>140</v>
      </c>
      <c r="D706" s="159" t="s">
        <v>15</v>
      </c>
      <c r="E706" s="160" t="n">
        <v>-0.70770055</v>
      </c>
      <c r="F706" s="159" t="n">
        <v>0</v>
      </c>
      <c r="G706" s="160" t="n">
        <v>-0.70770055</v>
      </c>
      <c r="H706" s="160" t="n">
        <v>0</v>
      </c>
      <c r="I706" s="160" t="n">
        <v>0</v>
      </c>
      <c r="J706" s="159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1" t="n">
        <v>40817</v>
      </c>
      <c r="C707" s="159" t="s">
        <v>137</v>
      </c>
      <c r="D707" s="159" t="s">
        <v>15</v>
      </c>
      <c r="E707" s="160" t="n">
        <v>3.4219411</v>
      </c>
      <c r="F707" s="159" t="n">
        <v>0</v>
      </c>
      <c r="G707" s="160" t="n">
        <v>3.4219411</v>
      </c>
      <c r="H707" s="160" t="n">
        <v>0</v>
      </c>
      <c r="I707" s="160" t="n">
        <v>0</v>
      </c>
      <c r="J707" s="159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1" t="n">
        <v>40817</v>
      </c>
      <c r="C708" s="159" t="s">
        <v>138</v>
      </c>
      <c r="D708" s="159" t="s">
        <v>15</v>
      </c>
      <c r="E708" s="160" t="n">
        <v>-1.20224871</v>
      </c>
      <c r="F708" s="159" t="n">
        <v>0</v>
      </c>
      <c r="G708" s="160" t="n">
        <v>-1.20224871</v>
      </c>
      <c r="H708" s="160" t="n">
        <v>0</v>
      </c>
      <c r="I708" s="160" t="n">
        <v>0</v>
      </c>
      <c r="J708" s="159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1" t="n">
        <v>40817</v>
      </c>
      <c r="C709" s="159" t="s">
        <v>139</v>
      </c>
      <c r="D709" s="159" t="s">
        <v>15</v>
      </c>
      <c r="E709" s="160" t="n">
        <v>-1.49259406</v>
      </c>
      <c r="F709" s="159" t="n">
        <v>0</v>
      </c>
      <c r="G709" s="160" t="n">
        <v>-1.49259406</v>
      </c>
      <c r="H709" s="160" t="n">
        <v>0.0126</v>
      </c>
      <c r="I709" s="160" t="n">
        <v>-0.018806685156</v>
      </c>
      <c r="J709" s="159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1" t="n">
        <v>40817</v>
      </c>
      <c r="C710" s="159" t="s">
        <v>140</v>
      </c>
      <c r="D710" s="159" t="s">
        <v>15</v>
      </c>
      <c r="E710" s="160" t="n">
        <v>-0.72709833</v>
      </c>
      <c r="F710" s="159" t="n">
        <v>0</v>
      </c>
      <c r="G710" s="160" t="n">
        <v>-0.72709833</v>
      </c>
      <c r="H710" s="160" t="n">
        <v>0</v>
      </c>
      <c r="I710" s="160" t="n">
        <v>0</v>
      </c>
      <c r="J710" s="159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1" t="n">
        <v>40848</v>
      </c>
      <c r="C711" s="159" t="s">
        <v>137</v>
      </c>
      <c r="D711" s="159" t="s">
        <v>15</v>
      </c>
      <c r="E711" s="160" t="n">
        <v>3.29189095</v>
      </c>
      <c r="F711" s="159" t="n">
        <v>0</v>
      </c>
      <c r="G711" s="160" t="n">
        <v>3.29189095</v>
      </c>
      <c r="H711" s="160" t="n">
        <v>-0.00473678112031</v>
      </c>
      <c r="I711" s="160" t="n">
        <v>-0.0155929669020793</v>
      </c>
      <c r="J711" s="159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1" t="n">
        <v>40848</v>
      </c>
      <c r="C712" s="159" t="s">
        <v>138</v>
      </c>
      <c r="D712" s="159" t="s">
        <v>15</v>
      </c>
      <c r="E712" s="160" t="n">
        <v>-1.1565575</v>
      </c>
      <c r="F712" s="159" t="n">
        <v>0</v>
      </c>
      <c r="G712" s="160" t="n">
        <v>-1.1565575</v>
      </c>
      <c r="H712" s="160" t="n">
        <v>0.011497616767</v>
      </c>
      <c r="I712" s="160" t="n">
        <v>-0.0132976549039996</v>
      </c>
      <c r="J712" s="159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1" t="n">
        <v>40848</v>
      </c>
      <c r="C713" s="159" t="s">
        <v>139</v>
      </c>
      <c r="D713" s="159" t="s">
        <v>15</v>
      </c>
      <c r="E713" s="160" t="n">
        <v>-1.43586834</v>
      </c>
      <c r="F713" s="159" t="n">
        <v>0</v>
      </c>
      <c r="G713" s="160" t="n">
        <v>-1.43586834</v>
      </c>
      <c r="H713" s="160" t="n">
        <v>0.0126</v>
      </c>
      <c r="I713" s="160" t="n">
        <v>-0.018091941084</v>
      </c>
      <c r="J713" s="159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1" t="n">
        <v>40848</v>
      </c>
      <c r="C714" s="159" t="s">
        <v>140</v>
      </c>
      <c r="D714" s="159" t="s">
        <v>15</v>
      </c>
      <c r="E714" s="160" t="n">
        <v>-0.69946511</v>
      </c>
      <c r="F714" s="159" t="n">
        <v>0</v>
      </c>
      <c r="G714" s="160" t="n">
        <v>-0.69946511</v>
      </c>
      <c r="H714" s="160" t="n">
        <v>-0.00473678112031</v>
      </c>
      <c r="I714" s="160" t="n">
        <v>0.00331321312736356</v>
      </c>
      <c r="J714" s="159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1" t="n">
        <v>40878</v>
      </c>
      <c r="C715" s="159" t="s">
        <v>137</v>
      </c>
      <c r="D715" s="159" t="s">
        <v>15</v>
      </c>
      <c r="E715" s="160" t="n">
        <v>3.3820209</v>
      </c>
      <c r="F715" s="159" t="n">
        <v>0</v>
      </c>
      <c r="G715" s="160" t="n">
        <v>3.3820209</v>
      </c>
      <c r="H715" s="160" t="n">
        <v>-0.00884294509888</v>
      </c>
      <c r="I715" s="160" t="n">
        <v>-0.0299070251419647</v>
      </c>
      <c r="J715" s="159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1" t="n">
        <v>40878</v>
      </c>
      <c r="C716" s="159" t="s">
        <v>138</v>
      </c>
      <c r="D716" s="159" t="s">
        <v>15</v>
      </c>
      <c r="E716" s="160" t="n">
        <v>-1.18822334</v>
      </c>
      <c r="F716" s="159" t="n">
        <v>0</v>
      </c>
      <c r="G716" s="160" t="n">
        <v>-1.18822334</v>
      </c>
      <c r="H716" s="160" t="n">
        <v>0.005993247032</v>
      </c>
      <c r="I716" s="160" t="n">
        <v>-0.00712131600580813</v>
      </c>
      <c r="J716" s="159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1" t="n">
        <v>40878</v>
      </c>
      <c r="C717" s="159" t="s">
        <v>139</v>
      </c>
      <c r="D717" s="159" t="s">
        <v>15</v>
      </c>
      <c r="E717" s="160" t="n">
        <v>-1.47518153</v>
      </c>
      <c r="F717" s="159" t="n">
        <v>0</v>
      </c>
      <c r="G717" s="160" t="n">
        <v>-1.47518153</v>
      </c>
      <c r="H717" s="160" t="n">
        <v>0.0126</v>
      </c>
      <c r="I717" s="160" t="n">
        <v>-0.018587287278</v>
      </c>
      <c r="J717" s="159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1" t="n">
        <v>40878</v>
      </c>
      <c r="C718" s="159" t="s">
        <v>140</v>
      </c>
      <c r="D718" s="159" t="s">
        <v>15</v>
      </c>
      <c r="E718" s="160" t="n">
        <v>-0.71861603</v>
      </c>
      <c r="F718" s="159" t="n">
        <v>0</v>
      </c>
      <c r="G718" s="160" t="n">
        <v>-0.71861603</v>
      </c>
      <c r="H718" s="160" t="n">
        <v>-0.00884294509888</v>
      </c>
      <c r="I718" s="160" t="n">
        <v>0.0063546821004651</v>
      </c>
      <c r="J718" s="159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1" t="n">
        <v>40909</v>
      </c>
      <c r="C719" s="159" t="s">
        <v>137</v>
      </c>
      <c r="D719" s="159" t="s">
        <v>15</v>
      </c>
      <c r="E719" s="160" t="n">
        <v>3.36183544</v>
      </c>
      <c r="F719" s="159" t="n">
        <v>0</v>
      </c>
      <c r="G719" s="160" t="n">
        <v>3.36183544</v>
      </c>
      <c r="H719" s="160" t="n">
        <v>0</v>
      </c>
      <c r="I719" s="160" t="n">
        <v>0</v>
      </c>
      <c r="J719" s="159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1" t="n">
        <v>40909</v>
      </c>
      <c r="C720" s="159" t="s">
        <v>138</v>
      </c>
      <c r="D720" s="159" t="s">
        <v>15</v>
      </c>
      <c r="E720" s="160" t="n">
        <v>-1.18113147</v>
      </c>
      <c r="F720" s="159" t="n">
        <v>0</v>
      </c>
      <c r="G720" s="160" t="n">
        <v>-1.18113147</v>
      </c>
      <c r="H720" s="160" t="n">
        <v>-0.01794040203095</v>
      </c>
      <c r="I720" s="160" t="n">
        <v>0.021189973423207</v>
      </c>
      <c r="J720" s="159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1" t="n">
        <v>40909</v>
      </c>
      <c r="C721" s="159" t="s">
        <v>139</v>
      </c>
      <c r="D721" s="159" t="s">
        <v>15</v>
      </c>
      <c r="E721" s="160" t="n">
        <v>-1.46637697</v>
      </c>
      <c r="F721" s="159" t="n">
        <v>0</v>
      </c>
      <c r="G721" s="160" t="n">
        <v>-1.46637697</v>
      </c>
      <c r="H721" s="160" t="n">
        <v>0.0126</v>
      </c>
      <c r="I721" s="160" t="n">
        <v>-0.018476349822</v>
      </c>
      <c r="J721" s="159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1" t="n">
        <v>40909</v>
      </c>
      <c r="C722" s="159" t="s">
        <v>140</v>
      </c>
      <c r="D722" s="159" t="s">
        <v>15</v>
      </c>
      <c r="E722" s="160" t="n">
        <v>-0.714327</v>
      </c>
      <c r="F722" s="159" t="n">
        <v>0</v>
      </c>
      <c r="G722" s="160" t="n">
        <v>-0.714327</v>
      </c>
      <c r="H722" s="160" t="n">
        <v>0</v>
      </c>
      <c r="I722" s="160" t="n">
        <v>0</v>
      </c>
      <c r="J722" s="159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1" t="n">
        <v>40940</v>
      </c>
      <c r="C723" s="159" t="s">
        <v>137</v>
      </c>
      <c r="D723" s="159" t="s">
        <v>15</v>
      </c>
      <c r="E723" s="160" t="n">
        <v>3.12612414</v>
      </c>
      <c r="F723" s="159" t="n">
        <v>0</v>
      </c>
      <c r="G723" s="160" t="n">
        <v>3.12612414</v>
      </c>
      <c r="H723" s="160" t="n">
        <v>0</v>
      </c>
      <c r="I723" s="160" t="n">
        <v>0</v>
      </c>
      <c r="J723" s="159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1" t="n">
        <v>40940</v>
      </c>
      <c r="C724" s="159" t="s">
        <v>138</v>
      </c>
      <c r="D724" s="159" t="s">
        <v>15</v>
      </c>
      <c r="E724" s="160" t="n">
        <v>-1.09831777</v>
      </c>
      <c r="F724" s="159" t="n">
        <v>0</v>
      </c>
      <c r="G724" s="160" t="n">
        <v>-1.09831777</v>
      </c>
      <c r="H724" s="160" t="n">
        <v>-0.00573813915253</v>
      </c>
      <c r="I724" s="160" t="n">
        <v>0.00630230019795644</v>
      </c>
      <c r="J724" s="159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1" t="n">
        <v>40940</v>
      </c>
      <c r="C725" s="159" t="s">
        <v>139</v>
      </c>
      <c r="D725" s="159" t="s">
        <v>15</v>
      </c>
      <c r="E725" s="160" t="n">
        <v>-1.3635636</v>
      </c>
      <c r="F725" s="159" t="n">
        <v>0</v>
      </c>
      <c r="G725" s="160" t="n">
        <v>-1.3635636</v>
      </c>
      <c r="H725" s="160" t="n">
        <v>0.0126</v>
      </c>
      <c r="I725" s="160" t="n">
        <v>-0.01718090136</v>
      </c>
      <c r="J725" s="159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1" t="n">
        <v>40940</v>
      </c>
      <c r="C726" s="159" t="s">
        <v>140</v>
      </c>
      <c r="D726" s="159" t="s">
        <v>15</v>
      </c>
      <c r="E726" s="160" t="n">
        <v>-0.66424277</v>
      </c>
      <c r="F726" s="159" t="n">
        <v>0</v>
      </c>
      <c r="G726" s="160" t="n">
        <v>-0.66424277</v>
      </c>
      <c r="H726" s="160" t="n">
        <v>0</v>
      </c>
      <c r="I726" s="160" t="n">
        <v>0</v>
      </c>
      <c r="J726" s="159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1" t="n">
        <v>40969</v>
      </c>
      <c r="C727" s="159" t="s">
        <v>137</v>
      </c>
      <c r="D727" s="159" t="s">
        <v>15</v>
      </c>
      <c r="E727" s="160" t="n">
        <v>3.32296279</v>
      </c>
      <c r="F727" s="159" t="n">
        <v>0</v>
      </c>
      <c r="G727" s="160" t="n">
        <v>3.32296279</v>
      </c>
      <c r="H727" s="160" t="n">
        <v>0</v>
      </c>
      <c r="I727" s="160" t="n">
        <v>0</v>
      </c>
      <c r="J727" s="159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1" t="n">
        <v>40969</v>
      </c>
      <c r="C728" s="159" t="s">
        <v>138</v>
      </c>
      <c r="D728" s="159" t="s">
        <v>15</v>
      </c>
      <c r="E728" s="160" t="n">
        <v>-1.16747414</v>
      </c>
      <c r="F728" s="159" t="n">
        <v>0</v>
      </c>
      <c r="G728" s="160" t="n">
        <v>-1.16747414</v>
      </c>
      <c r="H728" s="160" t="n">
        <v>0.015549302101</v>
      </c>
      <c r="I728" s="160" t="n">
        <v>-0.0181534080979652</v>
      </c>
      <c r="J728" s="159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1" t="n">
        <v>40969</v>
      </c>
      <c r="C729" s="159" t="s">
        <v>139</v>
      </c>
      <c r="D729" s="159" t="s">
        <v>15</v>
      </c>
      <c r="E729" s="160" t="n">
        <v>-1.44942136</v>
      </c>
      <c r="F729" s="159" t="n">
        <v>0</v>
      </c>
      <c r="G729" s="160" t="n">
        <v>-1.44942136</v>
      </c>
      <c r="H729" s="160" t="n">
        <v>0.0126</v>
      </c>
      <c r="I729" s="160" t="n">
        <v>-0.018262709136</v>
      </c>
      <c r="J729" s="159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1" t="n">
        <v>40969</v>
      </c>
      <c r="C730" s="159" t="s">
        <v>140</v>
      </c>
      <c r="D730" s="159" t="s">
        <v>15</v>
      </c>
      <c r="E730" s="160" t="n">
        <v>-0.70606729</v>
      </c>
      <c r="F730" s="159" t="n">
        <v>0</v>
      </c>
      <c r="G730" s="160" t="n">
        <v>-0.70606729</v>
      </c>
      <c r="H730" s="160" t="n">
        <v>0</v>
      </c>
      <c r="I730" s="160" t="n">
        <v>0</v>
      </c>
      <c r="J730" s="159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1" t="n">
        <v>41000</v>
      </c>
      <c r="C731" s="159" t="s">
        <v>137</v>
      </c>
      <c r="D731" s="159" t="s">
        <v>15</v>
      </c>
      <c r="E731" s="160" t="n">
        <v>3.19709919</v>
      </c>
      <c r="F731" s="159" t="n">
        <v>0</v>
      </c>
      <c r="G731" s="160" t="n">
        <v>3.19709919</v>
      </c>
      <c r="H731" s="160" t="n">
        <v>0</v>
      </c>
      <c r="I731" s="160" t="n">
        <v>0</v>
      </c>
      <c r="J731" s="159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1" t="n">
        <v>41000</v>
      </c>
      <c r="C732" s="159" t="s">
        <v>138</v>
      </c>
      <c r="D732" s="159" t="s">
        <v>15</v>
      </c>
      <c r="E732" s="160" t="n">
        <v>-1.12325381</v>
      </c>
      <c r="F732" s="159" t="n">
        <v>0</v>
      </c>
      <c r="G732" s="160" t="n">
        <v>-1.12325381</v>
      </c>
      <c r="H732" s="160" t="n">
        <v>0</v>
      </c>
      <c r="I732" s="160" t="n">
        <v>0</v>
      </c>
      <c r="J732" s="159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1" t="n">
        <v>41000</v>
      </c>
      <c r="C733" s="159" t="s">
        <v>139</v>
      </c>
      <c r="D733" s="159" t="s">
        <v>15</v>
      </c>
      <c r="E733" s="160" t="n">
        <v>-1.39452174</v>
      </c>
      <c r="F733" s="159" t="n">
        <v>0</v>
      </c>
      <c r="G733" s="160" t="n">
        <v>-1.39452174</v>
      </c>
      <c r="H733" s="160" t="n">
        <v>0.0126</v>
      </c>
      <c r="I733" s="160" t="n">
        <v>-0.017570973924</v>
      </c>
      <c r="J733" s="159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1" t="n">
        <v>41000</v>
      </c>
      <c r="C734" s="159" t="s">
        <v>140</v>
      </c>
      <c r="D734" s="159" t="s">
        <v>15</v>
      </c>
      <c r="E734" s="160" t="n">
        <v>-0.67932364</v>
      </c>
      <c r="F734" s="159" t="n">
        <v>0</v>
      </c>
      <c r="G734" s="160" t="n">
        <v>-0.67932364</v>
      </c>
      <c r="H734" s="160" t="n">
        <v>0</v>
      </c>
      <c r="I734" s="160" t="n">
        <v>0</v>
      </c>
      <c r="J734" s="159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1" t="n">
        <v>41030</v>
      </c>
      <c r="C735" s="159" t="s">
        <v>137</v>
      </c>
      <c r="D735" s="159" t="s">
        <v>15</v>
      </c>
      <c r="E735" s="160" t="n">
        <v>3.28612576</v>
      </c>
      <c r="F735" s="159" t="n">
        <v>0</v>
      </c>
      <c r="G735" s="160" t="n">
        <v>3.28612576</v>
      </c>
      <c r="H735" s="160" t="n">
        <v>0</v>
      </c>
      <c r="I735" s="160" t="n">
        <v>0</v>
      </c>
      <c r="J735" s="159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1" t="n">
        <v>41030</v>
      </c>
      <c r="C736" s="159" t="s">
        <v>138</v>
      </c>
      <c r="D736" s="159" t="s">
        <v>15</v>
      </c>
      <c r="E736" s="160" t="n">
        <v>-1.15453199</v>
      </c>
      <c r="F736" s="159" t="n">
        <v>0</v>
      </c>
      <c r="G736" s="160" t="n">
        <v>-1.15453199</v>
      </c>
      <c r="H736" s="160" t="n">
        <v>0</v>
      </c>
      <c r="I736" s="160" t="n">
        <v>0</v>
      </c>
      <c r="J736" s="159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1" t="n">
        <v>41030</v>
      </c>
      <c r="C737" s="159" t="s">
        <v>139</v>
      </c>
      <c r="D737" s="159" t="s">
        <v>15</v>
      </c>
      <c r="E737" s="160" t="n">
        <v>-1.43335366</v>
      </c>
      <c r="F737" s="159" t="n">
        <v>0</v>
      </c>
      <c r="G737" s="160" t="n">
        <v>-1.43335366</v>
      </c>
      <c r="H737" s="160" t="n">
        <v>0.0126</v>
      </c>
      <c r="I737" s="160" t="n">
        <v>-0.018060256116</v>
      </c>
      <c r="J737" s="159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1" t="n">
        <v>41030</v>
      </c>
      <c r="C738" s="159" t="s">
        <v>140</v>
      </c>
      <c r="D738" s="159" t="s">
        <v>15</v>
      </c>
      <c r="E738" s="160" t="n">
        <v>-0.69824011</v>
      </c>
      <c r="F738" s="159" t="n">
        <v>0</v>
      </c>
      <c r="G738" s="160" t="n">
        <v>-0.69824011</v>
      </c>
      <c r="H738" s="160" t="n">
        <v>0</v>
      </c>
      <c r="I738" s="160" t="n">
        <v>0</v>
      </c>
      <c r="J738" s="159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1" t="n">
        <v>41061</v>
      </c>
      <c r="C739" s="159" t="s">
        <v>137</v>
      </c>
      <c r="D739" s="159" t="s">
        <v>15</v>
      </c>
      <c r="E739" s="160" t="n">
        <v>3.16265326</v>
      </c>
      <c r="F739" s="159" t="n">
        <v>0</v>
      </c>
      <c r="G739" s="160" t="n">
        <v>3.16265326</v>
      </c>
      <c r="H739" s="160" t="n">
        <v>0</v>
      </c>
      <c r="I739" s="160" t="n">
        <v>0</v>
      </c>
      <c r="J739" s="159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1" t="n">
        <v>41061</v>
      </c>
      <c r="C740" s="159" t="s">
        <v>138</v>
      </c>
      <c r="D740" s="159" t="s">
        <v>15</v>
      </c>
      <c r="E740" s="160" t="n">
        <v>-1.11115174</v>
      </c>
      <c r="F740" s="159" t="n">
        <v>0</v>
      </c>
      <c r="G740" s="160" t="n">
        <v>-1.11115174</v>
      </c>
      <c r="H740" s="160" t="n">
        <v>0</v>
      </c>
      <c r="I740" s="160" t="n">
        <v>0</v>
      </c>
      <c r="J740" s="159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1" t="n">
        <v>41061</v>
      </c>
      <c r="C741" s="159" t="s">
        <v>139</v>
      </c>
      <c r="D741" s="159" t="s">
        <v>15</v>
      </c>
      <c r="E741" s="160" t="n">
        <v>-1.379497</v>
      </c>
      <c r="F741" s="159" t="n">
        <v>0</v>
      </c>
      <c r="G741" s="160" t="n">
        <v>-1.379497</v>
      </c>
      <c r="H741" s="160" t="n">
        <v>0.0126</v>
      </c>
      <c r="I741" s="160" t="n">
        <v>-0.0173816622</v>
      </c>
      <c r="J741" s="159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1" t="n">
        <v>41061</v>
      </c>
      <c r="C742" s="159" t="s">
        <v>140</v>
      </c>
      <c r="D742" s="159" t="s">
        <v>15</v>
      </c>
      <c r="E742" s="160" t="n">
        <v>-0.67200452</v>
      </c>
      <c r="F742" s="159" t="n">
        <v>0</v>
      </c>
      <c r="G742" s="160" t="n">
        <v>-0.67200452</v>
      </c>
      <c r="H742" s="160" t="n">
        <v>0</v>
      </c>
      <c r="I742" s="160" t="n">
        <v>0</v>
      </c>
      <c r="J742" s="159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1" t="n">
        <v>41091</v>
      </c>
      <c r="C743" s="159" t="s">
        <v>137</v>
      </c>
      <c r="D743" s="159" t="s">
        <v>15</v>
      </c>
      <c r="E743" s="160" t="n">
        <v>3.25068136</v>
      </c>
      <c r="F743" s="159" t="n">
        <v>0</v>
      </c>
      <c r="G743" s="160" t="n">
        <v>3.25068136</v>
      </c>
      <c r="H743" s="160" t="n">
        <v>0</v>
      </c>
      <c r="I743" s="160" t="n">
        <v>0</v>
      </c>
      <c r="J743" s="159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1" t="n">
        <v>41091</v>
      </c>
      <c r="C744" s="159" t="s">
        <v>138</v>
      </c>
      <c r="D744" s="159" t="s">
        <v>15</v>
      </c>
      <c r="E744" s="160" t="n">
        <v>-1.14207912</v>
      </c>
      <c r="F744" s="159" t="n">
        <v>0</v>
      </c>
      <c r="G744" s="160" t="n">
        <v>-1.14207912</v>
      </c>
      <c r="H744" s="160" t="n">
        <v>0</v>
      </c>
      <c r="I744" s="160" t="n">
        <v>0</v>
      </c>
      <c r="J744" s="159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1" t="n">
        <v>41091</v>
      </c>
      <c r="C745" s="159" t="s">
        <v>139</v>
      </c>
      <c r="D745" s="159" t="s">
        <v>15</v>
      </c>
      <c r="E745" s="160" t="n">
        <v>-1.4178934</v>
      </c>
      <c r="F745" s="159" t="n">
        <v>0</v>
      </c>
      <c r="G745" s="160" t="n">
        <v>-1.4178934</v>
      </c>
      <c r="H745" s="160" t="n">
        <v>0.0126</v>
      </c>
      <c r="I745" s="160" t="n">
        <v>-0.01786545684</v>
      </c>
      <c r="J745" s="159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1" t="n">
        <v>41091</v>
      </c>
      <c r="C746" s="159" t="s">
        <v>140</v>
      </c>
      <c r="D746" s="159" t="s">
        <v>15</v>
      </c>
      <c r="E746" s="160" t="n">
        <v>-0.69070884</v>
      </c>
      <c r="F746" s="159" t="n">
        <v>0</v>
      </c>
      <c r="G746" s="160" t="n">
        <v>-0.69070884</v>
      </c>
      <c r="H746" s="160" t="n">
        <v>0</v>
      </c>
      <c r="I746" s="160" t="n">
        <v>0</v>
      </c>
      <c r="J746" s="159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1" t="n">
        <v>41122</v>
      </c>
      <c r="C747" s="159" t="s">
        <v>137</v>
      </c>
      <c r="D747" s="159" t="s">
        <v>15</v>
      </c>
      <c r="E747" s="160" t="n">
        <v>3.23278495</v>
      </c>
      <c r="F747" s="159" t="n">
        <v>0</v>
      </c>
      <c r="G747" s="160" t="n">
        <v>3.23278495</v>
      </c>
      <c r="H747" s="160" t="n">
        <v>0</v>
      </c>
      <c r="I747" s="160" t="n">
        <v>0</v>
      </c>
      <c r="J747" s="159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1" t="n">
        <v>41122</v>
      </c>
      <c r="C748" s="159" t="s">
        <v>138</v>
      </c>
      <c r="D748" s="159" t="s">
        <v>15</v>
      </c>
      <c r="E748" s="160" t="n">
        <v>-1.13579148</v>
      </c>
      <c r="F748" s="159" t="n">
        <v>0</v>
      </c>
      <c r="G748" s="160" t="n">
        <v>-1.13579148</v>
      </c>
      <c r="H748" s="160" t="n">
        <v>0</v>
      </c>
      <c r="I748" s="160" t="n">
        <v>0</v>
      </c>
      <c r="J748" s="159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1" t="n">
        <v>41122</v>
      </c>
      <c r="C749" s="159" t="s">
        <v>139</v>
      </c>
      <c r="D749" s="159" t="s">
        <v>15</v>
      </c>
      <c r="E749" s="160" t="n">
        <v>-1.41008728</v>
      </c>
      <c r="F749" s="159" t="n">
        <v>0</v>
      </c>
      <c r="G749" s="160" t="n">
        <v>-1.41008728</v>
      </c>
      <c r="H749" s="160" t="n">
        <v>0.0126</v>
      </c>
      <c r="I749" s="160" t="n">
        <v>-0.017767099728</v>
      </c>
      <c r="J749" s="159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1" t="n">
        <v>41122</v>
      </c>
      <c r="C750" s="159" t="s">
        <v>140</v>
      </c>
      <c r="D750" s="159" t="s">
        <v>15</v>
      </c>
      <c r="E750" s="160" t="n">
        <v>-0.68690619</v>
      </c>
      <c r="F750" s="159" t="n">
        <v>0</v>
      </c>
      <c r="G750" s="160" t="n">
        <v>-0.68690619</v>
      </c>
      <c r="H750" s="160" t="n">
        <v>0</v>
      </c>
      <c r="I750" s="160" t="n">
        <v>0</v>
      </c>
      <c r="J750" s="159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1" t="n">
        <v>41153</v>
      </c>
      <c r="C751" s="159" t="s">
        <v>137</v>
      </c>
      <c r="D751" s="159" t="s">
        <v>15</v>
      </c>
      <c r="E751" s="160" t="n">
        <v>3.11125805</v>
      </c>
      <c r="F751" s="159" t="n">
        <v>0</v>
      </c>
      <c r="G751" s="160" t="n">
        <v>3.11125805</v>
      </c>
      <c r="H751" s="160" t="n">
        <v>0</v>
      </c>
      <c r="I751" s="160" t="n">
        <v>0</v>
      </c>
      <c r="J751" s="159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1" t="n">
        <v>41153</v>
      </c>
      <c r="C752" s="159" t="s">
        <v>138</v>
      </c>
      <c r="D752" s="159" t="s">
        <v>15</v>
      </c>
      <c r="E752" s="160" t="n">
        <v>-1.09309479</v>
      </c>
      <c r="F752" s="159" t="n">
        <v>0</v>
      </c>
      <c r="G752" s="160" t="n">
        <v>-1.09309479</v>
      </c>
      <c r="H752" s="160" t="n">
        <v>0</v>
      </c>
      <c r="I752" s="160" t="n">
        <v>0</v>
      </c>
      <c r="J752" s="159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1" t="n">
        <v>41153</v>
      </c>
      <c r="C753" s="159" t="s">
        <v>139</v>
      </c>
      <c r="D753" s="159" t="s">
        <v>15</v>
      </c>
      <c r="E753" s="160" t="n">
        <v>-1.35707926</v>
      </c>
      <c r="F753" s="159" t="n">
        <v>0</v>
      </c>
      <c r="G753" s="160" t="n">
        <v>-1.35707926</v>
      </c>
      <c r="H753" s="160" t="n">
        <v>0.0126</v>
      </c>
      <c r="I753" s="160" t="n">
        <v>-0.017099198676</v>
      </c>
      <c r="J753" s="159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1" t="n">
        <v>41153</v>
      </c>
      <c r="C754" s="159" t="s">
        <v>140</v>
      </c>
      <c r="D754" s="159" t="s">
        <v>15</v>
      </c>
      <c r="E754" s="160" t="n">
        <v>-0.661084</v>
      </c>
      <c r="F754" s="159" t="n">
        <v>0</v>
      </c>
      <c r="G754" s="160" t="n">
        <v>-0.661084</v>
      </c>
      <c r="H754" s="160" t="n">
        <v>0</v>
      </c>
      <c r="I754" s="160" t="n">
        <v>0</v>
      </c>
      <c r="J754" s="159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1" t="n">
        <v>41183</v>
      </c>
      <c r="C755" s="159" t="s">
        <v>137</v>
      </c>
      <c r="D755" s="159" t="s">
        <v>15</v>
      </c>
      <c r="E755" s="160" t="n">
        <v>3.19779732</v>
      </c>
      <c r="F755" s="159" t="n">
        <v>0</v>
      </c>
      <c r="G755" s="160" t="n">
        <v>3.19779732</v>
      </c>
      <c r="H755" s="160" t="n">
        <v>0</v>
      </c>
      <c r="I755" s="160" t="n">
        <v>0</v>
      </c>
      <c r="J755" s="159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1" t="n">
        <v>41183</v>
      </c>
      <c r="C756" s="159" t="s">
        <v>138</v>
      </c>
      <c r="D756" s="159" t="s">
        <v>15</v>
      </c>
      <c r="E756" s="160" t="n">
        <v>-1.12349909</v>
      </c>
      <c r="F756" s="159" t="n">
        <v>0</v>
      </c>
      <c r="G756" s="160" t="n">
        <v>-1.12349909</v>
      </c>
      <c r="H756" s="160" t="n">
        <v>0</v>
      </c>
      <c r="I756" s="160" t="n">
        <v>0</v>
      </c>
      <c r="J756" s="159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1" t="n">
        <v>41183</v>
      </c>
      <c r="C757" s="159" t="s">
        <v>139</v>
      </c>
      <c r="D757" s="159" t="s">
        <v>15</v>
      </c>
      <c r="E757" s="160" t="n">
        <v>-1.39482625</v>
      </c>
      <c r="F757" s="159" t="n">
        <v>0</v>
      </c>
      <c r="G757" s="160" t="n">
        <v>-1.39482625</v>
      </c>
      <c r="H757" s="160" t="n">
        <v>0.0126</v>
      </c>
      <c r="I757" s="160" t="n">
        <v>-0.01757481075</v>
      </c>
      <c r="J757" s="159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1" t="n">
        <v>41183</v>
      </c>
      <c r="C758" s="159" t="s">
        <v>140</v>
      </c>
      <c r="D758" s="159" t="s">
        <v>15</v>
      </c>
      <c r="E758" s="160" t="n">
        <v>-0.67947198</v>
      </c>
      <c r="F758" s="159" t="n">
        <v>0</v>
      </c>
      <c r="G758" s="160" t="n">
        <v>-0.67947198</v>
      </c>
      <c r="H758" s="160" t="n">
        <v>0</v>
      </c>
      <c r="I758" s="160" t="n">
        <v>0</v>
      </c>
      <c r="J758" s="159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1" t="n">
        <v>41214</v>
      </c>
      <c r="C759" s="159" t="s">
        <v>137</v>
      </c>
      <c r="D759" s="159" t="s">
        <v>15</v>
      </c>
      <c r="E759" s="160" t="n">
        <v>3.07754722</v>
      </c>
      <c r="F759" s="159" t="n">
        <v>0</v>
      </c>
      <c r="G759" s="160" t="n">
        <v>3.07754722</v>
      </c>
      <c r="H759" s="160" t="n">
        <v>-0.00451874732972</v>
      </c>
      <c r="I759" s="160" t="n">
        <v>-0.0139066582824622</v>
      </c>
      <c r="J759" s="159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1" t="n">
        <v>41214</v>
      </c>
      <c r="C760" s="159" t="s">
        <v>138</v>
      </c>
      <c r="D760" s="159" t="s">
        <v>15</v>
      </c>
      <c r="E760" s="160" t="n">
        <v>-1.08125098</v>
      </c>
      <c r="F760" s="159" t="n">
        <v>0</v>
      </c>
      <c r="G760" s="160" t="n">
        <v>-1.08125098</v>
      </c>
      <c r="H760" s="160" t="n">
        <v>0.010968327522</v>
      </c>
      <c r="I760" s="160" t="n">
        <v>-0.0118595148821235</v>
      </c>
      <c r="J760" s="159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1" t="n">
        <v>41214</v>
      </c>
      <c r="C761" s="159" t="s">
        <v>139</v>
      </c>
      <c r="D761" s="159" t="s">
        <v>15</v>
      </c>
      <c r="E761" s="160" t="n">
        <v>-1.34237515</v>
      </c>
      <c r="F761" s="159" t="n">
        <v>0</v>
      </c>
      <c r="G761" s="160" t="n">
        <v>-1.34237515</v>
      </c>
      <c r="H761" s="160" t="n">
        <v>0.0126</v>
      </c>
      <c r="I761" s="160" t="n">
        <v>-0.01691392689</v>
      </c>
      <c r="J761" s="159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1" t="n">
        <v>41214</v>
      </c>
      <c r="C762" s="159" t="s">
        <v>140</v>
      </c>
      <c r="D762" s="159" t="s">
        <v>15</v>
      </c>
      <c r="E762" s="160" t="n">
        <v>-0.65392109</v>
      </c>
      <c r="F762" s="159" t="n">
        <v>0</v>
      </c>
      <c r="G762" s="160" t="n">
        <v>-0.65392109</v>
      </c>
      <c r="H762" s="160" t="n">
        <v>-0.00451874732972</v>
      </c>
      <c r="I762" s="160" t="n">
        <v>0.00295490417928509</v>
      </c>
      <c r="J762" s="159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1" t="n">
        <v>41244</v>
      </c>
      <c r="C763" s="159" t="s">
        <v>137</v>
      </c>
      <c r="D763" s="159" t="s">
        <v>15</v>
      </c>
      <c r="E763" s="160" t="n">
        <v>3.1631106</v>
      </c>
      <c r="F763" s="159" t="n">
        <v>0</v>
      </c>
      <c r="G763" s="160" t="n">
        <v>3.1631106</v>
      </c>
      <c r="H763" s="160" t="n">
        <v>-0.0084165930748</v>
      </c>
      <c r="I763" s="160" t="n">
        <v>-0.0266226147707865</v>
      </c>
      <c r="J763" s="159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1" t="n">
        <v>41244</v>
      </c>
      <c r="C764" s="159" t="s">
        <v>138</v>
      </c>
      <c r="D764" s="159" t="s">
        <v>15</v>
      </c>
      <c r="E764" s="160" t="n">
        <v>-1.11131242</v>
      </c>
      <c r="F764" s="159" t="n">
        <v>0</v>
      </c>
      <c r="G764" s="160" t="n">
        <v>-1.11131242</v>
      </c>
      <c r="H764" s="160" t="n">
        <v>0.005704283714</v>
      </c>
      <c r="I764" s="160" t="n">
        <v>-0.00633924133857193</v>
      </c>
      <c r="J764" s="159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1" t="n">
        <v>41244</v>
      </c>
      <c r="C765" s="159" t="s">
        <v>139</v>
      </c>
      <c r="D765" s="159" t="s">
        <v>15</v>
      </c>
      <c r="E765" s="160" t="n">
        <v>-1.37969648</v>
      </c>
      <c r="F765" s="159" t="n">
        <v>0</v>
      </c>
      <c r="G765" s="160" t="n">
        <v>-1.37969648</v>
      </c>
      <c r="H765" s="160" t="n">
        <v>0.0126</v>
      </c>
      <c r="I765" s="160" t="n">
        <v>-0.017384175648</v>
      </c>
      <c r="J765" s="159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1" t="n">
        <v>41244</v>
      </c>
      <c r="C766" s="159" t="s">
        <v>140</v>
      </c>
      <c r="D766" s="159" t="s">
        <v>15</v>
      </c>
      <c r="E766" s="160" t="n">
        <v>-0.6721017</v>
      </c>
      <c r="F766" s="159" t="n">
        <v>0</v>
      </c>
      <c r="G766" s="160" t="n">
        <v>-0.6721017</v>
      </c>
      <c r="H766" s="160" t="n">
        <v>-0.0084165930748</v>
      </c>
      <c r="I766" s="160" t="n">
        <v>0.00565680651378131</v>
      </c>
      <c r="J766" s="159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1" t="n">
        <v>41275</v>
      </c>
      <c r="C767" s="159" t="s">
        <v>137</v>
      </c>
      <c r="D767" s="159" t="s">
        <v>15</v>
      </c>
      <c r="E767" s="160" t="n">
        <v>3.14559773</v>
      </c>
      <c r="F767" s="159" t="n">
        <v>0</v>
      </c>
      <c r="G767" s="160" t="n">
        <v>3.14559773</v>
      </c>
      <c r="H767" s="160" t="n">
        <v>0</v>
      </c>
      <c r="I767" s="160" t="n">
        <v>0</v>
      </c>
      <c r="J767" s="159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1" t="n">
        <v>41275</v>
      </c>
      <c r="C768" s="159" t="s">
        <v>138</v>
      </c>
      <c r="D768" s="159" t="s">
        <v>15</v>
      </c>
      <c r="E768" s="160" t="n">
        <v>-1.10515953</v>
      </c>
      <c r="F768" s="159" t="n">
        <v>0</v>
      </c>
      <c r="G768" s="160" t="n">
        <v>-1.10515953</v>
      </c>
      <c r="H768" s="160" t="n">
        <v>-0.01712840795517</v>
      </c>
      <c r="I768" s="160" t="n">
        <v>0.0189296232853839</v>
      </c>
      <c r="J768" s="159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1" t="n">
        <v>41275</v>
      </c>
      <c r="C769" s="159" t="s">
        <v>139</v>
      </c>
      <c r="D769" s="159" t="s">
        <v>15</v>
      </c>
      <c r="E769" s="160" t="n">
        <v>-1.37205766</v>
      </c>
      <c r="F769" s="159" t="n">
        <v>0</v>
      </c>
      <c r="G769" s="160" t="n">
        <v>-1.37205766</v>
      </c>
      <c r="H769" s="160" t="n">
        <v>0.0126</v>
      </c>
      <c r="I769" s="160" t="n">
        <v>-0.017287926516</v>
      </c>
      <c r="J769" s="159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1" t="n">
        <v>41275</v>
      </c>
      <c r="C770" s="159" t="s">
        <v>140</v>
      </c>
      <c r="D770" s="159" t="s">
        <v>15</v>
      </c>
      <c r="E770" s="160" t="n">
        <v>-0.66838054</v>
      </c>
      <c r="F770" s="159" t="n">
        <v>0</v>
      </c>
      <c r="G770" s="160" t="n">
        <v>-0.66838054</v>
      </c>
      <c r="H770" s="160" t="n">
        <v>0</v>
      </c>
      <c r="I770" s="160" t="n">
        <v>0</v>
      </c>
      <c r="J770" s="159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1" t="n">
        <v>41306</v>
      </c>
      <c r="C771" s="159" t="s">
        <v>137</v>
      </c>
      <c r="D771" s="159" t="s">
        <v>15</v>
      </c>
      <c r="E771" s="160" t="n">
        <v>2.82543662</v>
      </c>
      <c r="F771" s="159" t="n">
        <v>0</v>
      </c>
      <c r="G771" s="160" t="n">
        <v>2.82543662</v>
      </c>
      <c r="H771" s="160" t="n">
        <v>0</v>
      </c>
      <c r="I771" s="160" t="n">
        <v>0</v>
      </c>
      <c r="J771" s="159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1" t="n">
        <v>41306</v>
      </c>
      <c r="C772" s="159" t="s">
        <v>138</v>
      </c>
      <c r="D772" s="159" t="s">
        <v>15</v>
      </c>
      <c r="E772" s="160" t="n">
        <v>-0.99267563</v>
      </c>
      <c r="F772" s="159" t="n">
        <v>0</v>
      </c>
      <c r="G772" s="160" t="n">
        <v>-0.99267563</v>
      </c>
      <c r="H772" s="160" t="n">
        <v>-0.00564706325532</v>
      </c>
      <c r="I772" s="160" t="n">
        <v>0.00560570207462463</v>
      </c>
      <c r="J772" s="159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1" t="n">
        <v>41306</v>
      </c>
      <c r="C773" s="159" t="s">
        <v>139</v>
      </c>
      <c r="D773" s="159" t="s">
        <v>15</v>
      </c>
      <c r="E773" s="160" t="n">
        <v>-1.23240868</v>
      </c>
      <c r="F773" s="159" t="n">
        <v>0</v>
      </c>
      <c r="G773" s="160" t="n">
        <v>-1.23240868</v>
      </c>
      <c r="H773" s="160" t="n">
        <v>0.0126</v>
      </c>
      <c r="I773" s="160" t="n">
        <v>-0.015528349368</v>
      </c>
      <c r="J773" s="159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1" t="n">
        <v>41306</v>
      </c>
      <c r="C774" s="159" t="s">
        <v>140</v>
      </c>
      <c r="D774" s="159" t="s">
        <v>15</v>
      </c>
      <c r="E774" s="160" t="n">
        <v>-0.60035231</v>
      </c>
      <c r="F774" s="159" t="n">
        <v>0</v>
      </c>
      <c r="G774" s="160" t="n">
        <v>-0.60035231</v>
      </c>
      <c r="H774" s="160" t="n">
        <v>0</v>
      </c>
      <c r="I774" s="160" t="n">
        <v>0</v>
      </c>
      <c r="J774" s="159" t="n">
        <v>0</v>
      </c>
    </row>
    <row r="775" customFormat="false" ht="12.75" hidden="false" customHeight="false" outlineLevel="0" collapsed="false">
      <c r="A775" s="0" t="n">
        <f aca="false">INDEX(BucketTable,MATCH(B775,SumMonths,0),1)</f>
        <v>14</v>
      </c>
      <c r="B775" s="171" t="n">
        <v>41334</v>
      </c>
      <c r="C775" s="159" t="s">
        <v>137</v>
      </c>
      <c r="D775" s="159" t="s">
        <v>15</v>
      </c>
      <c r="E775" s="160" t="n">
        <v>3.11247965</v>
      </c>
      <c r="F775" s="159" t="n">
        <v>0</v>
      </c>
      <c r="G775" s="160" t="n">
        <v>3.11247965</v>
      </c>
      <c r="H775" s="160" t="n">
        <v>0</v>
      </c>
      <c r="I775" s="160" t="n">
        <v>0</v>
      </c>
      <c r="J775" s="159" t="n">
        <v>0</v>
      </c>
    </row>
    <row r="776" customFormat="false" ht="12.75" hidden="false" customHeight="false" outlineLevel="0" collapsed="false">
      <c r="A776" s="0" t="n">
        <f aca="false">INDEX(BucketTable,MATCH(B776,SumMonths,0),1)</f>
        <v>14</v>
      </c>
      <c r="B776" s="171" t="n">
        <v>41334</v>
      </c>
      <c r="C776" s="159" t="s">
        <v>138</v>
      </c>
      <c r="D776" s="159" t="s">
        <v>15</v>
      </c>
      <c r="E776" s="160" t="n">
        <v>-1.09352398</v>
      </c>
      <c r="F776" s="159" t="n">
        <v>0</v>
      </c>
      <c r="G776" s="160" t="n">
        <v>-1.09352398</v>
      </c>
      <c r="H776" s="160" t="n">
        <v>0.015585064888</v>
      </c>
      <c r="I776" s="160" t="n">
        <v>-0.017042642184884</v>
      </c>
      <c r="J776" s="159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14</v>
      </c>
      <c r="B777" s="171" t="n">
        <v>41334</v>
      </c>
      <c r="C777" s="159" t="s">
        <v>139</v>
      </c>
      <c r="D777" s="159" t="s">
        <v>15</v>
      </c>
      <c r="E777" s="160" t="n">
        <v>-1.3576121</v>
      </c>
      <c r="F777" s="159" t="n">
        <v>0</v>
      </c>
      <c r="G777" s="160" t="n">
        <v>-1.3576121</v>
      </c>
      <c r="H777" s="160" t="n">
        <v>0.0126</v>
      </c>
      <c r="I777" s="160" t="n">
        <v>-0.01710591246</v>
      </c>
      <c r="J777" s="159" t="n">
        <v>0</v>
      </c>
    </row>
    <row r="778" customFormat="false" ht="12.75" hidden="false" customHeight="false" outlineLevel="0" collapsed="false">
      <c r="A778" s="0" t="n">
        <f aca="false">INDEX(BucketTable,MATCH(B778,SumMonths,0),1)</f>
        <v>14</v>
      </c>
      <c r="B778" s="171" t="n">
        <v>41334</v>
      </c>
      <c r="C778" s="159" t="s">
        <v>140</v>
      </c>
      <c r="D778" s="159" t="s">
        <v>15</v>
      </c>
      <c r="E778" s="160" t="n">
        <v>-0.66134357</v>
      </c>
      <c r="F778" s="159" t="n">
        <v>0</v>
      </c>
      <c r="G778" s="160" t="n">
        <v>-0.66134357</v>
      </c>
      <c r="H778" s="160" t="n">
        <v>0</v>
      </c>
      <c r="I778" s="160" t="n">
        <v>0</v>
      </c>
      <c r="J778" s="159" t="n">
        <v>0</v>
      </c>
    </row>
    <row r="779" customFormat="false" ht="12.75" hidden="false" customHeight="false" outlineLevel="0" collapsed="false">
      <c r="A779" s="0" t="n">
        <f aca="false">INDEX(BucketTable,MATCH(B779,SumMonths,0),1)</f>
        <v>14</v>
      </c>
      <c r="B779" s="171" t="n">
        <v>41365</v>
      </c>
      <c r="C779" s="159" t="s">
        <v>137</v>
      </c>
      <c r="D779" s="159" t="s">
        <v>15</v>
      </c>
      <c r="E779" s="160" t="n">
        <v>2.99534522</v>
      </c>
      <c r="F779" s="159" t="n">
        <v>0</v>
      </c>
      <c r="G779" s="160" t="n">
        <v>2.99534522</v>
      </c>
      <c r="H779" s="160" t="n">
        <v>0</v>
      </c>
      <c r="I779" s="160" t="n">
        <v>0</v>
      </c>
      <c r="J779" s="159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14</v>
      </c>
      <c r="B780" s="171" t="n">
        <v>41365</v>
      </c>
      <c r="C780" s="159" t="s">
        <v>138</v>
      </c>
      <c r="D780" s="159" t="s">
        <v>15</v>
      </c>
      <c r="E780" s="160" t="n">
        <v>-1.05237052</v>
      </c>
      <c r="F780" s="159" t="n">
        <v>0</v>
      </c>
      <c r="G780" s="160" t="n">
        <v>-1.05237052</v>
      </c>
      <c r="H780" s="160" t="n">
        <v>0</v>
      </c>
      <c r="I780" s="160" t="n">
        <v>0</v>
      </c>
      <c r="J780" s="159" t="n">
        <v>0</v>
      </c>
    </row>
    <row r="781" customFormat="false" ht="12.75" hidden="false" customHeight="false" outlineLevel="0" collapsed="false">
      <c r="A781" s="0" t="n">
        <f aca="false">INDEX(BucketTable,MATCH(B781,SumMonths,0),1)</f>
        <v>14</v>
      </c>
      <c r="B781" s="171" t="n">
        <v>41365</v>
      </c>
      <c r="C781" s="159" t="s">
        <v>139</v>
      </c>
      <c r="D781" s="159" t="s">
        <v>15</v>
      </c>
      <c r="E781" s="160" t="n">
        <v>-1.30652</v>
      </c>
      <c r="F781" s="159" t="n">
        <v>0</v>
      </c>
      <c r="G781" s="160" t="n">
        <v>-1.30652</v>
      </c>
      <c r="H781" s="160" t="n">
        <v>0.0126</v>
      </c>
      <c r="I781" s="160" t="n">
        <v>-0.016462152</v>
      </c>
      <c r="J781" s="159" t="n">
        <v>0</v>
      </c>
    </row>
    <row r="782" customFormat="false" ht="12.75" hidden="false" customHeight="false" outlineLevel="0" collapsed="false">
      <c r="A782" s="0" t="n">
        <f aca="false">INDEX(BucketTable,MATCH(B782,SumMonths,0),1)</f>
        <v>14</v>
      </c>
      <c r="B782" s="171" t="n">
        <v>41365</v>
      </c>
      <c r="C782" s="159" t="s">
        <v>140</v>
      </c>
      <c r="D782" s="159" t="s">
        <v>15</v>
      </c>
      <c r="E782" s="160" t="n">
        <v>-0.6364547</v>
      </c>
      <c r="F782" s="159" t="n">
        <v>0</v>
      </c>
      <c r="G782" s="160" t="n">
        <v>-0.6364547</v>
      </c>
      <c r="H782" s="160" t="n">
        <v>0</v>
      </c>
      <c r="I782" s="160" t="n">
        <v>0</v>
      </c>
      <c r="J782" s="159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14</v>
      </c>
      <c r="B783" s="171" t="n">
        <v>41395</v>
      </c>
      <c r="C783" s="159" t="s">
        <v>137</v>
      </c>
      <c r="D783" s="159" t="s">
        <v>15</v>
      </c>
      <c r="E783" s="160" t="n">
        <v>3.07853105</v>
      </c>
      <c r="F783" s="159" t="n">
        <v>0</v>
      </c>
      <c r="G783" s="160" t="n">
        <v>3.07853105</v>
      </c>
      <c r="H783" s="160" t="n">
        <v>0</v>
      </c>
      <c r="I783" s="160" t="n">
        <v>0</v>
      </c>
      <c r="J783" s="159" t="n">
        <v>0</v>
      </c>
    </row>
    <row r="784" customFormat="false" ht="12.75" hidden="false" customHeight="false" outlineLevel="0" collapsed="false">
      <c r="A784" s="0" t="n">
        <f aca="false">INDEX(BucketTable,MATCH(B784,SumMonths,0),1)</f>
        <v>14</v>
      </c>
      <c r="B784" s="171" t="n">
        <v>41395</v>
      </c>
      <c r="C784" s="159" t="s">
        <v>138</v>
      </c>
      <c r="D784" s="159" t="s">
        <v>15</v>
      </c>
      <c r="E784" s="160" t="n">
        <v>-1.08159664</v>
      </c>
      <c r="F784" s="159" t="n">
        <v>0</v>
      </c>
      <c r="G784" s="160" t="n">
        <v>-1.08159664</v>
      </c>
      <c r="H784" s="160" t="n">
        <v>0</v>
      </c>
      <c r="I784" s="160" t="n">
        <v>0</v>
      </c>
      <c r="J784" s="159" t="n">
        <v>0</v>
      </c>
    </row>
    <row r="785" customFormat="false" ht="12.75" hidden="false" customHeight="false" outlineLevel="0" collapsed="false">
      <c r="A785" s="0" t="n">
        <f aca="false">INDEX(BucketTable,MATCH(B785,SumMonths,0),1)</f>
        <v>14</v>
      </c>
      <c r="B785" s="171" t="n">
        <v>41395</v>
      </c>
      <c r="C785" s="159" t="s">
        <v>139</v>
      </c>
      <c r="D785" s="159" t="s">
        <v>15</v>
      </c>
      <c r="E785" s="160" t="n">
        <v>-1.34280428</v>
      </c>
      <c r="F785" s="159" t="n">
        <v>0</v>
      </c>
      <c r="G785" s="160" t="n">
        <v>-1.34280428</v>
      </c>
      <c r="H785" s="160" t="n">
        <v>0.0126</v>
      </c>
      <c r="I785" s="160" t="n">
        <v>-0.016919333928</v>
      </c>
      <c r="J785" s="159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14</v>
      </c>
      <c r="B786" s="171" t="n">
        <v>41395</v>
      </c>
      <c r="C786" s="159" t="s">
        <v>140</v>
      </c>
      <c r="D786" s="159" t="s">
        <v>15</v>
      </c>
      <c r="E786" s="160" t="n">
        <v>-0.65413013</v>
      </c>
      <c r="F786" s="159" t="n">
        <v>0</v>
      </c>
      <c r="G786" s="160" t="n">
        <v>-0.65413013</v>
      </c>
      <c r="H786" s="160" t="n">
        <v>0</v>
      </c>
      <c r="I786" s="160" t="n">
        <v>0</v>
      </c>
      <c r="J786" s="159" t="n">
        <v>0</v>
      </c>
    </row>
    <row r="787" customFormat="false" ht="12.75" hidden="false" customHeight="false" outlineLevel="0" collapsed="false">
      <c r="A787" s="0" t="n">
        <f aca="false">INDEX(BucketTable,MATCH(B787,SumMonths,0),1)</f>
        <v>14</v>
      </c>
      <c r="B787" s="171" t="n">
        <v>41426</v>
      </c>
      <c r="C787" s="159" t="s">
        <v>137</v>
      </c>
      <c r="D787" s="159" t="s">
        <v>15</v>
      </c>
      <c r="E787" s="160" t="n">
        <v>2.96263724</v>
      </c>
      <c r="F787" s="159" t="n">
        <v>0</v>
      </c>
      <c r="G787" s="160" t="n">
        <v>2.96263724</v>
      </c>
      <c r="H787" s="160" t="n">
        <v>0</v>
      </c>
      <c r="I787" s="160" t="n">
        <v>0</v>
      </c>
      <c r="J787" s="159" t="n">
        <v>0</v>
      </c>
    </row>
    <row r="788" customFormat="false" ht="12.75" hidden="false" customHeight="false" outlineLevel="0" collapsed="false">
      <c r="A788" s="0" t="n">
        <f aca="false">INDEX(BucketTable,MATCH(B788,SumMonths,0),1)</f>
        <v>14</v>
      </c>
      <c r="B788" s="171" t="n">
        <v>41426</v>
      </c>
      <c r="C788" s="159" t="s">
        <v>138</v>
      </c>
      <c r="D788" s="159" t="s">
        <v>15</v>
      </c>
      <c r="E788" s="160" t="n">
        <v>-1.04087905</v>
      </c>
      <c r="F788" s="159" t="n">
        <v>0</v>
      </c>
      <c r="G788" s="160" t="n">
        <v>-1.04087905</v>
      </c>
      <c r="H788" s="160" t="n">
        <v>0</v>
      </c>
      <c r="I788" s="160" t="n">
        <v>0</v>
      </c>
      <c r="J788" s="159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14</v>
      </c>
      <c r="B789" s="171" t="n">
        <v>41426</v>
      </c>
      <c r="C789" s="159" t="s">
        <v>139</v>
      </c>
      <c r="D789" s="159" t="s">
        <v>15</v>
      </c>
      <c r="E789" s="160" t="n">
        <v>-1.29225332</v>
      </c>
      <c r="F789" s="159" t="n">
        <v>0</v>
      </c>
      <c r="G789" s="160" t="n">
        <v>-1.29225332</v>
      </c>
      <c r="H789" s="160" t="n">
        <v>0.0126</v>
      </c>
      <c r="I789" s="160" t="n">
        <v>-0.016282391832</v>
      </c>
      <c r="J789" s="159" t="n">
        <v>0</v>
      </c>
    </row>
    <row r="790" customFormat="false" ht="12.75" hidden="false" customHeight="false" outlineLevel="0" collapsed="false">
      <c r="A790" s="0" t="n">
        <f aca="false">INDEX(BucketTable,MATCH(B790,SumMonths,0),1)</f>
        <v>14</v>
      </c>
      <c r="B790" s="171" t="n">
        <v>41426</v>
      </c>
      <c r="C790" s="159" t="s">
        <v>140</v>
      </c>
      <c r="D790" s="159" t="s">
        <v>15</v>
      </c>
      <c r="E790" s="160" t="n">
        <v>-0.62950487</v>
      </c>
      <c r="F790" s="159" t="n">
        <v>0</v>
      </c>
      <c r="G790" s="160" t="n">
        <v>-0.62950487</v>
      </c>
      <c r="H790" s="160" t="n">
        <v>0</v>
      </c>
      <c r="I790" s="160" t="n">
        <v>0</v>
      </c>
      <c r="J790" s="159" t="n">
        <v>0</v>
      </c>
    </row>
    <row r="791" customFormat="false" ht="12.75" hidden="false" customHeight="false" outlineLevel="0" collapsed="false">
      <c r="A791" s="0" t="n">
        <f aca="false">INDEX(BucketTable,MATCH(B791,SumMonths,0),1)</f>
        <v>14</v>
      </c>
      <c r="B791" s="171" t="n">
        <v>41456</v>
      </c>
      <c r="C791" s="159" t="s">
        <v>137</v>
      </c>
      <c r="D791" s="159" t="s">
        <v>15</v>
      </c>
      <c r="E791" s="160" t="n">
        <v>3.04487791</v>
      </c>
      <c r="F791" s="159" t="n">
        <v>0</v>
      </c>
      <c r="G791" s="160" t="n">
        <v>3.04487791</v>
      </c>
      <c r="H791" s="160" t="n">
        <v>0</v>
      </c>
      <c r="I791" s="160" t="n">
        <v>0</v>
      </c>
      <c r="J791" s="159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14</v>
      </c>
      <c r="B792" s="171" t="n">
        <v>41456</v>
      </c>
      <c r="C792" s="159" t="s">
        <v>138</v>
      </c>
      <c r="D792" s="159" t="s">
        <v>15</v>
      </c>
      <c r="E792" s="160" t="n">
        <v>-1.0697731</v>
      </c>
      <c r="F792" s="159" t="n">
        <v>0</v>
      </c>
      <c r="G792" s="160" t="n">
        <v>-1.0697731</v>
      </c>
      <c r="H792" s="160" t="n">
        <v>0</v>
      </c>
      <c r="I792" s="160" t="n">
        <v>0</v>
      </c>
      <c r="J792" s="159" t="n">
        <v>0</v>
      </c>
    </row>
    <row r="793" customFormat="false" ht="12.75" hidden="false" customHeight="false" outlineLevel="0" collapsed="false">
      <c r="A793" s="0" t="n">
        <f aca="false">INDEX(BucketTable,MATCH(B793,SumMonths,0),1)</f>
        <v>14</v>
      </c>
      <c r="B793" s="171" t="n">
        <v>41456</v>
      </c>
      <c r="C793" s="159" t="s">
        <v>139</v>
      </c>
      <c r="D793" s="159" t="s">
        <v>15</v>
      </c>
      <c r="E793" s="160" t="n">
        <v>-1.32812534</v>
      </c>
      <c r="F793" s="159" t="n">
        <v>0</v>
      </c>
      <c r="G793" s="160" t="n">
        <v>-1.32812534</v>
      </c>
      <c r="H793" s="160" t="n">
        <v>0.0126</v>
      </c>
      <c r="I793" s="160" t="n">
        <v>-0.016734379284</v>
      </c>
      <c r="J793" s="159" t="n">
        <v>0</v>
      </c>
    </row>
    <row r="794" customFormat="false" ht="12.75" hidden="false" customHeight="false" outlineLevel="0" collapsed="false">
      <c r="A794" s="0" t="n">
        <f aca="false">INDEX(BucketTable,MATCH(B794,SumMonths,0),1)</f>
        <v>14</v>
      </c>
      <c r="B794" s="171" t="n">
        <v>41456</v>
      </c>
      <c r="C794" s="159" t="s">
        <v>140</v>
      </c>
      <c r="D794" s="159" t="s">
        <v>15</v>
      </c>
      <c r="E794" s="160" t="n">
        <v>-0.64697947</v>
      </c>
      <c r="F794" s="159" t="n">
        <v>0</v>
      </c>
      <c r="G794" s="160" t="n">
        <v>-0.64697947</v>
      </c>
      <c r="H794" s="160" t="n">
        <v>0</v>
      </c>
      <c r="I794" s="160" t="n">
        <v>0</v>
      </c>
      <c r="J794" s="159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14</v>
      </c>
      <c r="B795" s="171" t="n">
        <v>41487</v>
      </c>
      <c r="C795" s="159" t="s">
        <v>137</v>
      </c>
      <c r="D795" s="159" t="s">
        <v>15</v>
      </c>
      <c r="E795" s="160" t="n">
        <v>3.02788822</v>
      </c>
      <c r="F795" s="159" t="n">
        <v>0</v>
      </c>
      <c r="G795" s="160" t="n">
        <v>3.02788822</v>
      </c>
      <c r="H795" s="160" t="n">
        <v>0</v>
      </c>
      <c r="I795" s="160" t="n">
        <v>0</v>
      </c>
      <c r="J795" s="159" t="n">
        <v>0</v>
      </c>
    </row>
    <row r="796" customFormat="false" ht="12.75" hidden="false" customHeight="false" outlineLevel="0" collapsed="false">
      <c r="A796" s="0" t="n">
        <f aca="false">INDEX(BucketTable,MATCH(B796,SumMonths,0),1)</f>
        <v>14</v>
      </c>
      <c r="B796" s="171" t="n">
        <v>41487</v>
      </c>
      <c r="C796" s="159" t="s">
        <v>138</v>
      </c>
      <c r="D796" s="159" t="s">
        <v>15</v>
      </c>
      <c r="E796" s="160" t="n">
        <v>-1.06380402</v>
      </c>
      <c r="F796" s="159" t="n">
        <v>0</v>
      </c>
      <c r="G796" s="160" t="n">
        <v>-1.06380402</v>
      </c>
      <c r="H796" s="160" t="n">
        <v>0</v>
      </c>
      <c r="I796" s="160" t="n">
        <v>0</v>
      </c>
      <c r="J796" s="159" t="n">
        <v>0</v>
      </c>
    </row>
    <row r="797" customFormat="false" ht="12.75" hidden="false" customHeight="false" outlineLevel="0" collapsed="false">
      <c r="A797" s="0" t="n">
        <f aca="false">INDEX(BucketTable,MATCH(B797,SumMonths,0),1)</f>
        <v>14</v>
      </c>
      <c r="B797" s="171" t="n">
        <v>41487</v>
      </c>
      <c r="C797" s="159" t="s">
        <v>139</v>
      </c>
      <c r="D797" s="159" t="s">
        <v>15</v>
      </c>
      <c r="E797" s="160" t="n">
        <v>-1.32071472</v>
      </c>
      <c r="F797" s="159" t="n">
        <v>0</v>
      </c>
      <c r="G797" s="160" t="n">
        <v>-1.32071472</v>
      </c>
      <c r="H797" s="160" t="n">
        <v>0.0126</v>
      </c>
      <c r="I797" s="160" t="n">
        <v>-0.016641005472</v>
      </c>
      <c r="J797" s="159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14</v>
      </c>
      <c r="B798" s="171" t="n">
        <v>41487</v>
      </c>
      <c r="C798" s="159" t="s">
        <v>140</v>
      </c>
      <c r="D798" s="159" t="s">
        <v>15</v>
      </c>
      <c r="E798" s="160" t="n">
        <v>-0.64336948</v>
      </c>
      <c r="F798" s="159" t="n">
        <v>0</v>
      </c>
      <c r="G798" s="160" t="n">
        <v>-0.64336948</v>
      </c>
      <c r="H798" s="160" t="n">
        <v>0</v>
      </c>
      <c r="I798" s="160" t="n">
        <v>0</v>
      </c>
      <c r="J798" s="159" t="n">
        <v>0</v>
      </c>
    </row>
    <row r="799" customFormat="false" ht="12.75" hidden="false" customHeight="false" outlineLevel="0" collapsed="false">
      <c r="A799" s="0" t="n">
        <f aca="false">INDEX(BucketTable,MATCH(B799,SumMonths,0),1)</f>
        <v>14</v>
      </c>
      <c r="B799" s="171" t="n">
        <v>41518</v>
      </c>
      <c r="C799" s="159" t="s">
        <v>137</v>
      </c>
      <c r="D799" s="159" t="s">
        <v>15</v>
      </c>
      <c r="E799" s="160" t="n">
        <v>2.91384601</v>
      </c>
      <c r="F799" s="159" t="n">
        <v>0</v>
      </c>
      <c r="G799" s="160" t="n">
        <v>2.91384601</v>
      </c>
      <c r="H799" s="160" t="n">
        <v>0</v>
      </c>
      <c r="I799" s="160" t="n">
        <v>0</v>
      </c>
      <c r="J799" s="159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14</v>
      </c>
      <c r="B800" s="171" t="n">
        <v>41518</v>
      </c>
      <c r="C800" s="159" t="s">
        <v>138</v>
      </c>
      <c r="D800" s="159" t="s">
        <v>15</v>
      </c>
      <c r="E800" s="160" t="n">
        <v>-1.02373697</v>
      </c>
      <c r="F800" s="159" t="n">
        <v>0</v>
      </c>
      <c r="G800" s="160" t="n">
        <v>-1.02373697</v>
      </c>
      <c r="H800" s="160" t="n">
        <v>0</v>
      </c>
      <c r="I800" s="160" t="n">
        <v>0</v>
      </c>
      <c r="J800" s="159" t="n">
        <v>0</v>
      </c>
    </row>
    <row r="801" customFormat="false" ht="12.75" hidden="false" customHeight="false" outlineLevel="0" collapsed="false">
      <c r="A801" s="0" t="n">
        <f aca="false">INDEX(BucketTable,MATCH(B801,SumMonths,0),1)</f>
        <v>14</v>
      </c>
      <c r="B801" s="171" t="n">
        <v>41518</v>
      </c>
      <c r="C801" s="159" t="s">
        <v>139</v>
      </c>
      <c r="D801" s="159" t="s">
        <v>15</v>
      </c>
      <c r="E801" s="160" t="n">
        <v>-1.27097139</v>
      </c>
      <c r="F801" s="159" t="n">
        <v>0</v>
      </c>
      <c r="G801" s="160" t="n">
        <v>-1.27097139</v>
      </c>
      <c r="H801" s="160" t="n">
        <v>0.0126</v>
      </c>
      <c r="I801" s="160" t="n">
        <v>-0.016014239514</v>
      </c>
      <c r="J801" s="159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14</v>
      </c>
      <c r="B802" s="171" t="n">
        <v>41518</v>
      </c>
      <c r="C802" s="159" t="s">
        <v>140</v>
      </c>
      <c r="D802" s="159" t="s">
        <v>15</v>
      </c>
      <c r="E802" s="160" t="n">
        <v>-0.61913765</v>
      </c>
      <c r="F802" s="159" t="n">
        <v>0</v>
      </c>
      <c r="G802" s="160" t="n">
        <v>-0.61913765</v>
      </c>
      <c r="H802" s="160" t="n">
        <v>0</v>
      </c>
      <c r="I802" s="160" t="n">
        <v>0</v>
      </c>
      <c r="J802" s="159" t="n">
        <v>0</v>
      </c>
    </row>
    <row r="803" customFormat="false" ht="12.75" hidden="false" customHeight="false" outlineLevel="0" collapsed="false">
      <c r="A803" s="0" t="n">
        <f aca="false">INDEX(BucketTable,MATCH(B803,SumMonths,0),1)</f>
        <v>14</v>
      </c>
      <c r="B803" s="171" t="n">
        <v>41548</v>
      </c>
      <c r="C803" s="159" t="s">
        <v>137</v>
      </c>
      <c r="D803" s="159" t="s">
        <v>15</v>
      </c>
      <c r="E803" s="160" t="n">
        <v>2.99467768</v>
      </c>
      <c r="F803" s="159" t="n">
        <v>0</v>
      </c>
      <c r="G803" s="160" t="n">
        <v>2.99467768</v>
      </c>
      <c r="H803" s="160" t="n">
        <v>0</v>
      </c>
      <c r="I803" s="160" t="n">
        <v>0</v>
      </c>
      <c r="J803" s="159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14</v>
      </c>
      <c r="B804" s="171" t="n">
        <v>41548</v>
      </c>
      <c r="C804" s="159" t="s">
        <v>138</v>
      </c>
      <c r="D804" s="159" t="s">
        <v>15</v>
      </c>
      <c r="E804" s="160" t="n">
        <v>-1.05213599</v>
      </c>
      <c r="F804" s="159" t="n">
        <v>0</v>
      </c>
      <c r="G804" s="160" t="n">
        <v>-1.05213599</v>
      </c>
      <c r="H804" s="160" t="n">
        <v>0</v>
      </c>
      <c r="I804" s="160" t="n">
        <v>0</v>
      </c>
      <c r="J804" s="159" t="n">
        <v>0</v>
      </c>
    </row>
    <row r="805" customFormat="false" ht="12.75" hidden="false" customHeight="false" outlineLevel="0" collapsed="false">
      <c r="A805" s="0" t="n">
        <f aca="false">INDEX(BucketTable,MATCH(B805,SumMonths,0),1)</f>
        <v>14</v>
      </c>
      <c r="B805" s="171" t="n">
        <v>41548</v>
      </c>
      <c r="C805" s="159" t="s">
        <v>139</v>
      </c>
      <c r="D805" s="159" t="s">
        <v>15</v>
      </c>
      <c r="E805" s="160" t="n">
        <v>-1.30622883</v>
      </c>
      <c r="F805" s="159" t="n">
        <v>0</v>
      </c>
      <c r="G805" s="160" t="n">
        <v>-1.30622883</v>
      </c>
      <c r="H805" s="160" t="n">
        <v>0.0126</v>
      </c>
      <c r="I805" s="160" t="n">
        <v>-0.016458483258</v>
      </c>
      <c r="J805" s="159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14</v>
      </c>
      <c r="B806" s="171" t="n">
        <v>41548</v>
      </c>
      <c r="C806" s="159" t="s">
        <v>140</v>
      </c>
      <c r="D806" s="159" t="s">
        <v>15</v>
      </c>
      <c r="E806" s="160" t="n">
        <v>-0.63631286</v>
      </c>
      <c r="F806" s="159" t="n">
        <v>0</v>
      </c>
      <c r="G806" s="160" t="n">
        <v>-0.63631286</v>
      </c>
      <c r="H806" s="160" t="n">
        <v>0</v>
      </c>
      <c r="I806" s="160" t="n">
        <v>0</v>
      </c>
      <c r="J806" s="159" t="n">
        <v>0</v>
      </c>
    </row>
    <row r="807" customFormat="false" ht="12.75" hidden="false" customHeight="false" outlineLevel="0" collapsed="false">
      <c r="A807" s="0" t="n">
        <f aca="false">INDEX(BucketTable,MATCH(B807,SumMonths,0),1)</f>
        <v>14</v>
      </c>
      <c r="B807" s="171" t="n">
        <v>41579</v>
      </c>
      <c r="C807" s="159" t="s">
        <v>137</v>
      </c>
      <c r="D807" s="159" t="s">
        <v>15</v>
      </c>
      <c r="E807" s="160" t="n">
        <v>2.88185033</v>
      </c>
      <c r="F807" s="159" t="n">
        <v>0</v>
      </c>
      <c r="G807" s="160" t="n">
        <v>2.88185033</v>
      </c>
      <c r="H807" s="160" t="n">
        <v>-0.0045422911644</v>
      </c>
      <c r="I807" s="160" t="n">
        <v>-0.0130902032910822</v>
      </c>
      <c r="J807" s="159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14</v>
      </c>
      <c r="B808" s="171" t="n">
        <v>41579</v>
      </c>
      <c r="C808" s="159" t="s">
        <v>138</v>
      </c>
      <c r="D808" s="159" t="s">
        <v>15</v>
      </c>
      <c r="E808" s="160" t="n">
        <v>-1.01249576</v>
      </c>
      <c r="F808" s="159" t="n">
        <v>0</v>
      </c>
      <c r="G808" s="160" t="n">
        <v>-1.01249576</v>
      </c>
      <c r="H808" s="160" t="n">
        <v>0.010995388031</v>
      </c>
      <c r="I808" s="160" t="n">
        <v>-0.0111327837609422</v>
      </c>
      <c r="J808" s="159" t="n">
        <v>0</v>
      </c>
    </row>
    <row r="809" customFormat="false" ht="12.75" hidden="false" customHeight="false" outlineLevel="0" collapsed="false">
      <c r="A809" s="0" t="n">
        <f aca="false">INDEX(BucketTable,MATCH(B809,SumMonths,0),1)</f>
        <v>14</v>
      </c>
      <c r="B809" s="171" t="n">
        <v>41579</v>
      </c>
      <c r="C809" s="159" t="s">
        <v>139</v>
      </c>
      <c r="D809" s="159" t="s">
        <v>15</v>
      </c>
      <c r="E809" s="160" t="n">
        <v>-1.25701541</v>
      </c>
      <c r="F809" s="159" t="n">
        <v>0</v>
      </c>
      <c r="G809" s="160" t="n">
        <v>-1.25701541</v>
      </c>
      <c r="H809" s="160" t="n">
        <v>0.0126</v>
      </c>
      <c r="I809" s="160" t="n">
        <v>-0.015838394166</v>
      </c>
      <c r="J809" s="159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14</v>
      </c>
      <c r="B810" s="171" t="n">
        <v>41579</v>
      </c>
      <c r="C810" s="159" t="s">
        <v>140</v>
      </c>
      <c r="D810" s="159" t="s">
        <v>15</v>
      </c>
      <c r="E810" s="160" t="n">
        <v>-0.61233916</v>
      </c>
      <c r="F810" s="159" t="n">
        <v>0</v>
      </c>
      <c r="G810" s="160" t="n">
        <v>-0.61233916</v>
      </c>
      <c r="H810" s="160" t="n">
        <v>-0.0045422911644</v>
      </c>
      <c r="I810" s="160" t="n">
        <v>0.00278142275608412</v>
      </c>
      <c r="J810" s="159" t="n">
        <v>0</v>
      </c>
    </row>
    <row r="811" customFormat="false" ht="12.75" hidden="false" customHeight="false" outlineLevel="0" collapsed="false">
      <c r="A811" s="0" t="n">
        <f aca="false">INDEX(BucketTable,MATCH(B811,SumMonths,0),1)</f>
        <v>14</v>
      </c>
      <c r="B811" s="171" t="n">
        <v>41609</v>
      </c>
      <c r="C811" s="159" t="s">
        <v>137</v>
      </c>
      <c r="D811" s="159" t="s">
        <v>15</v>
      </c>
      <c r="E811" s="160" t="n">
        <v>2.96175862</v>
      </c>
      <c r="F811" s="159" t="n">
        <v>0</v>
      </c>
      <c r="G811" s="160" t="n">
        <v>2.96175862</v>
      </c>
      <c r="H811" s="160" t="n">
        <v>-0.0084547996521</v>
      </c>
      <c r="I811" s="160" t="n">
        <v>-0.0250410757499802</v>
      </c>
      <c r="J811" s="159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14</v>
      </c>
      <c r="B812" s="171" t="n">
        <v>41609</v>
      </c>
      <c r="C812" s="159" t="s">
        <v>138</v>
      </c>
      <c r="D812" s="159" t="s">
        <v>15</v>
      </c>
      <c r="E812" s="160" t="n">
        <v>-1.04057036</v>
      </c>
      <c r="F812" s="159" t="n">
        <v>0</v>
      </c>
      <c r="G812" s="160" t="n">
        <v>-1.04057036</v>
      </c>
      <c r="H812" s="160" t="n">
        <v>0.005737900733</v>
      </c>
      <c r="I812" s="160" t="n">
        <v>-0.00597068943138207</v>
      </c>
      <c r="J812" s="159" t="n">
        <v>0</v>
      </c>
    </row>
    <row r="813" customFormat="false" ht="12.75" hidden="false" customHeight="false" outlineLevel="0" collapsed="false">
      <c r="A813" s="0" t="n">
        <f aca="false">INDEX(BucketTable,MATCH(B813,SumMonths,0),1)</f>
        <v>14</v>
      </c>
      <c r="B813" s="171" t="n">
        <v>41609</v>
      </c>
      <c r="C813" s="159" t="s">
        <v>139</v>
      </c>
      <c r="D813" s="159" t="s">
        <v>15</v>
      </c>
      <c r="E813" s="160" t="n">
        <v>-1.29187008</v>
      </c>
      <c r="F813" s="159" t="n">
        <v>0</v>
      </c>
      <c r="G813" s="160" t="n">
        <v>-1.29187008</v>
      </c>
      <c r="H813" s="160" t="n">
        <v>0.0126</v>
      </c>
      <c r="I813" s="160" t="n">
        <v>-0.016277563008</v>
      </c>
      <c r="J813" s="159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14</v>
      </c>
      <c r="B814" s="171" t="n">
        <v>41609</v>
      </c>
      <c r="C814" s="159" t="s">
        <v>140</v>
      </c>
      <c r="D814" s="159" t="s">
        <v>15</v>
      </c>
      <c r="E814" s="160" t="n">
        <v>-0.62931818</v>
      </c>
      <c r="F814" s="159" t="n">
        <v>0</v>
      </c>
      <c r="G814" s="160" t="n">
        <v>-0.62931818</v>
      </c>
      <c r="H814" s="160" t="n">
        <v>-0.0084547996521</v>
      </c>
      <c r="I814" s="160" t="n">
        <v>0.0053207591293242</v>
      </c>
      <c r="J814" s="159" t="n">
        <v>0</v>
      </c>
    </row>
    <row r="815" customFormat="false" ht="12.75" hidden="false" customHeight="false" outlineLevel="0" collapsed="false">
      <c r="A815" s="0" t="n">
        <f aca="false">INDEX(BucketTable,MATCH(B815,SumMonths,0),1)</f>
        <v>14</v>
      </c>
      <c r="B815" s="171" t="n">
        <v>41640</v>
      </c>
      <c r="C815" s="159" t="s">
        <v>137</v>
      </c>
      <c r="D815" s="159" t="s">
        <v>15</v>
      </c>
      <c r="E815" s="160" t="n">
        <v>2.94514047</v>
      </c>
      <c r="F815" s="159" t="n">
        <v>0</v>
      </c>
      <c r="G815" s="160" t="n">
        <v>2.94514047</v>
      </c>
      <c r="H815" s="160" t="n">
        <v>0</v>
      </c>
      <c r="I815" s="160" t="n">
        <v>0</v>
      </c>
      <c r="J815" s="159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14</v>
      </c>
      <c r="B816" s="171" t="n">
        <v>41640</v>
      </c>
      <c r="C816" s="159" t="s">
        <v>138</v>
      </c>
      <c r="D816" s="159" t="s">
        <v>15</v>
      </c>
      <c r="E816" s="160" t="n">
        <v>-1.03473182</v>
      </c>
      <c r="F816" s="159" t="n">
        <v>0</v>
      </c>
      <c r="G816" s="160" t="n">
        <v>-1.03473182</v>
      </c>
      <c r="H816" s="160" t="n">
        <v>-0.01713967323304</v>
      </c>
      <c r="I816" s="160" t="n">
        <v>0.0177349652786288</v>
      </c>
      <c r="J816" s="159" t="n">
        <v>0</v>
      </c>
    </row>
    <row r="817" customFormat="false" ht="12.75" hidden="false" customHeight="false" outlineLevel="0" collapsed="false">
      <c r="A817" s="0" t="n">
        <f aca="false">INDEX(BucketTable,MATCH(B817,SumMonths,0),1)</f>
        <v>14</v>
      </c>
      <c r="B817" s="171" t="n">
        <v>41640</v>
      </c>
      <c r="C817" s="159" t="s">
        <v>139</v>
      </c>
      <c r="D817" s="159" t="s">
        <v>15</v>
      </c>
      <c r="E817" s="160" t="n">
        <v>-1.28462152</v>
      </c>
      <c r="F817" s="159" t="n">
        <v>0</v>
      </c>
      <c r="G817" s="160" t="n">
        <v>-1.28462152</v>
      </c>
      <c r="H817" s="160" t="n">
        <v>0.0126</v>
      </c>
      <c r="I817" s="160" t="n">
        <v>-0.016186231152</v>
      </c>
      <c r="J817" s="159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14</v>
      </c>
      <c r="B818" s="171" t="n">
        <v>41640</v>
      </c>
      <c r="C818" s="159" t="s">
        <v>140</v>
      </c>
      <c r="D818" s="159" t="s">
        <v>15</v>
      </c>
      <c r="E818" s="160" t="n">
        <v>-0.62578713</v>
      </c>
      <c r="F818" s="159" t="n">
        <v>0</v>
      </c>
      <c r="G818" s="160" t="n">
        <v>-0.62578713</v>
      </c>
      <c r="H818" s="160" t="n">
        <v>0</v>
      </c>
      <c r="I818" s="160" t="n">
        <v>0</v>
      </c>
      <c r="J818" s="159" t="n">
        <v>0</v>
      </c>
    </row>
    <row r="819" customFormat="false" ht="12.75" hidden="false" customHeight="false" outlineLevel="0" collapsed="false">
      <c r="A819" s="0" t="n">
        <f aca="false">INDEX(BucketTable,MATCH(B819,SumMonths,0),1)</f>
        <v>14</v>
      </c>
      <c r="B819" s="171" t="n">
        <v>41671</v>
      </c>
      <c r="C819" s="159" t="s">
        <v>137</v>
      </c>
      <c r="D819" s="159" t="s">
        <v>15</v>
      </c>
      <c r="E819" s="160" t="n">
        <v>2.64518436</v>
      </c>
      <c r="F819" s="159" t="n">
        <v>0</v>
      </c>
      <c r="G819" s="160" t="n">
        <v>2.64518436</v>
      </c>
      <c r="H819" s="160" t="n">
        <v>0</v>
      </c>
      <c r="I819" s="160" t="n">
        <v>0</v>
      </c>
      <c r="J819" s="159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14</v>
      </c>
      <c r="B820" s="171" t="n">
        <v>41671</v>
      </c>
      <c r="C820" s="159" t="s">
        <v>138</v>
      </c>
      <c r="D820" s="159" t="s">
        <v>15</v>
      </c>
      <c r="E820" s="160" t="n">
        <v>-0.92934665</v>
      </c>
      <c r="F820" s="159" t="n">
        <v>0</v>
      </c>
      <c r="G820" s="160" t="n">
        <v>-0.92934665</v>
      </c>
      <c r="H820" s="160" t="n">
        <v>-0.00566470623017</v>
      </c>
      <c r="I820" s="160" t="n">
        <v>0.00526447575824262</v>
      </c>
      <c r="J820" s="159" t="n">
        <v>0</v>
      </c>
    </row>
    <row r="821" customFormat="false" ht="12.75" hidden="false" customHeight="false" outlineLevel="0" collapsed="false">
      <c r="A821" s="0" t="n">
        <f aca="false">INDEX(BucketTable,MATCH(B821,SumMonths,0),1)</f>
        <v>14</v>
      </c>
      <c r="B821" s="171" t="n">
        <v>41671</v>
      </c>
      <c r="C821" s="159" t="s">
        <v>139</v>
      </c>
      <c r="D821" s="159" t="s">
        <v>15</v>
      </c>
      <c r="E821" s="160" t="n">
        <v>-1.15378563</v>
      </c>
      <c r="F821" s="159" t="n">
        <v>0</v>
      </c>
      <c r="G821" s="160" t="n">
        <v>-1.15378563</v>
      </c>
      <c r="H821" s="160" t="n">
        <v>0.0126</v>
      </c>
      <c r="I821" s="160" t="n">
        <v>-0.014537698938</v>
      </c>
      <c r="J821" s="159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14</v>
      </c>
      <c r="B822" s="171" t="n">
        <v>41671</v>
      </c>
      <c r="C822" s="159" t="s">
        <v>140</v>
      </c>
      <c r="D822" s="159" t="s">
        <v>15</v>
      </c>
      <c r="E822" s="160" t="n">
        <v>-0.56205208</v>
      </c>
      <c r="F822" s="159" t="n">
        <v>0</v>
      </c>
      <c r="G822" s="160" t="n">
        <v>-0.56205208</v>
      </c>
      <c r="H822" s="160" t="n">
        <v>0</v>
      </c>
      <c r="I822" s="160" t="n">
        <v>0</v>
      </c>
      <c r="J822" s="159" t="n">
        <v>0</v>
      </c>
    </row>
    <row r="823" customFormat="false" ht="12.75" hidden="false" customHeight="false" outlineLevel="0" collapsed="false">
      <c r="A823" s="0" t="n">
        <f aca="false">INDEX(BucketTable,MATCH(B823,SumMonths,0),1)</f>
        <v>14</v>
      </c>
      <c r="B823" s="171" t="n">
        <v>41699</v>
      </c>
      <c r="C823" s="159" t="s">
        <v>137</v>
      </c>
      <c r="D823" s="159" t="s">
        <v>15</v>
      </c>
      <c r="E823" s="160" t="n">
        <v>2.91371844</v>
      </c>
      <c r="F823" s="159" t="n">
        <v>0</v>
      </c>
      <c r="G823" s="160" t="n">
        <v>2.91371844</v>
      </c>
      <c r="H823" s="160" t="n">
        <v>0</v>
      </c>
      <c r="I823" s="160" t="n">
        <v>0</v>
      </c>
      <c r="J823" s="159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14</v>
      </c>
      <c r="B824" s="171" t="n">
        <v>41699</v>
      </c>
      <c r="C824" s="159" t="s">
        <v>138</v>
      </c>
      <c r="D824" s="159" t="s">
        <v>15</v>
      </c>
      <c r="E824" s="160" t="n">
        <v>-1.02369215</v>
      </c>
      <c r="F824" s="159" t="n">
        <v>0</v>
      </c>
      <c r="G824" s="160" t="n">
        <v>-1.02369215</v>
      </c>
      <c r="H824" s="160" t="n">
        <v>0.016075611114</v>
      </c>
      <c r="I824" s="160" t="n">
        <v>-0.0164564769038546</v>
      </c>
      <c r="J824" s="159" t="n">
        <v>0</v>
      </c>
    </row>
    <row r="825" customFormat="false" ht="12.75" hidden="false" customHeight="false" outlineLevel="0" collapsed="false">
      <c r="A825" s="0" t="n">
        <f aca="false">INDEX(BucketTable,MATCH(B825,SumMonths,0),1)</f>
        <v>14</v>
      </c>
      <c r="B825" s="171" t="n">
        <v>41699</v>
      </c>
      <c r="C825" s="159" t="s">
        <v>139</v>
      </c>
      <c r="D825" s="159" t="s">
        <v>15</v>
      </c>
      <c r="E825" s="160" t="n">
        <v>-1.27091575</v>
      </c>
      <c r="F825" s="159" t="n">
        <v>0</v>
      </c>
      <c r="G825" s="160" t="n">
        <v>-1.27091575</v>
      </c>
      <c r="H825" s="160" t="n">
        <v>0.0126</v>
      </c>
      <c r="I825" s="160" t="n">
        <v>-0.01601353845</v>
      </c>
      <c r="J825" s="159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14</v>
      </c>
      <c r="B826" s="171" t="n">
        <v>41699</v>
      </c>
      <c r="C826" s="159" t="s">
        <v>140</v>
      </c>
      <c r="D826" s="159" t="s">
        <v>15</v>
      </c>
      <c r="E826" s="160" t="n">
        <v>-0.61911054</v>
      </c>
      <c r="F826" s="159" t="n">
        <v>0</v>
      </c>
      <c r="G826" s="160" t="n">
        <v>-0.61911054</v>
      </c>
      <c r="H826" s="160" t="n">
        <v>0</v>
      </c>
      <c r="I826" s="160" t="n">
        <v>0</v>
      </c>
      <c r="J826" s="159" t="n">
        <v>0</v>
      </c>
    </row>
    <row r="827" customFormat="false" ht="12.75" hidden="false" customHeight="false" outlineLevel="0" collapsed="false">
      <c r="A827" s="0" t="n">
        <f aca="false">INDEX(BucketTable,MATCH(B827,SumMonths,0),1)</f>
        <v>14</v>
      </c>
      <c r="B827" s="171" t="n">
        <v>41730</v>
      </c>
      <c r="C827" s="159" t="s">
        <v>137</v>
      </c>
      <c r="D827" s="159" t="s">
        <v>15</v>
      </c>
      <c r="E827" s="160" t="n">
        <v>2.80385462</v>
      </c>
      <c r="F827" s="159" t="n">
        <v>0</v>
      </c>
      <c r="G827" s="160" t="n">
        <v>2.80385462</v>
      </c>
      <c r="H827" s="160" t="n">
        <v>0</v>
      </c>
      <c r="I827" s="160" t="n">
        <v>0</v>
      </c>
      <c r="J827" s="159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14</v>
      </c>
      <c r="B828" s="171" t="n">
        <v>41730</v>
      </c>
      <c r="C828" s="159" t="s">
        <v>138</v>
      </c>
      <c r="D828" s="159" t="s">
        <v>15</v>
      </c>
      <c r="E828" s="160" t="n">
        <v>-0.98509311</v>
      </c>
      <c r="F828" s="159" t="n">
        <v>0</v>
      </c>
      <c r="G828" s="160" t="n">
        <v>-0.98509311</v>
      </c>
      <c r="H828" s="160" t="n">
        <v>0</v>
      </c>
      <c r="I828" s="160" t="n">
        <v>0</v>
      </c>
      <c r="J828" s="159" t="n">
        <v>0</v>
      </c>
    </row>
    <row r="829" customFormat="false" ht="12.75" hidden="false" customHeight="false" outlineLevel="0" collapsed="false">
      <c r="A829" s="0" t="n">
        <f aca="false">INDEX(BucketTable,MATCH(B829,SumMonths,0),1)</f>
        <v>14</v>
      </c>
      <c r="B829" s="171" t="n">
        <v>41730</v>
      </c>
      <c r="C829" s="159" t="s">
        <v>139</v>
      </c>
      <c r="D829" s="159" t="s">
        <v>15</v>
      </c>
      <c r="E829" s="160" t="n">
        <v>-1.22299497</v>
      </c>
      <c r="F829" s="159" t="n">
        <v>0</v>
      </c>
      <c r="G829" s="160" t="n">
        <v>-1.22299497</v>
      </c>
      <c r="H829" s="160" t="n">
        <v>0.0126</v>
      </c>
      <c r="I829" s="160" t="n">
        <v>-0.015409736622</v>
      </c>
      <c r="J829" s="159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14</v>
      </c>
      <c r="B830" s="171" t="n">
        <v>41730</v>
      </c>
      <c r="C830" s="159" t="s">
        <v>140</v>
      </c>
      <c r="D830" s="159" t="s">
        <v>15</v>
      </c>
      <c r="E830" s="160" t="n">
        <v>-0.59576654</v>
      </c>
      <c r="F830" s="159" t="n">
        <v>0</v>
      </c>
      <c r="G830" s="160" t="n">
        <v>-0.59576654</v>
      </c>
      <c r="H830" s="160" t="n">
        <v>0</v>
      </c>
      <c r="I830" s="160" t="n">
        <v>0</v>
      </c>
      <c r="J830" s="159" t="n">
        <v>0</v>
      </c>
    </row>
    <row r="831" customFormat="false" ht="12.75" hidden="false" customHeight="false" outlineLevel="0" collapsed="false">
      <c r="A831" s="0" t="n">
        <f aca="false">INDEX(BucketTable,MATCH(B831,SumMonths,0),1)</f>
        <v>14</v>
      </c>
      <c r="B831" s="171" t="n">
        <v>41760</v>
      </c>
      <c r="C831" s="159" t="s">
        <v>137</v>
      </c>
      <c r="D831" s="159" t="s">
        <v>15</v>
      </c>
      <c r="E831" s="160" t="n">
        <v>2.88151406</v>
      </c>
      <c r="F831" s="159" t="n">
        <v>0</v>
      </c>
      <c r="G831" s="160" t="n">
        <v>2.88151406</v>
      </c>
      <c r="H831" s="160" t="n">
        <v>0</v>
      </c>
      <c r="I831" s="160" t="n">
        <v>0</v>
      </c>
      <c r="J831" s="159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14</v>
      </c>
      <c r="B832" s="171" t="n">
        <v>41760</v>
      </c>
      <c r="C832" s="159" t="s">
        <v>138</v>
      </c>
      <c r="D832" s="159" t="s">
        <v>15</v>
      </c>
      <c r="E832" s="160" t="n">
        <v>-1.01237762</v>
      </c>
      <c r="F832" s="159" t="n">
        <v>0</v>
      </c>
      <c r="G832" s="160" t="n">
        <v>-1.01237762</v>
      </c>
      <c r="H832" s="160" t="n">
        <v>0</v>
      </c>
      <c r="I832" s="160" t="n">
        <v>0</v>
      </c>
      <c r="J832" s="159" t="n">
        <v>0</v>
      </c>
    </row>
    <row r="833" customFormat="false" ht="12.75" hidden="false" customHeight="false" outlineLevel="0" collapsed="false">
      <c r="A833" s="0" t="n">
        <f aca="false">INDEX(BucketTable,MATCH(B833,SumMonths,0),1)</f>
        <v>14</v>
      </c>
      <c r="B833" s="171" t="n">
        <v>41760</v>
      </c>
      <c r="C833" s="159" t="s">
        <v>139</v>
      </c>
      <c r="D833" s="159" t="s">
        <v>15</v>
      </c>
      <c r="E833" s="160" t="n">
        <v>-1.25686873</v>
      </c>
      <c r="F833" s="159" t="n">
        <v>0</v>
      </c>
      <c r="G833" s="160" t="n">
        <v>-1.25686873</v>
      </c>
      <c r="H833" s="160" t="n">
        <v>0.0126</v>
      </c>
      <c r="I833" s="160" t="n">
        <v>-0.015836545998</v>
      </c>
      <c r="J833" s="159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14</v>
      </c>
      <c r="B834" s="171" t="n">
        <v>41760</v>
      </c>
      <c r="C834" s="159" t="s">
        <v>140</v>
      </c>
      <c r="D834" s="159" t="s">
        <v>15</v>
      </c>
      <c r="E834" s="160" t="n">
        <v>-0.61226771</v>
      </c>
      <c r="F834" s="159" t="n">
        <v>0</v>
      </c>
      <c r="G834" s="160" t="n">
        <v>-0.61226771</v>
      </c>
      <c r="H834" s="160" t="n">
        <v>0</v>
      </c>
      <c r="I834" s="160" t="n">
        <v>0</v>
      </c>
      <c r="J834" s="159" t="n">
        <v>0</v>
      </c>
    </row>
    <row r="835" customFormat="false" ht="12.75" hidden="false" customHeight="false" outlineLevel="0" collapsed="false">
      <c r="A835" s="0" t="n">
        <f aca="false">INDEX(BucketTable,MATCH(B835,SumMonths,0),1)</f>
        <v>14</v>
      </c>
      <c r="B835" s="171" t="n">
        <v>41791</v>
      </c>
      <c r="C835" s="159" t="s">
        <v>137</v>
      </c>
      <c r="D835" s="159" t="s">
        <v>15</v>
      </c>
      <c r="E835" s="160" t="n">
        <v>2.77282992</v>
      </c>
      <c r="F835" s="159" t="n">
        <v>0</v>
      </c>
      <c r="G835" s="160" t="n">
        <v>2.77282992</v>
      </c>
      <c r="H835" s="160" t="n">
        <v>0</v>
      </c>
      <c r="I835" s="160" t="n">
        <v>0</v>
      </c>
      <c r="J835" s="159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14</v>
      </c>
      <c r="B836" s="171" t="n">
        <v>41791</v>
      </c>
      <c r="C836" s="159" t="s">
        <v>138</v>
      </c>
      <c r="D836" s="159" t="s">
        <v>15</v>
      </c>
      <c r="E836" s="160" t="n">
        <v>-0.97419304</v>
      </c>
      <c r="F836" s="159" t="n">
        <v>0</v>
      </c>
      <c r="G836" s="160" t="n">
        <v>-0.97419304</v>
      </c>
      <c r="H836" s="160" t="n">
        <v>0</v>
      </c>
      <c r="I836" s="160" t="n">
        <v>0</v>
      </c>
      <c r="J836" s="159" t="n">
        <v>0</v>
      </c>
    </row>
    <row r="837" customFormat="false" ht="12.75" hidden="false" customHeight="false" outlineLevel="0" collapsed="false">
      <c r="A837" s="0" t="n">
        <f aca="false">INDEX(BucketTable,MATCH(B837,SumMonths,0),1)</f>
        <v>14</v>
      </c>
      <c r="B837" s="171" t="n">
        <v>41791</v>
      </c>
      <c r="C837" s="159" t="s">
        <v>139</v>
      </c>
      <c r="D837" s="159" t="s">
        <v>15</v>
      </c>
      <c r="E837" s="160" t="n">
        <v>-1.20946251</v>
      </c>
      <c r="F837" s="159" t="n">
        <v>0</v>
      </c>
      <c r="G837" s="160" t="n">
        <v>-1.20946251</v>
      </c>
      <c r="H837" s="160" t="n">
        <v>0.0126</v>
      </c>
      <c r="I837" s="160" t="n">
        <v>-0.015239227626</v>
      </c>
      <c r="J837" s="159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14</v>
      </c>
      <c r="B838" s="171" t="n">
        <v>41791</v>
      </c>
      <c r="C838" s="159" t="s">
        <v>140</v>
      </c>
      <c r="D838" s="159" t="s">
        <v>15</v>
      </c>
      <c r="E838" s="160" t="n">
        <v>-0.58917437</v>
      </c>
      <c r="F838" s="159" t="n">
        <v>0</v>
      </c>
      <c r="G838" s="160" t="n">
        <v>-0.58917437</v>
      </c>
      <c r="H838" s="160" t="n">
        <v>0</v>
      </c>
      <c r="I838" s="160" t="n">
        <v>0</v>
      </c>
      <c r="J838" s="159" t="n">
        <v>0</v>
      </c>
    </row>
    <row r="839" customFormat="false" ht="12.75" hidden="false" customHeight="false" outlineLevel="0" collapsed="false">
      <c r="A839" s="0" t="n">
        <f aca="false">INDEX(BucketTable,MATCH(B839,SumMonths,0),1)</f>
        <v>14</v>
      </c>
      <c r="B839" s="171" t="n">
        <v>41821</v>
      </c>
      <c r="C839" s="159" t="s">
        <v>137</v>
      </c>
      <c r="D839" s="159" t="s">
        <v>15</v>
      </c>
      <c r="E839" s="160" t="n">
        <v>2.84959562</v>
      </c>
      <c r="F839" s="159" t="n">
        <v>0</v>
      </c>
      <c r="G839" s="160" t="n">
        <v>2.84959562</v>
      </c>
      <c r="H839" s="160" t="n">
        <v>0</v>
      </c>
      <c r="I839" s="160" t="n">
        <v>0</v>
      </c>
      <c r="J839" s="159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14</v>
      </c>
      <c r="B840" s="171" t="n">
        <v>41821</v>
      </c>
      <c r="C840" s="159" t="s">
        <v>138</v>
      </c>
      <c r="D840" s="159" t="s">
        <v>15</v>
      </c>
      <c r="E840" s="160" t="n">
        <v>-1.00116354</v>
      </c>
      <c r="F840" s="159" t="n">
        <v>0</v>
      </c>
      <c r="G840" s="160" t="n">
        <v>-1.00116354</v>
      </c>
      <c r="H840" s="160" t="n">
        <v>0</v>
      </c>
      <c r="I840" s="160" t="n">
        <v>0</v>
      </c>
      <c r="J840" s="159" t="n">
        <v>0</v>
      </c>
    </row>
    <row r="841" customFormat="false" ht="12.75" hidden="false" customHeight="false" outlineLevel="0" collapsed="false">
      <c r="A841" s="0" t="n">
        <f aca="false">INDEX(BucketTable,MATCH(B841,SumMonths,0),1)</f>
        <v>14</v>
      </c>
      <c r="B841" s="171" t="n">
        <v>41821</v>
      </c>
      <c r="C841" s="159" t="s">
        <v>139</v>
      </c>
      <c r="D841" s="159" t="s">
        <v>15</v>
      </c>
      <c r="E841" s="160" t="n">
        <v>-1.24294644</v>
      </c>
      <c r="F841" s="159" t="n">
        <v>0</v>
      </c>
      <c r="G841" s="160" t="n">
        <v>-1.24294644</v>
      </c>
      <c r="H841" s="160" t="n">
        <v>0.0126</v>
      </c>
      <c r="I841" s="160" t="n">
        <v>-0.015661125144</v>
      </c>
      <c r="J841" s="159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14</v>
      </c>
      <c r="B842" s="171" t="n">
        <v>41821</v>
      </c>
      <c r="C842" s="159" t="s">
        <v>140</v>
      </c>
      <c r="D842" s="159" t="s">
        <v>15</v>
      </c>
      <c r="E842" s="160" t="n">
        <v>-0.60548564</v>
      </c>
      <c r="F842" s="159" t="n">
        <v>0</v>
      </c>
      <c r="G842" s="160" t="n">
        <v>-0.60548564</v>
      </c>
      <c r="H842" s="160" t="n">
        <v>0</v>
      </c>
      <c r="I842" s="160" t="n">
        <v>0</v>
      </c>
      <c r="J842" s="159" t="n">
        <v>0</v>
      </c>
    </row>
    <row r="843" customFormat="false" ht="12.75" hidden="false" customHeight="false" outlineLevel="0" collapsed="false">
      <c r="A843" s="0" t="n">
        <f aca="false">INDEX(BucketTable,MATCH(B843,SumMonths,0),1)</f>
        <v>14</v>
      </c>
      <c r="B843" s="171" t="n">
        <v>41852</v>
      </c>
      <c r="C843" s="159" t="s">
        <v>137</v>
      </c>
      <c r="D843" s="159" t="s">
        <v>15</v>
      </c>
      <c r="E843" s="160" t="n">
        <v>2.83348383</v>
      </c>
      <c r="F843" s="159" t="n">
        <v>0</v>
      </c>
      <c r="G843" s="160" t="n">
        <v>2.83348383</v>
      </c>
      <c r="H843" s="160" t="n">
        <v>0</v>
      </c>
      <c r="I843" s="160" t="n">
        <v>0</v>
      </c>
      <c r="J843" s="159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14</v>
      </c>
      <c r="B844" s="171" t="n">
        <v>41852</v>
      </c>
      <c r="C844" s="159" t="s">
        <v>138</v>
      </c>
      <c r="D844" s="159" t="s">
        <v>15</v>
      </c>
      <c r="E844" s="160" t="n">
        <v>-0.9955029</v>
      </c>
      <c r="F844" s="159" t="n">
        <v>0</v>
      </c>
      <c r="G844" s="160" t="n">
        <v>-0.9955029</v>
      </c>
      <c r="H844" s="160" t="n">
        <v>0</v>
      </c>
      <c r="I844" s="160" t="n">
        <v>0</v>
      </c>
      <c r="J844" s="159" t="n">
        <v>0</v>
      </c>
    </row>
    <row r="845" customFormat="false" ht="12.75" hidden="false" customHeight="false" outlineLevel="0" collapsed="false">
      <c r="A845" s="0" t="n">
        <f aca="false">INDEX(BucketTable,MATCH(B845,SumMonths,0),1)</f>
        <v>14</v>
      </c>
      <c r="B845" s="171" t="n">
        <v>41852</v>
      </c>
      <c r="C845" s="159" t="s">
        <v>139</v>
      </c>
      <c r="D845" s="159" t="s">
        <v>15</v>
      </c>
      <c r="E845" s="160" t="n">
        <v>-1.23591874</v>
      </c>
      <c r="F845" s="159" t="n">
        <v>0</v>
      </c>
      <c r="G845" s="160" t="n">
        <v>-1.23591874</v>
      </c>
      <c r="H845" s="160" t="n">
        <v>0.0126</v>
      </c>
      <c r="I845" s="160" t="n">
        <v>-0.015572576124</v>
      </c>
      <c r="J845" s="159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14</v>
      </c>
      <c r="B846" s="171" t="n">
        <v>41852</v>
      </c>
      <c r="C846" s="159" t="s">
        <v>140</v>
      </c>
      <c r="D846" s="159" t="s">
        <v>15</v>
      </c>
      <c r="E846" s="160" t="n">
        <v>-0.60206219</v>
      </c>
      <c r="F846" s="159" t="n">
        <v>0</v>
      </c>
      <c r="G846" s="160" t="n">
        <v>-0.60206219</v>
      </c>
      <c r="H846" s="160" t="n">
        <v>0</v>
      </c>
      <c r="I846" s="160" t="n">
        <v>0</v>
      </c>
      <c r="J846" s="159" t="n">
        <v>0</v>
      </c>
    </row>
    <row r="847" customFormat="false" ht="12.75" hidden="false" customHeight="false" outlineLevel="0" collapsed="false">
      <c r="A847" s="0" t="n">
        <f aca="false">INDEX(BucketTable,MATCH(B847,SumMonths,0),1)</f>
        <v>14</v>
      </c>
      <c r="B847" s="171" t="n">
        <v>41883</v>
      </c>
      <c r="C847" s="159" t="s">
        <v>137</v>
      </c>
      <c r="D847" s="159" t="s">
        <v>15</v>
      </c>
      <c r="E847" s="160" t="n">
        <v>2.72655994</v>
      </c>
      <c r="F847" s="159" t="n">
        <v>0</v>
      </c>
      <c r="G847" s="160" t="n">
        <v>2.72655994</v>
      </c>
      <c r="H847" s="160" t="n">
        <v>0</v>
      </c>
      <c r="I847" s="160" t="n">
        <v>0</v>
      </c>
      <c r="J847" s="159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14</v>
      </c>
      <c r="B848" s="171" t="n">
        <v>41883</v>
      </c>
      <c r="C848" s="159" t="s">
        <v>138</v>
      </c>
      <c r="D848" s="159" t="s">
        <v>15</v>
      </c>
      <c r="E848" s="160" t="n">
        <v>-0.95793676</v>
      </c>
      <c r="F848" s="159" t="n">
        <v>0</v>
      </c>
      <c r="G848" s="160" t="n">
        <v>-0.95793676</v>
      </c>
      <c r="H848" s="160" t="n">
        <v>0</v>
      </c>
      <c r="I848" s="160" t="n">
        <v>0</v>
      </c>
      <c r="J848" s="159" t="n">
        <v>0</v>
      </c>
    </row>
    <row r="849" customFormat="false" ht="12.75" hidden="false" customHeight="false" outlineLevel="0" collapsed="false">
      <c r="A849" s="0" t="n">
        <f aca="false">INDEX(BucketTable,MATCH(B849,SumMonths,0),1)</f>
        <v>14</v>
      </c>
      <c r="B849" s="171" t="n">
        <v>41883</v>
      </c>
      <c r="C849" s="159" t="s">
        <v>139</v>
      </c>
      <c r="D849" s="159" t="s">
        <v>15</v>
      </c>
      <c r="E849" s="160" t="n">
        <v>-1.18928031</v>
      </c>
      <c r="F849" s="159" t="n">
        <v>0</v>
      </c>
      <c r="G849" s="160" t="n">
        <v>-1.18928031</v>
      </c>
      <c r="H849" s="160" t="n">
        <v>0.0126</v>
      </c>
      <c r="I849" s="160" t="n">
        <v>-0.014984931906</v>
      </c>
      <c r="J849" s="159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14</v>
      </c>
      <c r="B850" s="171" t="n">
        <v>41883</v>
      </c>
      <c r="C850" s="159" t="s">
        <v>140</v>
      </c>
      <c r="D850" s="159" t="s">
        <v>15</v>
      </c>
      <c r="E850" s="160" t="n">
        <v>-0.57934287</v>
      </c>
      <c r="F850" s="159" t="n">
        <v>0</v>
      </c>
      <c r="G850" s="160" t="n">
        <v>-0.57934287</v>
      </c>
      <c r="H850" s="160" t="n">
        <v>0</v>
      </c>
      <c r="I850" s="160" t="n">
        <v>0</v>
      </c>
      <c r="J850" s="159" t="n">
        <v>0</v>
      </c>
    </row>
    <row r="851" customFormat="false" ht="12.75" hidden="false" customHeight="false" outlineLevel="0" collapsed="false">
      <c r="A851" s="0" t="n">
        <f aca="false">INDEX(BucketTable,MATCH(B851,SumMonths,0),1)</f>
        <v>14</v>
      </c>
      <c r="B851" s="171" t="n">
        <v>41913</v>
      </c>
      <c r="C851" s="159" t="s">
        <v>137</v>
      </c>
      <c r="D851" s="159" t="s">
        <v>15</v>
      </c>
      <c r="E851" s="160" t="n">
        <v>2.8019936</v>
      </c>
      <c r="F851" s="159" t="n">
        <v>0</v>
      </c>
      <c r="G851" s="160" t="n">
        <v>2.8019936</v>
      </c>
      <c r="H851" s="160" t="n">
        <v>0</v>
      </c>
      <c r="I851" s="160" t="n">
        <v>0</v>
      </c>
      <c r="J851" s="159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14</v>
      </c>
      <c r="B852" s="171" t="n">
        <v>41913</v>
      </c>
      <c r="C852" s="159" t="s">
        <v>138</v>
      </c>
      <c r="D852" s="159" t="s">
        <v>15</v>
      </c>
      <c r="E852" s="160" t="n">
        <v>-0.98443927</v>
      </c>
      <c r="F852" s="159" t="n">
        <v>0</v>
      </c>
      <c r="G852" s="160" t="n">
        <v>-0.98443927</v>
      </c>
      <c r="H852" s="160" t="n">
        <v>0</v>
      </c>
      <c r="I852" s="160" t="n">
        <v>0</v>
      </c>
      <c r="J852" s="159" t="n">
        <v>0</v>
      </c>
    </row>
    <row r="853" customFormat="false" ht="12.75" hidden="false" customHeight="false" outlineLevel="0" collapsed="false">
      <c r="A853" s="0" t="n">
        <f aca="false">INDEX(BucketTable,MATCH(B853,SumMonths,0),1)</f>
        <v>14</v>
      </c>
      <c r="B853" s="171" t="n">
        <v>41913</v>
      </c>
      <c r="C853" s="159" t="s">
        <v>139</v>
      </c>
      <c r="D853" s="159" t="s">
        <v>15</v>
      </c>
      <c r="E853" s="160" t="n">
        <v>-1.22218322</v>
      </c>
      <c r="F853" s="159" t="n">
        <v>0</v>
      </c>
      <c r="G853" s="160" t="n">
        <v>-1.22218322</v>
      </c>
      <c r="H853" s="160" t="n">
        <v>0.0126</v>
      </c>
      <c r="I853" s="160" t="n">
        <v>-0.015399508572</v>
      </c>
      <c r="J853" s="159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14</v>
      </c>
      <c r="B854" s="171" t="n">
        <v>41913</v>
      </c>
      <c r="C854" s="159" t="s">
        <v>140</v>
      </c>
      <c r="D854" s="159" t="s">
        <v>15</v>
      </c>
      <c r="E854" s="160" t="n">
        <v>-0.59537111</v>
      </c>
      <c r="F854" s="159" t="n">
        <v>0</v>
      </c>
      <c r="G854" s="160" t="n">
        <v>-0.59537111</v>
      </c>
      <c r="H854" s="160" t="n">
        <v>0</v>
      </c>
      <c r="I854" s="160" t="n">
        <v>0</v>
      </c>
      <c r="J854" s="159" t="n">
        <v>0</v>
      </c>
    </row>
    <row r="855" customFormat="false" ht="12.75" hidden="false" customHeight="false" outlineLevel="0" collapsed="false">
      <c r="A855" s="0" t="n">
        <f aca="false">INDEX(BucketTable,MATCH(B855,SumMonths,0),1)</f>
        <v>14</v>
      </c>
      <c r="B855" s="171" t="n">
        <v>41944</v>
      </c>
      <c r="C855" s="159" t="s">
        <v>137</v>
      </c>
      <c r="D855" s="159" t="s">
        <v>15</v>
      </c>
      <c r="E855" s="160" t="n">
        <v>2.69622436</v>
      </c>
      <c r="F855" s="159" t="n">
        <v>0</v>
      </c>
      <c r="G855" s="160" t="n">
        <v>2.69622436</v>
      </c>
      <c r="H855" s="160" t="n">
        <v>-0.0046490430832</v>
      </c>
      <c r="I855" s="160" t="n">
        <v>-0.0125348632116133</v>
      </c>
      <c r="J855" s="159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14</v>
      </c>
      <c r="B856" s="171" t="n">
        <v>41944</v>
      </c>
      <c r="C856" s="159" t="s">
        <v>138</v>
      </c>
      <c r="D856" s="159" t="s">
        <v>15</v>
      </c>
      <c r="E856" s="160" t="n">
        <v>-0.9472788</v>
      </c>
      <c r="F856" s="159" t="n">
        <v>0</v>
      </c>
      <c r="G856" s="160" t="n">
        <v>-0.9472788</v>
      </c>
      <c r="H856" s="160" t="n">
        <v>0.011193037033</v>
      </c>
      <c r="I856" s="160" t="n">
        <v>-0.0106029266889758</v>
      </c>
      <c r="J856" s="159" t="n">
        <v>0</v>
      </c>
    </row>
    <row r="857" customFormat="false" ht="12.75" hidden="false" customHeight="false" outlineLevel="0" collapsed="false">
      <c r="A857" s="0" t="n">
        <f aca="false">INDEX(BucketTable,MATCH(B857,SumMonths,0),1)</f>
        <v>14</v>
      </c>
      <c r="B857" s="171" t="n">
        <v>41944</v>
      </c>
      <c r="C857" s="159" t="s">
        <v>139</v>
      </c>
      <c r="D857" s="159" t="s">
        <v>15</v>
      </c>
      <c r="E857" s="160" t="n">
        <v>-1.17604843</v>
      </c>
      <c r="F857" s="159" t="n">
        <v>0</v>
      </c>
      <c r="G857" s="160" t="n">
        <v>-1.17604843</v>
      </c>
      <c r="H857" s="160" t="n">
        <v>0.0126</v>
      </c>
      <c r="I857" s="160" t="n">
        <v>-0.014818210218</v>
      </c>
      <c r="J857" s="159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14</v>
      </c>
      <c r="B858" s="171" t="n">
        <v>41944</v>
      </c>
      <c r="C858" s="159" t="s">
        <v>140</v>
      </c>
      <c r="D858" s="159" t="s">
        <v>15</v>
      </c>
      <c r="E858" s="160" t="n">
        <v>-0.57289713</v>
      </c>
      <c r="F858" s="159" t="n">
        <v>0</v>
      </c>
      <c r="G858" s="160" t="n">
        <v>-0.57289713</v>
      </c>
      <c r="H858" s="160" t="n">
        <v>-0.0046490430832</v>
      </c>
      <c r="I858" s="160" t="n">
        <v>0.00266342343961163</v>
      </c>
      <c r="J858" s="159" t="n">
        <v>0</v>
      </c>
    </row>
    <row r="859" customFormat="false" ht="12.75" hidden="false" customHeight="false" outlineLevel="0" collapsed="false">
      <c r="A859" s="0" t="n">
        <f aca="false">INDEX(BucketTable,MATCH(B859,SumMonths,0),1)</f>
        <v>14</v>
      </c>
      <c r="B859" s="171" t="n">
        <v>41974</v>
      </c>
      <c r="C859" s="159" t="s">
        <v>137</v>
      </c>
      <c r="D859" s="159" t="s">
        <v>15</v>
      </c>
      <c r="E859" s="160" t="n">
        <v>2.77078527</v>
      </c>
      <c r="F859" s="159" t="n">
        <v>0</v>
      </c>
      <c r="G859" s="160" t="n">
        <v>2.77078527</v>
      </c>
      <c r="H859" s="160" t="n">
        <v>-0.00863695144654</v>
      </c>
      <c r="I859" s="160" t="n">
        <v>-0.0239311378457782</v>
      </c>
      <c r="J859" s="159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14</v>
      </c>
      <c r="B860" s="171" t="n">
        <v>41974</v>
      </c>
      <c r="C860" s="159" t="s">
        <v>138</v>
      </c>
      <c r="D860" s="159" t="s">
        <v>15</v>
      </c>
      <c r="E860" s="160" t="n">
        <v>-0.97347468</v>
      </c>
      <c r="F860" s="159" t="n">
        <v>0</v>
      </c>
      <c r="G860" s="160" t="n">
        <v>-0.97347468</v>
      </c>
      <c r="H860" s="160" t="n">
        <v>0.005876898765</v>
      </c>
      <c r="I860" s="160" t="n">
        <v>-0.00572101214465077</v>
      </c>
      <c r="J860" s="159" t="n">
        <v>0</v>
      </c>
    </row>
    <row r="861" customFormat="false" ht="12.75" hidden="false" customHeight="false" outlineLevel="0" collapsed="false">
      <c r="A861" s="0" t="n">
        <f aca="false">INDEX(BucketTable,MATCH(B861,SumMonths,0),1)</f>
        <v>14</v>
      </c>
      <c r="B861" s="171" t="n">
        <v>41974</v>
      </c>
      <c r="C861" s="159" t="s">
        <v>139</v>
      </c>
      <c r="D861" s="159" t="s">
        <v>15</v>
      </c>
      <c r="E861" s="160" t="n">
        <v>-1.20857067</v>
      </c>
      <c r="F861" s="159" t="n">
        <v>0</v>
      </c>
      <c r="G861" s="160" t="n">
        <v>-1.20857067</v>
      </c>
      <c r="H861" s="160" t="n">
        <v>0.0126</v>
      </c>
      <c r="I861" s="160" t="n">
        <v>-0.015227990442</v>
      </c>
      <c r="J861" s="159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14</v>
      </c>
      <c r="B862" s="171" t="n">
        <v>41974</v>
      </c>
      <c r="C862" s="159" t="s">
        <v>140</v>
      </c>
      <c r="D862" s="159" t="s">
        <v>15</v>
      </c>
      <c r="E862" s="160" t="n">
        <v>-0.58873992</v>
      </c>
      <c r="F862" s="159" t="n">
        <v>0</v>
      </c>
      <c r="G862" s="160" t="n">
        <v>-0.58873992</v>
      </c>
      <c r="H862" s="160" t="n">
        <v>-0.00863695144654</v>
      </c>
      <c r="I862" s="160" t="n">
        <v>0.00508491810367984</v>
      </c>
      <c r="J862" s="159" t="n">
        <v>0</v>
      </c>
    </row>
    <row r="863" customFormat="false" ht="12.75" hidden="false" customHeight="false" outlineLevel="0" collapsed="false">
      <c r="A863" s="0" t="n">
        <f aca="false">INDEX(BucketTable,MATCH(B863,SumMonths,0),1)</f>
        <v>14</v>
      </c>
      <c r="B863" s="171" t="n">
        <v>42005</v>
      </c>
      <c r="C863" s="159" t="s">
        <v>137</v>
      </c>
      <c r="D863" s="159" t="s">
        <v>15</v>
      </c>
      <c r="E863" s="160" t="n">
        <v>2.75503282</v>
      </c>
      <c r="F863" s="159" t="n">
        <v>0</v>
      </c>
      <c r="G863" s="160" t="n">
        <v>2.75503282</v>
      </c>
      <c r="H863" s="160" t="n">
        <v>0</v>
      </c>
      <c r="I863" s="160" t="n">
        <v>0</v>
      </c>
      <c r="J863" s="159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14</v>
      </c>
      <c r="B864" s="171" t="n">
        <v>42005</v>
      </c>
      <c r="C864" s="159" t="s">
        <v>138</v>
      </c>
      <c r="D864" s="159" t="s">
        <v>15</v>
      </c>
      <c r="E864" s="160" t="n">
        <v>-0.96794029</v>
      </c>
      <c r="F864" s="159" t="n">
        <v>0</v>
      </c>
      <c r="G864" s="160" t="n">
        <v>-0.96794029</v>
      </c>
      <c r="H864" s="160" t="n">
        <v>-0.01742362976075</v>
      </c>
      <c r="I864" s="160" t="n">
        <v>0.016865033243473</v>
      </c>
      <c r="J864" s="159" t="n">
        <v>0</v>
      </c>
    </row>
    <row r="865" customFormat="false" ht="12.75" hidden="false" customHeight="false" outlineLevel="0" collapsed="false">
      <c r="A865" s="0" t="n">
        <f aca="false">INDEX(BucketTable,MATCH(B865,SumMonths,0),1)</f>
        <v>14</v>
      </c>
      <c r="B865" s="171" t="n">
        <v>42005</v>
      </c>
      <c r="C865" s="159" t="s">
        <v>139</v>
      </c>
      <c r="D865" s="159" t="s">
        <v>15</v>
      </c>
      <c r="E865" s="160" t="n">
        <v>-1.20169971</v>
      </c>
      <c r="F865" s="159" t="n">
        <v>0</v>
      </c>
      <c r="G865" s="160" t="n">
        <v>-1.20169971</v>
      </c>
      <c r="H865" s="160" t="n">
        <v>0.0126</v>
      </c>
      <c r="I865" s="160" t="n">
        <v>-0.015141416346</v>
      </c>
      <c r="J865" s="159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14</v>
      </c>
      <c r="B866" s="171" t="n">
        <v>42005</v>
      </c>
      <c r="C866" s="159" t="s">
        <v>140</v>
      </c>
      <c r="D866" s="159" t="s">
        <v>15</v>
      </c>
      <c r="E866" s="160" t="n">
        <v>-0.58539282</v>
      </c>
      <c r="F866" s="159" t="n">
        <v>0</v>
      </c>
      <c r="G866" s="160" t="n">
        <v>-0.58539282</v>
      </c>
      <c r="H866" s="160" t="n">
        <v>0</v>
      </c>
      <c r="I866" s="160" t="n">
        <v>0</v>
      </c>
      <c r="J866" s="159" t="n">
        <v>0</v>
      </c>
    </row>
    <row r="867" customFormat="false" ht="12.75" hidden="false" customHeight="false" outlineLevel="0" collapsed="false">
      <c r="A867" s="0" t="n">
        <f aca="false">INDEX(BucketTable,MATCH(B867,SumMonths,0),1)</f>
        <v>14</v>
      </c>
      <c r="B867" s="171" t="n">
        <v>42036</v>
      </c>
      <c r="C867" s="159" t="s">
        <v>137</v>
      </c>
      <c r="D867" s="159" t="s">
        <v>15</v>
      </c>
      <c r="E867" s="160" t="n">
        <v>2.4742539</v>
      </c>
      <c r="F867" s="159" t="n">
        <v>0</v>
      </c>
      <c r="G867" s="160" t="n">
        <v>2.4742539</v>
      </c>
      <c r="H867" s="160" t="n">
        <v>0</v>
      </c>
      <c r="I867" s="160" t="n">
        <v>0</v>
      </c>
      <c r="J867" s="159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14</v>
      </c>
      <c r="B868" s="171" t="n">
        <v>42036</v>
      </c>
      <c r="C868" s="159" t="s">
        <v>138</v>
      </c>
      <c r="D868" s="159" t="s">
        <v>15</v>
      </c>
      <c r="E868" s="160" t="n">
        <v>-0.86929274</v>
      </c>
      <c r="F868" s="159" t="n">
        <v>0</v>
      </c>
      <c r="G868" s="160" t="n">
        <v>-0.86929274</v>
      </c>
      <c r="H868" s="160" t="n">
        <v>-0.00579339265824</v>
      </c>
      <c r="I868" s="160" t="n">
        <v>0.00503615417777733</v>
      </c>
      <c r="J868" s="159" t="n">
        <v>0</v>
      </c>
    </row>
    <row r="869" customFormat="false" ht="12.75" hidden="false" customHeight="false" outlineLevel="0" collapsed="false">
      <c r="A869" s="0" t="n">
        <f aca="false">INDEX(BucketTable,MATCH(B869,SumMonths,0),1)</f>
        <v>14</v>
      </c>
      <c r="B869" s="171" t="n">
        <v>42036</v>
      </c>
      <c r="C869" s="159" t="s">
        <v>139</v>
      </c>
      <c r="D869" s="159" t="s">
        <v>15</v>
      </c>
      <c r="E869" s="160" t="n">
        <v>-1.07922859</v>
      </c>
      <c r="F869" s="159" t="n">
        <v>0</v>
      </c>
      <c r="G869" s="160" t="n">
        <v>-1.07922859</v>
      </c>
      <c r="H869" s="160" t="n">
        <v>0.0126</v>
      </c>
      <c r="I869" s="160" t="n">
        <v>-0.013598280234</v>
      </c>
      <c r="J869" s="159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14</v>
      </c>
      <c r="B870" s="171" t="n">
        <v>42036</v>
      </c>
      <c r="C870" s="159" t="s">
        <v>140</v>
      </c>
      <c r="D870" s="159" t="s">
        <v>15</v>
      </c>
      <c r="E870" s="160" t="n">
        <v>-0.52573257</v>
      </c>
      <c r="F870" s="159" t="n">
        <v>0</v>
      </c>
      <c r="G870" s="160" t="n">
        <v>-0.52573257</v>
      </c>
      <c r="H870" s="160" t="n">
        <v>0</v>
      </c>
      <c r="I870" s="160" t="n">
        <v>0</v>
      </c>
      <c r="J870" s="159" t="n">
        <v>0</v>
      </c>
    </row>
    <row r="871" customFormat="false" ht="12.75" hidden="false" customHeight="false" outlineLevel="0" collapsed="false">
      <c r="A871" s="0" t="n">
        <f aca="false">INDEX(BucketTable,MATCH(B871,SumMonths,0),1)</f>
        <v>14</v>
      </c>
      <c r="B871" s="171" t="n">
        <v>42064</v>
      </c>
      <c r="C871" s="159" t="s">
        <v>137</v>
      </c>
      <c r="D871" s="159" t="s">
        <v>15</v>
      </c>
      <c r="E871" s="160" t="n">
        <v>2.72525156</v>
      </c>
      <c r="F871" s="159" t="n">
        <v>0</v>
      </c>
      <c r="G871" s="160" t="n">
        <v>2.72525156</v>
      </c>
      <c r="H871" s="160" t="n">
        <v>0</v>
      </c>
      <c r="I871" s="160" t="n">
        <v>0</v>
      </c>
      <c r="J871" s="159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14</v>
      </c>
      <c r="B872" s="171" t="n">
        <v>42064</v>
      </c>
      <c r="C872" s="159" t="s">
        <v>138</v>
      </c>
      <c r="D872" s="159" t="s">
        <v>15</v>
      </c>
      <c r="E872" s="160" t="n">
        <v>-0.95747708</v>
      </c>
      <c r="F872" s="159" t="n">
        <v>0</v>
      </c>
      <c r="G872" s="160" t="n">
        <v>-0.95747708</v>
      </c>
      <c r="H872" s="160" t="n">
        <v>0.016322374343</v>
      </c>
      <c r="I872" s="160" t="n">
        <v>-0.0156282993246026</v>
      </c>
      <c r="J872" s="159" t="n">
        <v>0</v>
      </c>
    </row>
    <row r="873" customFormat="false" ht="12.75" hidden="false" customHeight="false" outlineLevel="0" collapsed="false">
      <c r="A873" s="0" t="n">
        <f aca="false">INDEX(BucketTable,MATCH(B873,SumMonths,0),1)</f>
        <v>14</v>
      </c>
      <c r="B873" s="171" t="n">
        <v>42064</v>
      </c>
      <c r="C873" s="159" t="s">
        <v>139</v>
      </c>
      <c r="D873" s="159" t="s">
        <v>15</v>
      </c>
      <c r="E873" s="160" t="n">
        <v>-1.18870962</v>
      </c>
      <c r="F873" s="159" t="n">
        <v>0</v>
      </c>
      <c r="G873" s="160" t="n">
        <v>-1.18870962</v>
      </c>
      <c r="H873" s="160" t="n">
        <v>0.0126</v>
      </c>
      <c r="I873" s="160" t="n">
        <v>-0.014977741212</v>
      </c>
      <c r="J873" s="159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14</v>
      </c>
      <c r="B874" s="171" t="n">
        <v>42064</v>
      </c>
      <c r="C874" s="159" t="s">
        <v>140</v>
      </c>
      <c r="D874" s="159" t="s">
        <v>15</v>
      </c>
      <c r="E874" s="160" t="n">
        <v>-0.57906486</v>
      </c>
      <c r="F874" s="159" t="n">
        <v>0</v>
      </c>
      <c r="G874" s="160" t="n">
        <v>-0.57906486</v>
      </c>
      <c r="H874" s="160" t="n">
        <v>0</v>
      </c>
      <c r="I874" s="160" t="n">
        <v>0</v>
      </c>
      <c r="J874" s="159" t="n">
        <v>0</v>
      </c>
    </row>
    <row r="875" customFormat="false" ht="12.75" hidden="false" customHeight="false" outlineLevel="0" collapsed="false">
      <c r="A875" s="0" t="n">
        <f aca="false">INDEX(BucketTable,MATCH(B875,SumMonths,0),1)</f>
        <v>14</v>
      </c>
      <c r="B875" s="171" t="n">
        <v>42095</v>
      </c>
      <c r="C875" s="159" t="s">
        <v>137</v>
      </c>
      <c r="D875" s="159" t="s">
        <v>15</v>
      </c>
      <c r="E875" s="160" t="n">
        <v>2.62229814</v>
      </c>
      <c r="F875" s="159" t="n">
        <v>0</v>
      </c>
      <c r="G875" s="160" t="n">
        <v>2.62229814</v>
      </c>
      <c r="H875" s="160" t="n">
        <v>0</v>
      </c>
      <c r="I875" s="160" t="n">
        <v>0</v>
      </c>
      <c r="J875" s="159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14</v>
      </c>
      <c r="B876" s="171" t="n">
        <v>42095</v>
      </c>
      <c r="C876" s="159" t="s">
        <v>138</v>
      </c>
      <c r="D876" s="159" t="s">
        <v>15</v>
      </c>
      <c r="E876" s="160" t="n">
        <v>-0.92130591</v>
      </c>
      <c r="F876" s="159" t="n">
        <v>0</v>
      </c>
      <c r="G876" s="160" t="n">
        <v>-0.92130591</v>
      </c>
      <c r="H876" s="160" t="n">
        <v>0</v>
      </c>
      <c r="I876" s="160" t="n">
        <v>0</v>
      </c>
      <c r="J876" s="159" t="n">
        <v>0</v>
      </c>
    </row>
    <row r="877" customFormat="false" ht="12.75" hidden="false" customHeight="false" outlineLevel="0" collapsed="false">
      <c r="A877" s="0" t="n">
        <f aca="false">INDEX(BucketTable,MATCH(B877,SumMonths,0),1)</f>
        <v>14</v>
      </c>
      <c r="B877" s="171" t="n">
        <v>42095</v>
      </c>
      <c r="C877" s="159" t="s">
        <v>139</v>
      </c>
      <c r="D877" s="159" t="s">
        <v>15</v>
      </c>
      <c r="E877" s="160" t="n">
        <v>-1.14380304</v>
      </c>
      <c r="F877" s="159" t="n">
        <v>0</v>
      </c>
      <c r="G877" s="160" t="n">
        <v>-1.14380304</v>
      </c>
      <c r="H877" s="160" t="n">
        <v>0.0126</v>
      </c>
      <c r="I877" s="160" t="n">
        <v>-0.014411918304</v>
      </c>
      <c r="J877" s="159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14</v>
      </c>
      <c r="B878" s="171" t="n">
        <v>42095</v>
      </c>
      <c r="C878" s="159" t="s">
        <v>140</v>
      </c>
      <c r="D878" s="159" t="s">
        <v>15</v>
      </c>
      <c r="E878" s="160" t="n">
        <v>-0.55718919</v>
      </c>
      <c r="F878" s="159" t="n">
        <v>0</v>
      </c>
      <c r="G878" s="160" t="n">
        <v>-0.55718919</v>
      </c>
      <c r="H878" s="160" t="n">
        <v>0</v>
      </c>
      <c r="I878" s="160" t="n">
        <v>0</v>
      </c>
      <c r="J878" s="159" t="n">
        <v>0</v>
      </c>
    </row>
    <row r="879" customFormat="false" ht="12.75" hidden="false" customHeight="false" outlineLevel="0" collapsed="false">
      <c r="A879" s="0" t="n">
        <f aca="false">INDEX(BucketTable,MATCH(B879,SumMonths,0),1)</f>
        <v>14</v>
      </c>
      <c r="B879" s="171" t="n">
        <v>42125</v>
      </c>
      <c r="C879" s="159" t="s">
        <v>137</v>
      </c>
      <c r="D879" s="159" t="s">
        <v>15</v>
      </c>
      <c r="E879" s="160" t="n">
        <v>2.69473413</v>
      </c>
      <c r="F879" s="159" t="n">
        <v>0</v>
      </c>
      <c r="G879" s="160" t="n">
        <v>2.69473413</v>
      </c>
      <c r="H879" s="160" t="n">
        <v>0</v>
      </c>
      <c r="I879" s="160" t="n">
        <v>0</v>
      </c>
      <c r="J879" s="159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14</v>
      </c>
      <c r="B880" s="171" t="n">
        <v>42125</v>
      </c>
      <c r="C880" s="159" t="s">
        <v>138</v>
      </c>
      <c r="D880" s="159" t="s">
        <v>15</v>
      </c>
      <c r="E880" s="160" t="n">
        <v>-0.94675523</v>
      </c>
      <c r="F880" s="159" t="n">
        <v>0</v>
      </c>
      <c r="G880" s="160" t="n">
        <v>-0.94675523</v>
      </c>
      <c r="H880" s="160" t="n">
        <v>0</v>
      </c>
      <c r="I880" s="160" t="n">
        <v>0</v>
      </c>
      <c r="J880" s="159" t="n">
        <v>0</v>
      </c>
    </row>
    <row r="881" customFormat="false" ht="12.75" hidden="false" customHeight="false" outlineLevel="0" collapsed="false">
      <c r="A881" s="0" t="n">
        <f aca="false">INDEX(BucketTable,MATCH(B881,SumMonths,0),1)</f>
        <v>14</v>
      </c>
      <c r="B881" s="171" t="n">
        <v>42125</v>
      </c>
      <c r="C881" s="159" t="s">
        <v>139</v>
      </c>
      <c r="D881" s="159" t="s">
        <v>15</v>
      </c>
      <c r="E881" s="160" t="n">
        <v>-1.17539842</v>
      </c>
      <c r="F881" s="159" t="n">
        <v>0</v>
      </c>
      <c r="G881" s="160" t="n">
        <v>-1.17539842</v>
      </c>
      <c r="H881" s="160" t="n">
        <v>0.0126</v>
      </c>
      <c r="I881" s="160" t="n">
        <v>-0.014810020092</v>
      </c>
      <c r="J881" s="159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14</v>
      </c>
      <c r="B882" s="171" t="n">
        <v>42125</v>
      </c>
      <c r="C882" s="159" t="s">
        <v>140</v>
      </c>
      <c r="D882" s="159" t="s">
        <v>15</v>
      </c>
      <c r="E882" s="160" t="n">
        <v>-0.57258048</v>
      </c>
      <c r="F882" s="159" t="n">
        <v>0</v>
      </c>
      <c r="G882" s="160" t="n">
        <v>-0.57258048</v>
      </c>
      <c r="H882" s="160" t="n">
        <v>0</v>
      </c>
      <c r="I882" s="160" t="n">
        <v>0</v>
      </c>
      <c r="J882" s="159" t="n">
        <v>0</v>
      </c>
    </row>
    <row r="883" customFormat="false" ht="12.75" hidden="false" customHeight="false" outlineLevel="0" collapsed="false">
      <c r="A883" s="0" t="n">
        <f aca="false">INDEX(BucketTable,MATCH(B883,SumMonths,0),1)</f>
        <v>14</v>
      </c>
      <c r="B883" s="171" t="n">
        <v>42156</v>
      </c>
      <c r="C883" s="159" t="s">
        <v>137</v>
      </c>
      <c r="D883" s="159" t="s">
        <v>15</v>
      </c>
      <c r="E883" s="160" t="n">
        <v>2.5929012</v>
      </c>
      <c r="F883" s="159" t="n">
        <v>0</v>
      </c>
      <c r="G883" s="160" t="n">
        <v>2.5929012</v>
      </c>
      <c r="H883" s="160" t="n">
        <v>0</v>
      </c>
      <c r="I883" s="160" t="n">
        <v>0</v>
      </c>
      <c r="J883" s="159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14</v>
      </c>
      <c r="B884" s="171" t="n">
        <v>42156</v>
      </c>
      <c r="C884" s="159" t="s">
        <v>138</v>
      </c>
      <c r="D884" s="159" t="s">
        <v>15</v>
      </c>
      <c r="E884" s="160" t="n">
        <v>-0.91097773</v>
      </c>
      <c r="F884" s="159" t="n">
        <v>0</v>
      </c>
      <c r="G884" s="160" t="n">
        <v>-0.91097773</v>
      </c>
      <c r="H884" s="160" t="n">
        <v>0</v>
      </c>
      <c r="I884" s="160" t="n">
        <v>0</v>
      </c>
      <c r="J884" s="159" t="n">
        <v>0</v>
      </c>
    </row>
    <row r="885" customFormat="false" ht="12.75" hidden="false" customHeight="false" outlineLevel="0" collapsed="false">
      <c r="A885" s="0" t="n">
        <f aca="false">INDEX(BucketTable,MATCH(B885,SumMonths,0),1)</f>
        <v>14</v>
      </c>
      <c r="B885" s="171" t="n">
        <v>42156</v>
      </c>
      <c r="C885" s="159" t="s">
        <v>139</v>
      </c>
      <c r="D885" s="159" t="s">
        <v>15</v>
      </c>
      <c r="E885" s="160" t="n">
        <v>-1.13098058</v>
      </c>
      <c r="F885" s="159" t="n">
        <v>0</v>
      </c>
      <c r="G885" s="160" t="n">
        <v>-1.13098058</v>
      </c>
      <c r="H885" s="160" t="n">
        <v>0.0126</v>
      </c>
      <c r="I885" s="160" t="n">
        <v>-0.014250355308</v>
      </c>
      <c r="J885" s="159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14</v>
      </c>
      <c r="B886" s="171" t="n">
        <v>42156</v>
      </c>
      <c r="C886" s="159" t="s">
        <v>140</v>
      </c>
      <c r="D886" s="159" t="s">
        <v>15</v>
      </c>
      <c r="E886" s="160" t="n">
        <v>-0.55094289</v>
      </c>
      <c r="F886" s="159" t="n">
        <v>0</v>
      </c>
      <c r="G886" s="160" t="n">
        <v>-0.55094289</v>
      </c>
      <c r="H886" s="160" t="n">
        <v>0</v>
      </c>
      <c r="I886" s="160" t="n">
        <v>0</v>
      </c>
      <c r="J886" s="159" t="n">
        <v>0</v>
      </c>
    </row>
    <row r="887" customFormat="false" ht="12.75" hidden="false" customHeight="false" outlineLevel="0" collapsed="false">
      <c r="A887" s="0" t="n">
        <f aca="false">INDEX(BucketTable,MATCH(B887,SumMonths,0),1)</f>
        <v>14</v>
      </c>
      <c r="B887" s="171" t="n">
        <v>42186</v>
      </c>
      <c r="C887" s="159" t="s">
        <v>137</v>
      </c>
      <c r="D887" s="159" t="s">
        <v>15</v>
      </c>
      <c r="E887" s="160" t="n">
        <v>2.66449298</v>
      </c>
      <c r="F887" s="159" t="n">
        <v>0</v>
      </c>
      <c r="G887" s="160" t="n">
        <v>2.66449298</v>
      </c>
      <c r="H887" s="160" t="n">
        <v>0</v>
      </c>
      <c r="I887" s="160" t="n">
        <v>0</v>
      </c>
      <c r="J887" s="159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14</v>
      </c>
      <c r="B888" s="171" t="n">
        <v>42186</v>
      </c>
      <c r="C888" s="159" t="s">
        <v>138</v>
      </c>
      <c r="D888" s="159" t="s">
        <v>15</v>
      </c>
      <c r="E888" s="160" t="n">
        <v>-0.93613045</v>
      </c>
      <c r="F888" s="159" t="n">
        <v>0</v>
      </c>
      <c r="G888" s="160" t="n">
        <v>-0.93613045</v>
      </c>
      <c r="H888" s="160" t="n">
        <v>0</v>
      </c>
      <c r="I888" s="160" t="n">
        <v>0</v>
      </c>
      <c r="J888" s="159" t="n">
        <v>0</v>
      </c>
    </row>
    <row r="889" customFormat="false" ht="12.75" hidden="false" customHeight="false" outlineLevel="0" collapsed="false">
      <c r="A889" s="0" t="n">
        <f aca="false">INDEX(BucketTable,MATCH(B889,SumMonths,0),1)</f>
        <v>14</v>
      </c>
      <c r="B889" s="171" t="n">
        <v>42186</v>
      </c>
      <c r="C889" s="159" t="s">
        <v>139</v>
      </c>
      <c r="D889" s="159" t="s">
        <v>15</v>
      </c>
      <c r="E889" s="160" t="n">
        <v>-1.16220773</v>
      </c>
      <c r="F889" s="159" t="n">
        <v>0</v>
      </c>
      <c r="G889" s="160" t="n">
        <v>-1.16220773</v>
      </c>
      <c r="H889" s="160" t="n">
        <v>0.0126</v>
      </c>
      <c r="I889" s="160" t="n">
        <v>-0.014643817398</v>
      </c>
      <c r="J889" s="159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14</v>
      </c>
      <c r="B890" s="171" t="n">
        <v>42186</v>
      </c>
      <c r="C890" s="159" t="s">
        <v>140</v>
      </c>
      <c r="D890" s="159" t="s">
        <v>15</v>
      </c>
      <c r="E890" s="160" t="n">
        <v>-0.5661548</v>
      </c>
      <c r="F890" s="159" t="n">
        <v>0</v>
      </c>
      <c r="G890" s="160" t="n">
        <v>-0.5661548</v>
      </c>
      <c r="H890" s="160" t="n">
        <v>0</v>
      </c>
      <c r="I890" s="160" t="n">
        <v>0</v>
      </c>
      <c r="J890" s="159" t="n">
        <v>0</v>
      </c>
    </row>
    <row r="891" customFormat="false" ht="12.75" hidden="false" customHeight="false" outlineLevel="0" collapsed="false">
      <c r="A891" s="0" t="n">
        <f aca="false">INDEX(BucketTable,MATCH(B891,SumMonths,0),1)</f>
        <v>14</v>
      </c>
      <c r="B891" s="171" t="n">
        <v>42217</v>
      </c>
      <c r="C891" s="159" t="s">
        <v>137</v>
      </c>
      <c r="D891" s="159" t="s">
        <v>15</v>
      </c>
      <c r="E891" s="160" t="n">
        <v>2.64922989</v>
      </c>
      <c r="F891" s="159" t="n">
        <v>0</v>
      </c>
      <c r="G891" s="160" t="n">
        <v>2.64922989</v>
      </c>
      <c r="H891" s="160" t="n">
        <v>0</v>
      </c>
      <c r="I891" s="160" t="n">
        <v>0</v>
      </c>
      <c r="J891" s="159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14</v>
      </c>
      <c r="B892" s="171" t="n">
        <v>42217</v>
      </c>
      <c r="C892" s="159" t="s">
        <v>138</v>
      </c>
      <c r="D892" s="159" t="s">
        <v>15</v>
      </c>
      <c r="E892" s="160" t="n">
        <v>-0.93076799</v>
      </c>
      <c r="F892" s="159" t="n">
        <v>0</v>
      </c>
      <c r="G892" s="160" t="n">
        <v>-0.93076799</v>
      </c>
      <c r="H892" s="160" t="n">
        <v>0</v>
      </c>
      <c r="I892" s="160" t="n">
        <v>0</v>
      </c>
      <c r="J892" s="159" t="n">
        <v>0</v>
      </c>
    </row>
    <row r="893" customFormat="false" ht="12.75" hidden="false" customHeight="false" outlineLevel="0" collapsed="false">
      <c r="A893" s="0" t="n">
        <f aca="false">INDEX(BucketTable,MATCH(B893,SumMonths,0),1)</f>
        <v>14</v>
      </c>
      <c r="B893" s="171" t="n">
        <v>42217</v>
      </c>
      <c r="C893" s="159" t="s">
        <v>139</v>
      </c>
      <c r="D893" s="159" t="s">
        <v>15</v>
      </c>
      <c r="E893" s="160" t="n">
        <v>-1.15555022</v>
      </c>
      <c r="F893" s="159" t="n">
        <v>0</v>
      </c>
      <c r="G893" s="160" t="n">
        <v>-1.15555022</v>
      </c>
      <c r="H893" s="160" t="n">
        <v>0.0126</v>
      </c>
      <c r="I893" s="160" t="n">
        <v>-0.014559932772</v>
      </c>
      <c r="J893" s="159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14</v>
      </c>
      <c r="B894" s="171" t="n">
        <v>42217</v>
      </c>
      <c r="C894" s="159" t="s">
        <v>140</v>
      </c>
      <c r="D894" s="159" t="s">
        <v>15</v>
      </c>
      <c r="E894" s="160" t="n">
        <v>-0.56291168</v>
      </c>
      <c r="F894" s="159" t="n">
        <v>0</v>
      </c>
      <c r="G894" s="160" t="n">
        <v>-0.56291168</v>
      </c>
      <c r="H894" s="160" t="n">
        <v>0</v>
      </c>
      <c r="I894" s="160" t="n">
        <v>0</v>
      </c>
      <c r="J894" s="159" t="n">
        <v>0</v>
      </c>
    </row>
    <row r="895" customFormat="false" ht="12.75" hidden="false" customHeight="false" outlineLevel="0" collapsed="false">
      <c r="A895" s="0" t="n">
        <f aca="false">INDEX(BucketTable,MATCH(B895,SumMonths,0),1)</f>
        <v>14</v>
      </c>
      <c r="B895" s="171" t="n">
        <v>42248</v>
      </c>
      <c r="C895" s="159" t="s">
        <v>137</v>
      </c>
      <c r="D895" s="159" t="s">
        <v>15</v>
      </c>
      <c r="E895" s="160" t="n">
        <v>2.54906858</v>
      </c>
      <c r="F895" s="159" t="n">
        <v>0</v>
      </c>
      <c r="G895" s="160" t="n">
        <v>2.54906858</v>
      </c>
      <c r="H895" s="160" t="n">
        <v>0</v>
      </c>
      <c r="I895" s="160" t="n">
        <v>0</v>
      </c>
      <c r="J895" s="159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14</v>
      </c>
      <c r="B896" s="171" t="n">
        <v>42248</v>
      </c>
      <c r="C896" s="159" t="s">
        <v>138</v>
      </c>
      <c r="D896" s="159" t="s">
        <v>15</v>
      </c>
      <c r="E896" s="160" t="n">
        <v>-0.89557778</v>
      </c>
      <c r="F896" s="159" t="n">
        <v>0</v>
      </c>
      <c r="G896" s="160" t="n">
        <v>-0.89557778</v>
      </c>
      <c r="H896" s="160" t="n">
        <v>0</v>
      </c>
      <c r="I896" s="160" t="n">
        <v>0</v>
      </c>
      <c r="J896" s="159" t="n">
        <v>0</v>
      </c>
    </row>
    <row r="897" customFormat="false" ht="12.75" hidden="false" customHeight="false" outlineLevel="0" collapsed="false">
      <c r="A897" s="0" t="n">
        <f aca="false">INDEX(BucketTable,MATCH(B897,SumMonths,0),1)</f>
        <v>14</v>
      </c>
      <c r="B897" s="171" t="n">
        <v>42248</v>
      </c>
      <c r="C897" s="159" t="s">
        <v>139</v>
      </c>
      <c r="D897" s="159" t="s">
        <v>15</v>
      </c>
      <c r="E897" s="160" t="n">
        <v>-1.11186152</v>
      </c>
      <c r="F897" s="159" t="n">
        <v>0</v>
      </c>
      <c r="G897" s="160" t="n">
        <v>-1.11186152</v>
      </c>
      <c r="H897" s="160" t="n">
        <v>0.0126</v>
      </c>
      <c r="I897" s="160" t="n">
        <v>-0.014009455152</v>
      </c>
      <c r="J897" s="159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14</v>
      </c>
      <c r="B898" s="171" t="n">
        <v>42248</v>
      </c>
      <c r="C898" s="159" t="s">
        <v>140</v>
      </c>
      <c r="D898" s="159" t="s">
        <v>15</v>
      </c>
      <c r="E898" s="160" t="n">
        <v>-0.54162928</v>
      </c>
      <c r="F898" s="159" t="n">
        <v>0</v>
      </c>
      <c r="G898" s="160" t="n">
        <v>-0.54162928</v>
      </c>
      <c r="H898" s="160" t="n">
        <v>0</v>
      </c>
      <c r="I898" s="160" t="n">
        <v>0</v>
      </c>
      <c r="J898" s="159" t="n">
        <v>0</v>
      </c>
    </row>
    <row r="899" customFormat="false" ht="12.75" hidden="false" customHeight="false" outlineLevel="0" collapsed="false">
      <c r="A899" s="0" t="n">
        <f aca="false">INDEX(BucketTable,MATCH(B899,SumMonths,0),1)</f>
        <v>14</v>
      </c>
      <c r="B899" s="171" t="n">
        <v>42278</v>
      </c>
      <c r="C899" s="159" t="s">
        <v>137</v>
      </c>
      <c r="D899" s="159" t="s">
        <v>15</v>
      </c>
      <c r="E899" s="160" t="n">
        <v>2.61940239</v>
      </c>
      <c r="F899" s="159" t="n">
        <v>0</v>
      </c>
      <c r="G899" s="160" t="n">
        <v>2.61940239</v>
      </c>
      <c r="H899" s="160" t="n">
        <v>0</v>
      </c>
      <c r="I899" s="160" t="n">
        <v>0</v>
      </c>
      <c r="J899" s="159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14</v>
      </c>
      <c r="B900" s="171" t="n">
        <v>42278</v>
      </c>
      <c r="C900" s="159" t="s">
        <v>138</v>
      </c>
      <c r="D900" s="159" t="s">
        <v>15</v>
      </c>
      <c r="E900" s="160" t="n">
        <v>-0.92028853</v>
      </c>
      <c r="F900" s="159" t="n">
        <v>0</v>
      </c>
      <c r="G900" s="160" t="n">
        <v>-0.92028853</v>
      </c>
      <c r="H900" s="160" t="n">
        <v>0</v>
      </c>
      <c r="I900" s="160" t="n">
        <v>0</v>
      </c>
      <c r="J900" s="159" t="n">
        <v>0</v>
      </c>
    </row>
    <row r="901" customFormat="false" ht="12.75" hidden="false" customHeight="false" outlineLevel="0" collapsed="false">
      <c r="A901" s="0" t="n">
        <f aca="false">INDEX(BucketTable,MATCH(B901,SumMonths,0),1)</f>
        <v>14</v>
      </c>
      <c r="B901" s="171" t="n">
        <v>42278</v>
      </c>
      <c r="C901" s="159" t="s">
        <v>139</v>
      </c>
      <c r="D901" s="159" t="s">
        <v>15</v>
      </c>
      <c r="E901" s="160" t="n">
        <v>-1.14253996</v>
      </c>
      <c r="F901" s="159" t="n">
        <v>0</v>
      </c>
      <c r="G901" s="160" t="n">
        <v>-1.14253996</v>
      </c>
      <c r="H901" s="160" t="n">
        <v>0.0126</v>
      </c>
      <c r="I901" s="160" t="n">
        <v>-0.014396003496</v>
      </c>
      <c r="J901" s="159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14</v>
      </c>
      <c r="B902" s="171" t="n">
        <v>42278</v>
      </c>
      <c r="C902" s="159" t="s">
        <v>140</v>
      </c>
      <c r="D902" s="159" t="s">
        <v>15</v>
      </c>
      <c r="E902" s="160" t="n">
        <v>-0.5565739</v>
      </c>
      <c r="F902" s="159" t="n">
        <v>0</v>
      </c>
      <c r="G902" s="160" t="n">
        <v>-0.5565739</v>
      </c>
      <c r="H902" s="160" t="n">
        <v>0</v>
      </c>
      <c r="I902" s="160" t="n">
        <v>0</v>
      </c>
      <c r="J902" s="159" t="n">
        <v>0</v>
      </c>
    </row>
    <row r="903" customFormat="false" ht="12.75" hidden="false" customHeight="false" outlineLevel="0" collapsed="false">
      <c r="A903" s="0" t="n">
        <f aca="false">INDEX(BucketTable,MATCH(B903,SumMonths,0),1)</f>
        <v>14</v>
      </c>
      <c r="B903" s="171" t="n">
        <v>42309</v>
      </c>
      <c r="C903" s="159" t="s">
        <v>137</v>
      </c>
      <c r="D903" s="159" t="s">
        <v>15</v>
      </c>
      <c r="E903" s="160" t="n">
        <v>2.52033733</v>
      </c>
      <c r="F903" s="159" t="n">
        <v>0</v>
      </c>
      <c r="G903" s="160" t="n">
        <v>2.52033733</v>
      </c>
      <c r="H903" s="160" t="n">
        <v>-0.00470918416977</v>
      </c>
      <c r="I903" s="160" t="n">
        <v>-0.0118687326569164</v>
      </c>
      <c r="J903" s="159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14</v>
      </c>
      <c r="B904" s="171" t="n">
        <v>42309</v>
      </c>
      <c r="C904" s="159" t="s">
        <v>138</v>
      </c>
      <c r="D904" s="159" t="s">
        <v>15</v>
      </c>
      <c r="E904" s="160" t="n">
        <v>-0.88548348</v>
      </c>
      <c r="F904" s="159" t="n">
        <v>0</v>
      </c>
      <c r="G904" s="160" t="n">
        <v>-0.88548348</v>
      </c>
      <c r="H904" s="160" t="n">
        <v>0.011289596557</v>
      </c>
      <c r="I904" s="160" t="n">
        <v>-0.00999675124708838</v>
      </c>
      <c r="J904" s="159" t="n">
        <v>0</v>
      </c>
    </row>
    <row r="905" customFormat="false" ht="12.75" hidden="false" customHeight="false" outlineLevel="0" collapsed="false">
      <c r="A905" s="0" t="n">
        <f aca="false">INDEX(BucketTable,MATCH(B905,SumMonths,0),1)</f>
        <v>14</v>
      </c>
      <c r="B905" s="171" t="n">
        <v>42309</v>
      </c>
      <c r="C905" s="159" t="s">
        <v>139</v>
      </c>
      <c r="D905" s="159" t="s">
        <v>15</v>
      </c>
      <c r="E905" s="160" t="n">
        <v>-1.09932942</v>
      </c>
      <c r="F905" s="159" t="n">
        <v>0</v>
      </c>
      <c r="G905" s="160" t="n">
        <v>-1.09932942</v>
      </c>
      <c r="H905" s="160" t="n">
        <v>0.0126</v>
      </c>
      <c r="I905" s="160" t="n">
        <v>-0.013851550692</v>
      </c>
      <c r="J905" s="159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14</v>
      </c>
      <c r="B906" s="171" t="n">
        <v>42309</v>
      </c>
      <c r="C906" s="159" t="s">
        <v>140</v>
      </c>
      <c r="D906" s="159" t="s">
        <v>15</v>
      </c>
      <c r="E906" s="160" t="n">
        <v>-0.53552443</v>
      </c>
      <c r="F906" s="159" t="n">
        <v>0</v>
      </c>
      <c r="G906" s="160" t="n">
        <v>-0.53552443</v>
      </c>
      <c r="H906" s="160" t="n">
        <v>-0.00470918416977</v>
      </c>
      <c r="I906" s="160" t="n">
        <v>0.0025218831682811</v>
      </c>
      <c r="J906" s="159" t="n">
        <v>0</v>
      </c>
    </row>
    <row r="907" customFormat="false" ht="12.75" hidden="false" customHeight="false" outlineLevel="0" collapsed="false">
      <c r="A907" s="0" t="n">
        <f aca="false">INDEX(BucketTable,MATCH(B907,SumMonths,0),1)</f>
        <v>14</v>
      </c>
      <c r="B907" s="171" t="n">
        <v>42339</v>
      </c>
      <c r="C907" s="159" t="s">
        <v>137</v>
      </c>
      <c r="D907" s="159" t="s">
        <v>15</v>
      </c>
      <c r="E907" s="160" t="n">
        <v>2.58984709</v>
      </c>
      <c r="F907" s="159" t="n">
        <v>0</v>
      </c>
      <c r="G907" s="160" t="n">
        <v>2.58984709</v>
      </c>
      <c r="H907" s="160" t="n">
        <v>-0.00873774290085</v>
      </c>
      <c r="I907" s="160" t="n">
        <v>-0.0226294180249345</v>
      </c>
      <c r="J907" s="159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14</v>
      </c>
      <c r="B908" s="171" t="n">
        <v>42339</v>
      </c>
      <c r="C908" s="159" t="s">
        <v>138</v>
      </c>
      <c r="D908" s="159" t="s">
        <v>15</v>
      </c>
      <c r="E908" s="160" t="n">
        <v>-0.90990471</v>
      </c>
      <c r="F908" s="159" t="n">
        <v>0</v>
      </c>
      <c r="G908" s="160" t="n">
        <v>-0.90990471</v>
      </c>
      <c r="H908" s="160" t="n">
        <v>0.005957841873</v>
      </c>
      <c r="I908" s="160" t="n">
        <v>-0.00542106838167792</v>
      </c>
      <c r="J908" s="159" t="n">
        <v>0</v>
      </c>
    </row>
    <row r="909" customFormat="false" ht="12.75" hidden="false" customHeight="false" outlineLevel="0" collapsed="false">
      <c r="A909" s="0" t="n">
        <f aca="false">INDEX(BucketTable,MATCH(B909,SumMonths,0),1)</f>
        <v>14</v>
      </c>
      <c r="B909" s="171" t="n">
        <v>42339</v>
      </c>
      <c r="C909" s="159" t="s">
        <v>139</v>
      </c>
      <c r="D909" s="159" t="s">
        <v>15</v>
      </c>
      <c r="E909" s="160" t="n">
        <v>-1.12964843</v>
      </c>
      <c r="F909" s="159" t="n">
        <v>0</v>
      </c>
      <c r="G909" s="160" t="n">
        <v>-1.12964843</v>
      </c>
      <c r="H909" s="160" t="n">
        <v>0.0126</v>
      </c>
      <c r="I909" s="160" t="n">
        <v>-0.014233570218</v>
      </c>
      <c r="J909" s="159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14</v>
      </c>
      <c r="B910" s="171" t="n">
        <v>42339</v>
      </c>
      <c r="C910" s="159" t="s">
        <v>140</v>
      </c>
      <c r="D910" s="159" t="s">
        <v>15</v>
      </c>
      <c r="E910" s="160" t="n">
        <v>-0.55029395</v>
      </c>
      <c r="F910" s="159" t="n">
        <v>0</v>
      </c>
      <c r="G910" s="160" t="n">
        <v>-0.55029395</v>
      </c>
      <c r="H910" s="160" t="n">
        <v>-0.00873774290085</v>
      </c>
      <c r="I910" s="160" t="n">
        <v>0.00480832705499321</v>
      </c>
      <c r="J910" s="159" t="n">
        <v>0</v>
      </c>
    </row>
    <row r="911" customFormat="false" ht="12.75" hidden="false" customHeight="false" outlineLevel="0" collapsed="false">
      <c r="A911" s="0" t="n">
        <f aca="false">INDEX(BucketTable,MATCH(B911,SumMonths,0),1)</f>
        <v>14</v>
      </c>
      <c r="B911" s="171" t="n">
        <v>42370</v>
      </c>
      <c r="C911" s="159" t="s">
        <v>137</v>
      </c>
      <c r="D911" s="159" t="s">
        <v>15</v>
      </c>
      <c r="E911" s="160" t="n">
        <v>2.574931</v>
      </c>
      <c r="F911" s="159" t="n">
        <v>0</v>
      </c>
      <c r="G911" s="160" t="n">
        <v>2.574931</v>
      </c>
      <c r="H911" s="160" t="n">
        <v>0</v>
      </c>
      <c r="I911" s="160" t="n">
        <v>0</v>
      </c>
      <c r="J911" s="159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14</v>
      </c>
      <c r="B912" s="171" t="n">
        <v>42370</v>
      </c>
      <c r="C912" s="159" t="s">
        <v>138</v>
      </c>
      <c r="D912" s="159" t="s">
        <v>15</v>
      </c>
      <c r="E912" s="160" t="n">
        <v>-0.90466416</v>
      </c>
      <c r="F912" s="159" t="n">
        <v>0</v>
      </c>
      <c r="G912" s="160" t="n">
        <v>-0.90466416</v>
      </c>
      <c r="H912" s="160" t="n">
        <v>-0.01757025718689</v>
      </c>
      <c r="I912" s="160" t="n">
        <v>0.0158951819589618</v>
      </c>
      <c r="J912" s="159" t="n">
        <v>0</v>
      </c>
    </row>
    <row r="913" customFormat="false" ht="12.75" hidden="false" customHeight="false" outlineLevel="0" collapsed="false">
      <c r="A913" s="0" t="n">
        <f aca="false">INDEX(BucketTable,MATCH(B913,SumMonths,0),1)</f>
        <v>14</v>
      </c>
      <c r="B913" s="171" t="n">
        <v>42370</v>
      </c>
      <c r="C913" s="159" t="s">
        <v>139</v>
      </c>
      <c r="D913" s="159" t="s">
        <v>15</v>
      </c>
      <c r="E913" s="160" t="n">
        <v>-1.12314228</v>
      </c>
      <c r="F913" s="159" t="n">
        <v>0</v>
      </c>
      <c r="G913" s="160" t="n">
        <v>-1.12314228</v>
      </c>
      <c r="H913" s="160" t="n">
        <v>0.0126</v>
      </c>
      <c r="I913" s="160" t="n">
        <v>-0.014151592728</v>
      </c>
      <c r="J913" s="159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14</v>
      </c>
      <c r="B914" s="171" t="n">
        <v>42370</v>
      </c>
      <c r="C914" s="159" t="s">
        <v>140</v>
      </c>
      <c r="D914" s="159" t="s">
        <v>15</v>
      </c>
      <c r="E914" s="160" t="n">
        <v>-0.54712456</v>
      </c>
      <c r="F914" s="159" t="n">
        <v>0</v>
      </c>
      <c r="G914" s="160" t="n">
        <v>-0.54712456</v>
      </c>
      <c r="H914" s="160" t="n">
        <v>0</v>
      </c>
      <c r="I914" s="160" t="n">
        <v>0</v>
      </c>
      <c r="J914" s="159" t="n">
        <v>0</v>
      </c>
    </row>
    <row r="915" customFormat="false" ht="12.75" hidden="false" customHeight="false" outlineLevel="0" collapsed="false">
      <c r="A915" s="0" t="n">
        <f aca="false">INDEX(BucketTable,MATCH(B915,SumMonths,0),1)</f>
        <v>14</v>
      </c>
      <c r="B915" s="171" t="n">
        <v>42401</v>
      </c>
      <c r="C915" s="159" t="s">
        <v>137</v>
      </c>
      <c r="D915" s="159" t="s">
        <v>15</v>
      </c>
      <c r="E915" s="160" t="n">
        <v>2.39491784</v>
      </c>
      <c r="F915" s="159" t="n">
        <v>0</v>
      </c>
      <c r="G915" s="160" t="n">
        <v>2.39491784</v>
      </c>
      <c r="H915" s="160" t="n">
        <v>0</v>
      </c>
      <c r="I915" s="160" t="n">
        <v>0</v>
      </c>
      <c r="J915" s="159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14</v>
      </c>
      <c r="B916" s="171" t="n">
        <v>42401</v>
      </c>
      <c r="C916" s="159" t="s">
        <v>138</v>
      </c>
      <c r="D916" s="159" t="s">
        <v>15</v>
      </c>
      <c r="E916" s="160" t="n">
        <v>-0.84141918</v>
      </c>
      <c r="F916" s="159" t="n">
        <v>0</v>
      </c>
      <c r="G916" s="160" t="n">
        <v>-0.84141918</v>
      </c>
      <c r="H916" s="160" t="n">
        <v>-0.00584095716477</v>
      </c>
      <c r="I916" s="160" t="n">
        <v>0.0049146933879959</v>
      </c>
      <c r="J916" s="159" t="n">
        <v>0</v>
      </c>
    </row>
    <row r="917" customFormat="false" ht="12.75" hidden="false" customHeight="false" outlineLevel="0" collapsed="false">
      <c r="A917" s="0" t="n">
        <f aca="false">INDEX(BucketTable,MATCH(B917,SumMonths,0),1)</f>
        <v>14</v>
      </c>
      <c r="B917" s="171" t="n">
        <v>42401</v>
      </c>
      <c r="C917" s="159" t="s">
        <v>139</v>
      </c>
      <c r="D917" s="159" t="s">
        <v>15</v>
      </c>
      <c r="E917" s="160" t="n">
        <v>-1.04462352</v>
      </c>
      <c r="F917" s="159" t="n">
        <v>0</v>
      </c>
      <c r="G917" s="160" t="n">
        <v>-1.04462352</v>
      </c>
      <c r="H917" s="160" t="n">
        <v>0.0126</v>
      </c>
      <c r="I917" s="160" t="n">
        <v>-0.013162256352</v>
      </c>
      <c r="J917" s="159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14</v>
      </c>
      <c r="B918" s="171" t="n">
        <v>42401</v>
      </c>
      <c r="C918" s="159" t="s">
        <v>140</v>
      </c>
      <c r="D918" s="159" t="s">
        <v>15</v>
      </c>
      <c r="E918" s="160" t="n">
        <v>-0.50887514</v>
      </c>
      <c r="F918" s="159" t="n">
        <v>0</v>
      </c>
      <c r="G918" s="160" t="n">
        <v>-0.50887514</v>
      </c>
      <c r="H918" s="160" t="n">
        <v>0</v>
      </c>
      <c r="I918" s="160" t="n">
        <v>0</v>
      </c>
      <c r="J918" s="159" t="n">
        <v>0</v>
      </c>
    </row>
    <row r="919" customFormat="false" ht="12.75" hidden="false" customHeight="false" outlineLevel="0" collapsed="false">
      <c r="A919" s="0" t="n">
        <f aca="false">INDEX(BucketTable,MATCH(B919,SumMonths,0),1)</f>
        <v>14</v>
      </c>
      <c r="B919" s="171" t="n">
        <v>42430</v>
      </c>
      <c r="C919" s="159" t="s">
        <v>137</v>
      </c>
      <c r="D919" s="159" t="s">
        <v>15</v>
      </c>
      <c r="E919" s="160" t="n">
        <v>2.54625888</v>
      </c>
      <c r="F919" s="159" t="n">
        <v>0</v>
      </c>
      <c r="G919" s="160" t="n">
        <v>2.54625888</v>
      </c>
      <c r="H919" s="160" t="n">
        <v>0</v>
      </c>
      <c r="I919" s="160" t="n">
        <v>0</v>
      </c>
      <c r="J919" s="159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14</v>
      </c>
      <c r="B920" s="171" t="n">
        <v>42430</v>
      </c>
      <c r="C920" s="159" t="s">
        <v>138</v>
      </c>
      <c r="D920" s="159" t="s">
        <v>15</v>
      </c>
      <c r="E920" s="160" t="n">
        <v>-0.89459064</v>
      </c>
      <c r="F920" s="159" t="n">
        <v>0</v>
      </c>
      <c r="G920" s="160" t="n">
        <v>-0.89459064</v>
      </c>
      <c r="H920" s="160" t="n">
        <v>0</v>
      </c>
      <c r="I920" s="160" t="n">
        <v>0</v>
      </c>
      <c r="J920" s="159" t="n">
        <v>0</v>
      </c>
    </row>
    <row r="921" customFormat="false" ht="12.75" hidden="false" customHeight="false" outlineLevel="0" collapsed="false">
      <c r="A921" s="0" t="n">
        <f aca="false">INDEX(BucketTable,MATCH(B921,SumMonths,0),1)</f>
        <v>14</v>
      </c>
      <c r="B921" s="171" t="n">
        <v>42430</v>
      </c>
      <c r="C921" s="159" t="s">
        <v>139</v>
      </c>
      <c r="D921" s="159" t="s">
        <v>15</v>
      </c>
      <c r="E921" s="160" t="n">
        <v>-1.11063597</v>
      </c>
      <c r="F921" s="159" t="n">
        <v>0</v>
      </c>
      <c r="G921" s="160" t="n">
        <v>-1.11063597</v>
      </c>
      <c r="H921" s="160" t="n">
        <v>0.0126</v>
      </c>
      <c r="I921" s="160" t="n">
        <v>-0.013994013222</v>
      </c>
      <c r="J921" s="159" t="n">
        <v>0</v>
      </c>
    </row>
    <row r="922" customFormat="false" ht="12.75" hidden="false" customHeight="false" outlineLevel="0" collapsed="false">
      <c r="A922" s="0" t="n">
        <f aca="false">INDEX(BucketTable,MATCH(B922,SumMonths,0),1)</f>
        <v>14</v>
      </c>
      <c r="B922" s="171" t="n">
        <v>42430</v>
      </c>
      <c r="C922" s="159" t="s">
        <v>140</v>
      </c>
      <c r="D922" s="159" t="s">
        <v>15</v>
      </c>
      <c r="E922" s="160" t="n">
        <v>-0.54103227</v>
      </c>
      <c r="F922" s="159" t="n">
        <v>0</v>
      </c>
      <c r="G922" s="160" t="n">
        <v>-0.54103227</v>
      </c>
      <c r="H922" s="160" t="n">
        <v>0</v>
      </c>
      <c r="I922" s="160" t="n">
        <v>0</v>
      </c>
      <c r="J922" s="159" t="n">
        <v>0</v>
      </c>
    </row>
    <row r="923" customFormat="false" ht="12.75" hidden="false" customHeight="false" outlineLevel="0" collapsed="false">
      <c r="A923" s="0" t="n">
        <f aca="false">INDEX(BucketTable,MATCH(B923,SumMonths,0),1)</f>
        <v>14</v>
      </c>
      <c r="B923" s="171" t="n">
        <v>42461</v>
      </c>
      <c r="C923" s="159" t="s">
        <v>137</v>
      </c>
      <c r="D923" s="159" t="s">
        <v>15</v>
      </c>
      <c r="E923" s="160" t="n">
        <v>2.44988391</v>
      </c>
      <c r="F923" s="159" t="n">
        <v>0</v>
      </c>
      <c r="G923" s="160" t="n">
        <v>2.44988391</v>
      </c>
      <c r="H923" s="160" t="n">
        <v>0</v>
      </c>
      <c r="I923" s="160" t="n">
        <v>0</v>
      </c>
      <c r="J923" s="159" t="n">
        <v>0</v>
      </c>
    </row>
    <row r="924" customFormat="false" ht="12.75" hidden="false" customHeight="false" outlineLevel="0" collapsed="false">
      <c r="A924" s="0" t="n">
        <f aca="false">INDEX(BucketTable,MATCH(B924,SumMonths,0),1)</f>
        <v>14</v>
      </c>
      <c r="B924" s="171" t="n">
        <v>42461</v>
      </c>
      <c r="C924" s="159" t="s">
        <v>138</v>
      </c>
      <c r="D924" s="159" t="s">
        <v>15</v>
      </c>
      <c r="E924" s="160" t="n">
        <v>-0.8607307</v>
      </c>
      <c r="F924" s="159" t="n">
        <v>0</v>
      </c>
      <c r="G924" s="160" t="n">
        <v>-0.8607307</v>
      </c>
      <c r="H924" s="160" t="n">
        <v>0</v>
      </c>
      <c r="I924" s="160" t="n">
        <v>0</v>
      </c>
      <c r="J924" s="159" t="n">
        <v>0</v>
      </c>
    </row>
    <row r="925" customFormat="false" ht="12.75" hidden="false" customHeight="false" outlineLevel="0" collapsed="false">
      <c r="A925" s="0" t="n">
        <f aca="false">INDEX(BucketTable,MATCH(B925,SumMonths,0),1)</f>
        <v>14</v>
      </c>
      <c r="B925" s="171" t="n">
        <v>42461</v>
      </c>
      <c r="C925" s="159" t="s">
        <v>139</v>
      </c>
      <c r="D925" s="159" t="s">
        <v>15</v>
      </c>
      <c r="E925" s="160" t="n">
        <v>-1.06859881</v>
      </c>
      <c r="F925" s="159" t="n">
        <v>0</v>
      </c>
      <c r="G925" s="160" t="n">
        <v>-1.06859881</v>
      </c>
      <c r="H925" s="160" t="n">
        <v>0.0126</v>
      </c>
      <c r="I925" s="160" t="n">
        <v>-0.013464345006</v>
      </c>
      <c r="J925" s="159" t="n">
        <v>0</v>
      </c>
    </row>
    <row r="926" customFormat="false" ht="12.75" hidden="false" customHeight="false" outlineLevel="0" collapsed="false">
      <c r="A926" s="0" t="n">
        <f aca="false">INDEX(BucketTable,MATCH(B926,SumMonths,0),1)</f>
        <v>14</v>
      </c>
      <c r="B926" s="171" t="n">
        <v>42461</v>
      </c>
      <c r="C926" s="159" t="s">
        <v>140</v>
      </c>
      <c r="D926" s="159" t="s">
        <v>15</v>
      </c>
      <c r="E926" s="160" t="n">
        <v>-0.5205544</v>
      </c>
      <c r="F926" s="159" t="n">
        <v>0</v>
      </c>
      <c r="G926" s="160" t="n">
        <v>-0.5205544</v>
      </c>
      <c r="H926" s="160" t="n">
        <v>0</v>
      </c>
      <c r="I926" s="160" t="n">
        <v>0</v>
      </c>
      <c r="J926" s="159" t="n">
        <v>0</v>
      </c>
    </row>
    <row r="927" customFormat="false" ht="12.75" hidden="false" customHeight="false" outlineLevel="0" collapsed="false">
      <c r="A927" s="0" t="n">
        <f aca="false">INDEX(BucketTable,MATCH(B927,SumMonths,0),1)</f>
        <v>14</v>
      </c>
      <c r="B927" s="171" t="n">
        <v>42491</v>
      </c>
      <c r="C927" s="159" t="s">
        <v>137</v>
      </c>
      <c r="D927" s="159" t="s">
        <v>15</v>
      </c>
      <c r="E927" s="160" t="n">
        <v>2.51737486</v>
      </c>
      <c r="F927" s="159" t="n">
        <v>0</v>
      </c>
      <c r="G927" s="160" t="n">
        <v>2.51737486</v>
      </c>
      <c r="H927" s="160" t="n">
        <v>0</v>
      </c>
      <c r="I927" s="160" t="n">
        <v>0</v>
      </c>
      <c r="J927" s="159" t="n">
        <v>0</v>
      </c>
    </row>
    <row r="928" customFormat="false" ht="12.75" hidden="false" customHeight="false" outlineLevel="0" collapsed="false">
      <c r="A928" s="0" t="n">
        <f aca="false">INDEX(BucketTable,MATCH(B928,SumMonths,0),1)</f>
        <v>14</v>
      </c>
      <c r="B928" s="171" t="n">
        <v>42491</v>
      </c>
      <c r="C928" s="159" t="s">
        <v>138</v>
      </c>
      <c r="D928" s="159" t="s">
        <v>15</v>
      </c>
      <c r="E928" s="160" t="n">
        <v>-0.88444266</v>
      </c>
      <c r="F928" s="159" t="n">
        <v>0</v>
      </c>
      <c r="G928" s="160" t="n">
        <v>-0.88444266</v>
      </c>
      <c r="H928" s="160" t="n">
        <v>0</v>
      </c>
      <c r="I928" s="160" t="n">
        <v>0</v>
      </c>
      <c r="J928" s="159" t="n">
        <v>0</v>
      </c>
    </row>
    <row r="929" customFormat="false" ht="12.75" hidden="false" customHeight="false" outlineLevel="0" collapsed="false">
      <c r="A929" s="0" t="n">
        <f aca="false">INDEX(BucketTable,MATCH(B929,SumMonths,0),1)</f>
        <v>14</v>
      </c>
      <c r="B929" s="171" t="n">
        <v>42491</v>
      </c>
      <c r="C929" s="159" t="s">
        <v>139</v>
      </c>
      <c r="D929" s="159" t="s">
        <v>15</v>
      </c>
      <c r="E929" s="160" t="n">
        <v>-1.09803724</v>
      </c>
      <c r="F929" s="159" t="n">
        <v>0</v>
      </c>
      <c r="G929" s="160" t="n">
        <v>-1.09803724</v>
      </c>
      <c r="H929" s="160" t="n">
        <v>0.0126</v>
      </c>
      <c r="I929" s="160" t="n">
        <v>-0.013835269224</v>
      </c>
      <c r="J929" s="159" t="n">
        <v>0</v>
      </c>
    </row>
    <row r="930" customFormat="false" ht="12.75" hidden="false" customHeight="false" outlineLevel="0" collapsed="false">
      <c r="A930" s="0" t="n">
        <f aca="false">INDEX(BucketTable,MATCH(B930,SumMonths,0),1)</f>
        <v>14</v>
      </c>
      <c r="B930" s="171" t="n">
        <v>42491</v>
      </c>
      <c r="C930" s="159" t="s">
        <v>140</v>
      </c>
      <c r="D930" s="159" t="s">
        <v>15</v>
      </c>
      <c r="E930" s="160" t="n">
        <v>-0.53489496</v>
      </c>
      <c r="F930" s="159" t="n">
        <v>0</v>
      </c>
      <c r="G930" s="160" t="n">
        <v>-0.53489496</v>
      </c>
      <c r="H930" s="160" t="n">
        <v>0</v>
      </c>
      <c r="I930" s="160" t="n">
        <v>0</v>
      </c>
      <c r="J930" s="159" t="n">
        <v>0</v>
      </c>
    </row>
    <row r="931" customFormat="false" ht="12.75" hidden="false" customHeight="false" outlineLevel="0" collapsed="false">
      <c r="A931" s="0" t="n">
        <f aca="false">INDEX(BucketTable,MATCH(B931,SumMonths,0),1)</f>
        <v>14</v>
      </c>
      <c r="B931" s="171" t="n">
        <v>42522</v>
      </c>
      <c r="C931" s="159" t="s">
        <v>137</v>
      </c>
      <c r="D931" s="159" t="s">
        <v>15</v>
      </c>
      <c r="E931" s="160" t="n">
        <v>2.42206292</v>
      </c>
      <c r="F931" s="159" t="n">
        <v>0</v>
      </c>
      <c r="G931" s="160" t="n">
        <v>2.42206292</v>
      </c>
      <c r="H931" s="160" t="n">
        <v>0</v>
      </c>
      <c r="I931" s="160" t="n">
        <v>0</v>
      </c>
      <c r="J931" s="159" t="n">
        <v>0</v>
      </c>
    </row>
    <row r="932" customFormat="false" ht="12.75" hidden="false" customHeight="false" outlineLevel="0" collapsed="false">
      <c r="A932" s="0" t="n">
        <f aca="false">INDEX(BucketTable,MATCH(B932,SumMonths,0),1)</f>
        <v>14</v>
      </c>
      <c r="B932" s="171" t="n">
        <v>42522</v>
      </c>
      <c r="C932" s="159" t="s">
        <v>138</v>
      </c>
      <c r="D932" s="159" t="s">
        <v>15</v>
      </c>
      <c r="E932" s="160" t="n">
        <v>-0.85095621</v>
      </c>
      <c r="F932" s="159" t="n">
        <v>0</v>
      </c>
      <c r="G932" s="160" t="n">
        <v>-0.85095621</v>
      </c>
      <c r="H932" s="160" t="n">
        <v>0</v>
      </c>
      <c r="I932" s="160" t="n">
        <v>0</v>
      </c>
      <c r="J932" s="159" t="n">
        <v>0</v>
      </c>
    </row>
    <row r="933" customFormat="false" ht="12.75" hidden="false" customHeight="false" outlineLevel="0" collapsed="false">
      <c r="A933" s="0" t="n">
        <f aca="false">INDEX(BucketTable,MATCH(B933,SumMonths,0),1)</f>
        <v>14</v>
      </c>
      <c r="B933" s="171" t="n">
        <v>42522</v>
      </c>
      <c r="C933" s="159" t="s">
        <v>139</v>
      </c>
      <c r="D933" s="159" t="s">
        <v>15</v>
      </c>
      <c r="E933" s="160" t="n">
        <v>-1.05646375</v>
      </c>
      <c r="F933" s="159" t="n">
        <v>0</v>
      </c>
      <c r="G933" s="160" t="n">
        <v>-1.05646375</v>
      </c>
      <c r="H933" s="160" t="n">
        <v>0.0126</v>
      </c>
      <c r="I933" s="160" t="n">
        <v>-0.01331144325</v>
      </c>
      <c r="J933" s="159" t="n">
        <v>0</v>
      </c>
    </row>
    <row r="934" customFormat="false" ht="12.75" hidden="false" customHeight="false" outlineLevel="0" collapsed="false">
      <c r="A934" s="0" t="n">
        <f aca="false">INDEX(BucketTable,MATCH(B934,SumMonths,0),1)</f>
        <v>14</v>
      </c>
      <c r="B934" s="171" t="n">
        <v>42522</v>
      </c>
      <c r="C934" s="159" t="s">
        <v>140</v>
      </c>
      <c r="D934" s="159" t="s">
        <v>15</v>
      </c>
      <c r="E934" s="160" t="n">
        <v>-0.51464296</v>
      </c>
      <c r="F934" s="159" t="n">
        <v>0</v>
      </c>
      <c r="G934" s="160" t="n">
        <v>-0.51464296</v>
      </c>
      <c r="H934" s="160" t="n">
        <v>0</v>
      </c>
      <c r="I934" s="160" t="n">
        <v>0</v>
      </c>
      <c r="J934" s="159" t="n">
        <v>0</v>
      </c>
    </row>
    <row r="935" customFormat="false" ht="12.75" hidden="false" customHeight="false" outlineLevel="0" collapsed="false">
      <c r="A935" s="0" t="n">
        <f aca="false">INDEX(BucketTable,MATCH(B935,SumMonths,0),1)</f>
        <v>14</v>
      </c>
      <c r="B935" s="171" t="n">
        <v>42552</v>
      </c>
      <c r="C935" s="159" t="s">
        <v>137</v>
      </c>
      <c r="D935" s="159" t="s">
        <v>15</v>
      </c>
      <c r="E935" s="160" t="n">
        <v>2.48875738</v>
      </c>
      <c r="F935" s="159" t="n">
        <v>0</v>
      </c>
      <c r="G935" s="160" t="n">
        <v>2.48875738</v>
      </c>
      <c r="H935" s="160" t="n">
        <v>0</v>
      </c>
      <c r="I935" s="160" t="n">
        <v>0</v>
      </c>
      <c r="J935" s="159" t="n">
        <v>0</v>
      </c>
    </row>
    <row r="936" customFormat="false" ht="12.75" hidden="false" customHeight="false" outlineLevel="0" collapsed="false">
      <c r="A936" s="0" t="n">
        <f aca="false">INDEX(BucketTable,MATCH(B936,SumMonths,0),1)</f>
        <v>14</v>
      </c>
      <c r="B936" s="171" t="n">
        <v>42552</v>
      </c>
      <c r="C936" s="159" t="s">
        <v>138</v>
      </c>
      <c r="D936" s="159" t="s">
        <v>15</v>
      </c>
      <c r="E936" s="160" t="n">
        <v>-0.87438833</v>
      </c>
      <c r="F936" s="159" t="n">
        <v>0</v>
      </c>
      <c r="G936" s="160" t="n">
        <v>-0.87438833</v>
      </c>
      <c r="H936" s="160" t="n">
        <v>0</v>
      </c>
      <c r="I936" s="160" t="n">
        <v>0</v>
      </c>
      <c r="J936" s="159" t="n">
        <v>0</v>
      </c>
    </row>
    <row r="937" customFormat="false" ht="12.75" hidden="false" customHeight="false" outlineLevel="0" collapsed="false">
      <c r="A937" s="0" t="n">
        <f aca="false">INDEX(BucketTable,MATCH(B937,SumMonths,0),1)</f>
        <v>14</v>
      </c>
      <c r="B937" s="171" t="n">
        <v>42552</v>
      </c>
      <c r="C937" s="159" t="s">
        <v>139</v>
      </c>
      <c r="D937" s="159" t="s">
        <v>15</v>
      </c>
      <c r="E937" s="160" t="n">
        <v>-1.08555477</v>
      </c>
      <c r="F937" s="159" t="n">
        <v>0</v>
      </c>
      <c r="G937" s="160" t="n">
        <v>-1.08555477</v>
      </c>
      <c r="H937" s="160" t="n">
        <v>0.0126</v>
      </c>
      <c r="I937" s="160" t="n">
        <v>-0.013677990102</v>
      </c>
      <c r="J937" s="159" t="n">
        <v>0</v>
      </c>
    </row>
    <row r="938" customFormat="false" ht="12.75" hidden="false" customHeight="false" outlineLevel="0" collapsed="false">
      <c r="A938" s="0" t="n">
        <f aca="false">INDEX(BucketTable,MATCH(B938,SumMonths,0),1)</f>
        <v>14</v>
      </c>
      <c r="B938" s="171" t="n">
        <v>42552</v>
      </c>
      <c r="C938" s="159" t="s">
        <v>140</v>
      </c>
      <c r="D938" s="159" t="s">
        <v>15</v>
      </c>
      <c r="E938" s="160" t="n">
        <v>-0.52881428</v>
      </c>
      <c r="F938" s="159" t="n">
        <v>0</v>
      </c>
      <c r="G938" s="160" t="n">
        <v>-0.52881428</v>
      </c>
      <c r="H938" s="160" t="n">
        <v>0</v>
      </c>
      <c r="I938" s="160" t="n">
        <v>0</v>
      </c>
      <c r="J938" s="159" t="n">
        <v>0</v>
      </c>
    </row>
    <row r="939" customFormat="false" ht="12.75" hidden="false" customHeight="false" outlineLevel="0" collapsed="false">
      <c r="A939" s="0" t="n">
        <f aca="false">INDEX(BucketTable,MATCH(B939,SumMonths,0),1)</f>
        <v>14</v>
      </c>
      <c r="B939" s="171" t="n">
        <v>42583</v>
      </c>
      <c r="C939" s="159" t="s">
        <v>137</v>
      </c>
      <c r="D939" s="159" t="s">
        <v>15</v>
      </c>
      <c r="E939" s="160" t="n">
        <v>2.47431571</v>
      </c>
      <c r="F939" s="159" t="n">
        <v>0</v>
      </c>
      <c r="G939" s="160" t="n">
        <v>2.47431571</v>
      </c>
      <c r="H939" s="160" t="n">
        <v>0</v>
      </c>
      <c r="I939" s="160" t="n">
        <v>0</v>
      </c>
      <c r="J939" s="159" t="n">
        <v>0</v>
      </c>
    </row>
    <row r="940" customFormat="false" ht="12.75" hidden="false" customHeight="false" outlineLevel="0" collapsed="false">
      <c r="A940" s="0" t="n">
        <f aca="false">INDEX(BucketTable,MATCH(B940,SumMonths,0),1)</f>
        <v>14</v>
      </c>
      <c r="B940" s="171" t="n">
        <v>42583</v>
      </c>
      <c r="C940" s="159" t="s">
        <v>138</v>
      </c>
      <c r="D940" s="159" t="s">
        <v>15</v>
      </c>
      <c r="E940" s="160" t="n">
        <v>-0.86931446</v>
      </c>
      <c r="F940" s="159" t="n">
        <v>0</v>
      </c>
      <c r="G940" s="160" t="n">
        <v>-0.86931446</v>
      </c>
      <c r="H940" s="160" t="n">
        <v>0</v>
      </c>
      <c r="I940" s="160" t="n">
        <v>0</v>
      </c>
      <c r="J940" s="159" t="n">
        <v>0</v>
      </c>
    </row>
    <row r="941" customFormat="false" ht="12.75" hidden="false" customHeight="false" outlineLevel="0" collapsed="false">
      <c r="A941" s="0" t="n">
        <f aca="false">INDEX(BucketTable,MATCH(B941,SumMonths,0),1)</f>
        <v>14</v>
      </c>
      <c r="B941" s="171" t="n">
        <v>42583</v>
      </c>
      <c r="C941" s="159" t="s">
        <v>139</v>
      </c>
      <c r="D941" s="159" t="s">
        <v>15</v>
      </c>
      <c r="E941" s="160" t="n">
        <v>-1.07925555</v>
      </c>
      <c r="F941" s="159" t="n">
        <v>0</v>
      </c>
      <c r="G941" s="160" t="n">
        <v>-1.07925555</v>
      </c>
      <c r="H941" s="160" t="n">
        <v>0.0126</v>
      </c>
      <c r="I941" s="160" t="n">
        <v>-0.01359861993</v>
      </c>
      <c r="J941" s="159" t="n">
        <v>0</v>
      </c>
    </row>
    <row r="942" customFormat="false" ht="12.75" hidden="false" customHeight="false" outlineLevel="0" collapsed="false">
      <c r="A942" s="0" t="n">
        <f aca="false">INDEX(BucketTable,MATCH(B942,SumMonths,0),1)</f>
        <v>14</v>
      </c>
      <c r="B942" s="171" t="n">
        <v>42583</v>
      </c>
      <c r="C942" s="159" t="s">
        <v>140</v>
      </c>
      <c r="D942" s="159" t="s">
        <v>15</v>
      </c>
      <c r="E942" s="160" t="n">
        <v>-0.5257457</v>
      </c>
      <c r="F942" s="159" t="n">
        <v>0</v>
      </c>
      <c r="G942" s="160" t="n">
        <v>-0.5257457</v>
      </c>
      <c r="H942" s="160" t="n">
        <v>0</v>
      </c>
      <c r="I942" s="160" t="n">
        <v>0</v>
      </c>
      <c r="J942" s="159" t="n">
        <v>0</v>
      </c>
    </row>
    <row r="943" customFormat="false" ht="12.75" hidden="false" customHeight="false" outlineLevel="0" collapsed="false">
      <c r="A943" s="0" t="n">
        <f aca="false">INDEX(BucketTable,MATCH(B943,SumMonths,0),1)</f>
        <v>14</v>
      </c>
      <c r="B943" s="171" t="n">
        <v>42614</v>
      </c>
      <c r="C943" s="159" t="s">
        <v>137</v>
      </c>
      <c r="D943" s="159" t="s">
        <v>15</v>
      </c>
      <c r="E943" s="160" t="n">
        <v>2.38058924</v>
      </c>
      <c r="F943" s="159" t="n">
        <v>0</v>
      </c>
      <c r="G943" s="160" t="n">
        <v>2.38058924</v>
      </c>
      <c r="H943" s="160" t="n">
        <v>0</v>
      </c>
      <c r="I943" s="160" t="n">
        <v>0</v>
      </c>
      <c r="J943" s="159" t="n">
        <v>0</v>
      </c>
    </row>
    <row r="944" customFormat="false" ht="12.75" hidden="false" customHeight="false" outlineLevel="0" collapsed="false">
      <c r="A944" s="0" t="n">
        <f aca="false">INDEX(BucketTable,MATCH(B944,SumMonths,0),1)</f>
        <v>14</v>
      </c>
      <c r="B944" s="171" t="n">
        <v>42614</v>
      </c>
      <c r="C944" s="159" t="s">
        <v>138</v>
      </c>
      <c r="D944" s="159" t="s">
        <v>15</v>
      </c>
      <c r="E944" s="160" t="n">
        <v>-0.83638504</v>
      </c>
      <c r="F944" s="159" t="n">
        <v>0</v>
      </c>
      <c r="G944" s="160" t="n">
        <v>-0.83638504</v>
      </c>
      <c r="H944" s="160" t="n">
        <v>0</v>
      </c>
      <c r="I944" s="160" t="n">
        <v>0</v>
      </c>
      <c r="J944" s="159" t="n">
        <v>0</v>
      </c>
    </row>
    <row r="945" customFormat="false" ht="12.75" hidden="false" customHeight="false" outlineLevel="0" collapsed="false">
      <c r="A945" s="0" t="n">
        <f aca="false">INDEX(BucketTable,MATCH(B945,SumMonths,0),1)</f>
        <v>14</v>
      </c>
      <c r="B945" s="171" t="n">
        <v>42614</v>
      </c>
      <c r="C945" s="159" t="s">
        <v>139</v>
      </c>
      <c r="D945" s="159" t="s">
        <v>15</v>
      </c>
      <c r="E945" s="160" t="n">
        <v>-1.03837362</v>
      </c>
      <c r="F945" s="159" t="n">
        <v>0</v>
      </c>
      <c r="G945" s="160" t="n">
        <v>-1.03837362</v>
      </c>
      <c r="H945" s="160" t="n">
        <v>0.0126</v>
      </c>
      <c r="I945" s="160" t="n">
        <v>-0.013083507612</v>
      </c>
      <c r="J945" s="159" t="n">
        <v>0</v>
      </c>
    </row>
    <row r="946" customFormat="false" ht="12.75" hidden="false" customHeight="false" outlineLevel="0" collapsed="false">
      <c r="A946" s="0" t="n">
        <f aca="false">INDEX(BucketTable,MATCH(B946,SumMonths,0),1)</f>
        <v>14</v>
      </c>
      <c r="B946" s="171" t="n">
        <v>42614</v>
      </c>
      <c r="C946" s="159" t="s">
        <v>140</v>
      </c>
      <c r="D946" s="159" t="s">
        <v>15</v>
      </c>
      <c r="E946" s="160" t="n">
        <v>-0.50583058</v>
      </c>
      <c r="F946" s="159" t="n">
        <v>0</v>
      </c>
      <c r="G946" s="160" t="n">
        <v>-0.50583058</v>
      </c>
      <c r="H946" s="160" t="n">
        <v>0</v>
      </c>
      <c r="I946" s="160" t="n">
        <v>0</v>
      </c>
      <c r="J946" s="159" t="n">
        <v>0</v>
      </c>
    </row>
    <row r="947" customFormat="false" ht="12.75" hidden="false" customHeight="false" outlineLevel="0" collapsed="false">
      <c r="A947" s="0" t="n">
        <f aca="false">INDEX(BucketTable,MATCH(B947,SumMonths,0),1)</f>
        <v>14</v>
      </c>
      <c r="B947" s="171" t="n">
        <v>42644</v>
      </c>
      <c r="C947" s="159" t="s">
        <v>137</v>
      </c>
      <c r="D947" s="159" t="s">
        <v>15</v>
      </c>
      <c r="E947" s="160" t="n">
        <v>2.44609714</v>
      </c>
      <c r="F947" s="159" t="n">
        <v>0</v>
      </c>
      <c r="G947" s="160" t="n">
        <v>2.44609714</v>
      </c>
      <c r="H947" s="160" t="n">
        <v>0</v>
      </c>
      <c r="I947" s="160" t="n">
        <v>0</v>
      </c>
      <c r="J947" s="159" t="n">
        <v>0</v>
      </c>
    </row>
    <row r="948" customFormat="false" ht="12.75" hidden="false" customHeight="false" outlineLevel="0" collapsed="false">
      <c r="A948" s="0" t="n">
        <f aca="false">INDEX(BucketTable,MATCH(B948,SumMonths,0),1)</f>
        <v>14</v>
      </c>
      <c r="B948" s="171" t="n">
        <v>42644</v>
      </c>
      <c r="C948" s="159" t="s">
        <v>138</v>
      </c>
      <c r="D948" s="159" t="s">
        <v>15</v>
      </c>
      <c r="E948" s="160" t="n">
        <v>-0.85940028</v>
      </c>
      <c r="F948" s="159" t="n">
        <v>0</v>
      </c>
      <c r="G948" s="160" t="n">
        <v>-0.85940028</v>
      </c>
      <c r="H948" s="160" t="n">
        <v>0</v>
      </c>
      <c r="I948" s="160" t="n">
        <v>0</v>
      </c>
      <c r="J948" s="159" t="n">
        <v>0</v>
      </c>
    </row>
    <row r="949" customFormat="false" ht="12.75" hidden="false" customHeight="false" outlineLevel="0" collapsed="false">
      <c r="A949" s="0" t="n">
        <f aca="false">INDEX(BucketTable,MATCH(B949,SumMonths,0),1)</f>
        <v>14</v>
      </c>
      <c r="B949" s="171" t="n">
        <v>42644</v>
      </c>
      <c r="C949" s="159" t="s">
        <v>139</v>
      </c>
      <c r="D949" s="159" t="s">
        <v>15</v>
      </c>
      <c r="E949" s="160" t="n">
        <v>-1.06694708</v>
      </c>
      <c r="F949" s="159" t="n">
        <v>0</v>
      </c>
      <c r="G949" s="160" t="n">
        <v>-1.06694708</v>
      </c>
      <c r="H949" s="160" t="n">
        <v>0.0126</v>
      </c>
      <c r="I949" s="160" t="n">
        <v>-0.013443533208</v>
      </c>
      <c r="J949" s="159" t="n">
        <v>0</v>
      </c>
    </row>
    <row r="950" customFormat="false" ht="12.75" hidden="false" customHeight="false" outlineLevel="0" collapsed="false">
      <c r="A950" s="0" t="n">
        <f aca="false">INDEX(BucketTable,MATCH(B950,SumMonths,0),1)</f>
        <v>14</v>
      </c>
      <c r="B950" s="171" t="n">
        <v>42644</v>
      </c>
      <c r="C950" s="159" t="s">
        <v>140</v>
      </c>
      <c r="D950" s="159" t="s">
        <v>15</v>
      </c>
      <c r="E950" s="160" t="n">
        <v>-0.51974978</v>
      </c>
      <c r="F950" s="159" t="n">
        <v>0</v>
      </c>
      <c r="G950" s="160" t="n">
        <v>-0.51974978</v>
      </c>
      <c r="H950" s="160" t="n">
        <v>0</v>
      </c>
      <c r="I950" s="160" t="n">
        <v>0</v>
      </c>
      <c r="J950" s="159" t="n">
        <v>0</v>
      </c>
    </row>
    <row r="951" customFormat="false" ht="12.75" hidden="false" customHeight="false" outlineLevel="0" collapsed="false">
      <c r="A951" s="0" t="n">
        <f aca="false">INDEX(BucketTable,MATCH(B951,SumMonths,0),1)</f>
        <v>14</v>
      </c>
      <c r="B951" s="171" t="n">
        <v>42675</v>
      </c>
      <c r="C951" s="159" t="s">
        <v>137</v>
      </c>
      <c r="D951" s="159" t="s">
        <v>15</v>
      </c>
      <c r="E951" s="160" t="n">
        <v>2.35341024</v>
      </c>
      <c r="F951" s="159" t="n">
        <v>0</v>
      </c>
      <c r="G951" s="160" t="n">
        <v>2.35341024</v>
      </c>
      <c r="H951" s="160" t="n">
        <v>0</v>
      </c>
      <c r="I951" s="160" t="n">
        <v>0</v>
      </c>
      <c r="J951" s="159" t="n">
        <v>0</v>
      </c>
    </row>
    <row r="952" customFormat="false" ht="12.75" hidden="false" customHeight="false" outlineLevel="0" collapsed="false">
      <c r="A952" s="0" t="n">
        <f aca="false">INDEX(BucketTable,MATCH(B952,SumMonths,0),1)</f>
        <v>14</v>
      </c>
      <c r="B952" s="171" t="n">
        <v>42675</v>
      </c>
      <c r="C952" s="159" t="s">
        <v>138</v>
      </c>
      <c r="D952" s="159" t="s">
        <v>15</v>
      </c>
      <c r="E952" s="160" t="n">
        <v>-0.8268361</v>
      </c>
      <c r="F952" s="159" t="n">
        <v>0</v>
      </c>
      <c r="G952" s="160" t="n">
        <v>-0.8268361</v>
      </c>
      <c r="H952" s="160" t="n">
        <v>0</v>
      </c>
      <c r="I952" s="160" t="n">
        <v>0</v>
      </c>
      <c r="J952" s="159" t="n">
        <v>0</v>
      </c>
    </row>
    <row r="953" customFormat="false" ht="12.75" hidden="false" customHeight="false" outlineLevel="0" collapsed="false">
      <c r="A953" s="0" t="n">
        <f aca="false">INDEX(BucketTable,MATCH(B953,SumMonths,0),1)</f>
        <v>14</v>
      </c>
      <c r="B953" s="171" t="n">
        <v>42675</v>
      </c>
      <c r="C953" s="159" t="s">
        <v>139</v>
      </c>
      <c r="D953" s="159" t="s">
        <v>15</v>
      </c>
      <c r="E953" s="160" t="n">
        <v>-1.02651859</v>
      </c>
      <c r="F953" s="159" t="n">
        <v>0</v>
      </c>
      <c r="G953" s="160" t="n">
        <v>-1.02651859</v>
      </c>
      <c r="H953" s="160" t="n">
        <v>0.0126</v>
      </c>
      <c r="I953" s="160" t="n">
        <v>-0.012934134234</v>
      </c>
      <c r="J953" s="159" t="n">
        <v>0</v>
      </c>
    </row>
    <row r="954" customFormat="false" ht="12.75" hidden="false" customHeight="false" outlineLevel="0" collapsed="false">
      <c r="A954" s="0" t="n">
        <f aca="false">INDEX(BucketTable,MATCH(B954,SumMonths,0),1)</f>
        <v>14</v>
      </c>
      <c r="B954" s="171" t="n">
        <v>42675</v>
      </c>
      <c r="C954" s="159" t="s">
        <v>140</v>
      </c>
      <c r="D954" s="159" t="s">
        <v>15</v>
      </c>
      <c r="E954" s="160" t="n">
        <v>-0.50005555</v>
      </c>
      <c r="F954" s="159" t="n">
        <v>0</v>
      </c>
      <c r="G954" s="160" t="n">
        <v>-0.50005555</v>
      </c>
      <c r="H954" s="160" t="n">
        <v>0</v>
      </c>
      <c r="I954" s="160" t="n">
        <v>0</v>
      </c>
      <c r="J954" s="159" t="n">
        <v>0</v>
      </c>
    </row>
    <row r="955" customFormat="false" ht="12.75" hidden="false" customHeight="false" outlineLevel="0" collapsed="false">
      <c r="A955" s="0" t="n">
        <f aca="false">INDEX(BucketTable,MATCH(B955,SumMonths,0),1)</f>
        <v>14</v>
      </c>
      <c r="B955" s="171" t="n">
        <v>42705</v>
      </c>
      <c r="C955" s="159" t="s">
        <v>137</v>
      </c>
      <c r="D955" s="159" t="s">
        <v>15</v>
      </c>
      <c r="E955" s="160" t="n">
        <v>2.41814106</v>
      </c>
      <c r="F955" s="159" t="n">
        <v>0</v>
      </c>
      <c r="G955" s="160" t="n">
        <v>2.41814106</v>
      </c>
      <c r="H955" s="160" t="n">
        <v>0</v>
      </c>
      <c r="I955" s="160" t="n">
        <v>0</v>
      </c>
      <c r="J955" s="159" t="n">
        <v>0</v>
      </c>
    </row>
    <row r="956" customFormat="false" ht="12.75" hidden="false" customHeight="false" outlineLevel="0" collapsed="false">
      <c r="A956" s="0" t="n">
        <f aca="false">INDEX(BucketTable,MATCH(B956,SumMonths,0),1)</f>
        <v>14</v>
      </c>
      <c r="B956" s="171" t="n">
        <v>42705</v>
      </c>
      <c r="C956" s="159" t="s">
        <v>138</v>
      </c>
      <c r="D956" s="159" t="s">
        <v>15</v>
      </c>
      <c r="E956" s="160" t="n">
        <v>-0.84957832</v>
      </c>
      <c r="F956" s="159" t="n">
        <v>0</v>
      </c>
      <c r="G956" s="160" t="n">
        <v>-0.84957832</v>
      </c>
      <c r="H956" s="160" t="n">
        <v>0</v>
      </c>
      <c r="I956" s="160" t="n">
        <v>0</v>
      </c>
      <c r="J956" s="159" t="n">
        <v>0</v>
      </c>
    </row>
    <row r="957" customFormat="false" ht="12.75" hidden="false" customHeight="false" outlineLevel="0" collapsed="false">
      <c r="A957" s="0" t="n">
        <f aca="false">INDEX(BucketTable,MATCH(B957,SumMonths,0),1)</f>
        <v>14</v>
      </c>
      <c r="B957" s="171" t="n">
        <v>42705</v>
      </c>
      <c r="C957" s="159" t="s">
        <v>139</v>
      </c>
      <c r="D957" s="159" t="s">
        <v>15</v>
      </c>
      <c r="E957" s="160" t="n">
        <v>-1.0547531</v>
      </c>
      <c r="F957" s="159" t="n">
        <v>0</v>
      </c>
      <c r="G957" s="160" t="n">
        <v>-1.0547531</v>
      </c>
      <c r="H957" s="160" t="n">
        <v>0.0126</v>
      </c>
      <c r="I957" s="160" t="n">
        <v>-0.01328988906</v>
      </c>
      <c r="J957" s="159" t="n">
        <v>0</v>
      </c>
    </row>
    <row r="958" customFormat="false" ht="12.75" hidden="false" customHeight="false" outlineLevel="0" collapsed="false">
      <c r="A958" s="0" t="n">
        <f aca="false">INDEX(BucketTable,MATCH(B958,SumMonths,0),1)</f>
        <v>14</v>
      </c>
      <c r="B958" s="171" t="n">
        <v>42705</v>
      </c>
      <c r="C958" s="159" t="s">
        <v>140</v>
      </c>
      <c r="D958" s="159" t="s">
        <v>15</v>
      </c>
      <c r="E958" s="160" t="n">
        <v>-0.51380964</v>
      </c>
      <c r="F958" s="159" t="n">
        <v>0</v>
      </c>
      <c r="G958" s="160" t="n">
        <v>-0.51380964</v>
      </c>
      <c r="H958" s="160" t="n">
        <v>0</v>
      </c>
      <c r="I958" s="160" t="n">
        <v>0</v>
      </c>
      <c r="J958" s="159" t="n">
        <v>0</v>
      </c>
    </row>
    <row r="959" customFormat="false" ht="12.75" hidden="false" customHeight="false" outlineLevel="0" collapsed="false">
      <c r="A959" s="0" t="n">
        <f aca="false">INDEX(BucketTable,MATCH(B959,SumMonths,0),1)</f>
        <v>14</v>
      </c>
      <c r="B959" s="171" t="n">
        <v>42736</v>
      </c>
      <c r="C959" s="159" t="s">
        <v>137</v>
      </c>
      <c r="D959" s="159" t="s">
        <v>15</v>
      </c>
      <c r="E959" s="160" t="n">
        <v>2.40403391</v>
      </c>
      <c r="F959" s="159" t="n">
        <v>0</v>
      </c>
      <c r="G959" s="160" t="n">
        <v>2.40403391</v>
      </c>
      <c r="H959" s="160" t="n">
        <v>0</v>
      </c>
      <c r="I959" s="160" t="n">
        <v>0</v>
      </c>
      <c r="J959" s="159" t="n">
        <v>0</v>
      </c>
    </row>
    <row r="960" customFormat="false" ht="12.75" hidden="false" customHeight="false" outlineLevel="0" collapsed="false">
      <c r="A960" s="0" t="n">
        <f aca="false">INDEX(BucketTable,MATCH(B960,SumMonths,0),1)</f>
        <v>14</v>
      </c>
      <c r="B960" s="171" t="n">
        <v>42736</v>
      </c>
      <c r="C960" s="159" t="s">
        <v>138</v>
      </c>
      <c r="D960" s="159" t="s">
        <v>15</v>
      </c>
      <c r="E960" s="160" t="n">
        <v>-0.84462198</v>
      </c>
      <c r="F960" s="159" t="n">
        <v>0</v>
      </c>
      <c r="G960" s="160" t="n">
        <v>-0.84462198</v>
      </c>
      <c r="H960" s="160" t="n">
        <v>0</v>
      </c>
      <c r="I960" s="160" t="n">
        <v>0</v>
      </c>
      <c r="J960" s="159" t="n">
        <v>0</v>
      </c>
    </row>
    <row r="961" customFormat="false" ht="12.75" hidden="false" customHeight="false" outlineLevel="0" collapsed="false">
      <c r="A961" s="0" t="n">
        <f aca="false">INDEX(BucketTable,MATCH(B961,SumMonths,0),1)</f>
        <v>14</v>
      </c>
      <c r="B961" s="171" t="n">
        <v>42736</v>
      </c>
      <c r="C961" s="159" t="s">
        <v>139</v>
      </c>
      <c r="D961" s="159" t="s">
        <v>15</v>
      </c>
      <c r="E961" s="160" t="n">
        <v>-1.0485998</v>
      </c>
      <c r="F961" s="159" t="n">
        <v>0</v>
      </c>
      <c r="G961" s="160" t="n">
        <v>-1.0485998</v>
      </c>
      <c r="H961" s="160" t="n">
        <v>0.0126</v>
      </c>
      <c r="I961" s="160" t="n">
        <v>-0.01321235748</v>
      </c>
      <c r="J961" s="159" t="n">
        <v>0</v>
      </c>
    </row>
    <row r="962" customFormat="false" ht="12.75" hidden="false" customHeight="false" outlineLevel="0" collapsed="false">
      <c r="A962" s="0" t="n">
        <f aca="false">INDEX(BucketTable,MATCH(B962,SumMonths,0),1)</f>
        <v>14</v>
      </c>
      <c r="B962" s="171" t="n">
        <v>42736</v>
      </c>
      <c r="C962" s="159" t="s">
        <v>140</v>
      </c>
      <c r="D962" s="159" t="s">
        <v>15</v>
      </c>
      <c r="E962" s="160" t="n">
        <v>-0.51081213</v>
      </c>
      <c r="F962" s="159" t="n">
        <v>0</v>
      </c>
      <c r="G962" s="160" t="n">
        <v>-0.51081213</v>
      </c>
      <c r="H962" s="160" t="n">
        <v>0</v>
      </c>
      <c r="I962" s="160" t="n">
        <v>0</v>
      </c>
      <c r="J962" s="159" t="n">
        <v>0</v>
      </c>
    </row>
    <row r="963" customFormat="false" ht="12.75" hidden="false" customHeight="false" outlineLevel="0" collapsed="false">
      <c r="A963" s="0" t="n">
        <f aca="false">INDEX(BucketTable,MATCH(B963,SumMonths,0),1)</f>
        <v>14</v>
      </c>
      <c r="B963" s="171" t="n">
        <v>42767</v>
      </c>
      <c r="C963" s="159" t="s">
        <v>137</v>
      </c>
      <c r="D963" s="159" t="s">
        <v>15</v>
      </c>
      <c r="E963" s="160" t="n">
        <v>2.15870419</v>
      </c>
      <c r="F963" s="159" t="n">
        <v>0</v>
      </c>
      <c r="G963" s="160" t="n">
        <v>2.15870419</v>
      </c>
      <c r="H963" s="160" t="n">
        <v>0</v>
      </c>
      <c r="I963" s="160" t="n">
        <v>0</v>
      </c>
      <c r="J963" s="159" t="n">
        <v>0</v>
      </c>
    </row>
    <row r="964" customFormat="false" ht="12.75" hidden="false" customHeight="false" outlineLevel="0" collapsed="false">
      <c r="A964" s="0" t="n">
        <f aca="false">INDEX(BucketTable,MATCH(B964,SumMonths,0),1)</f>
        <v>14</v>
      </c>
      <c r="B964" s="171" t="n">
        <v>42767</v>
      </c>
      <c r="C964" s="159" t="s">
        <v>138</v>
      </c>
      <c r="D964" s="159" t="s">
        <v>15</v>
      </c>
      <c r="E964" s="160" t="n">
        <v>-0.75842899</v>
      </c>
      <c r="F964" s="159" t="n">
        <v>0</v>
      </c>
      <c r="G964" s="160" t="n">
        <v>-0.75842899</v>
      </c>
      <c r="H964" s="160" t="n">
        <v>0</v>
      </c>
      <c r="I964" s="160" t="n">
        <v>0</v>
      </c>
      <c r="J964" s="159" t="n">
        <v>0</v>
      </c>
    </row>
    <row r="965" customFormat="false" ht="12.75" hidden="false" customHeight="false" outlineLevel="0" collapsed="false">
      <c r="A965" s="0" t="n">
        <f aca="false">INDEX(BucketTable,MATCH(B965,SumMonths,0),1)</f>
        <v>14</v>
      </c>
      <c r="B965" s="171" t="n">
        <v>42767</v>
      </c>
      <c r="C965" s="159" t="s">
        <v>139</v>
      </c>
      <c r="D965" s="159" t="s">
        <v>15</v>
      </c>
      <c r="E965" s="160" t="n">
        <v>-0.94159103</v>
      </c>
      <c r="F965" s="159" t="n">
        <v>0</v>
      </c>
      <c r="G965" s="160" t="n">
        <v>-0.94159103</v>
      </c>
      <c r="H965" s="160" t="n">
        <v>0.0126</v>
      </c>
      <c r="I965" s="160" t="n">
        <v>-0.011864046978</v>
      </c>
      <c r="J965" s="159" t="n">
        <v>0</v>
      </c>
    </row>
    <row r="966" customFormat="false" ht="12.75" hidden="false" customHeight="false" outlineLevel="0" collapsed="false">
      <c r="A966" s="0" t="n">
        <f aca="false">INDEX(BucketTable,MATCH(B966,SumMonths,0),1)</f>
        <v>14</v>
      </c>
      <c r="B966" s="171" t="n">
        <v>42767</v>
      </c>
      <c r="C966" s="159" t="s">
        <v>140</v>
      </c>
      <c r="D966" s="159" t="s">
        <v>15</v>
      </c>
      <c r="E966" s="160" t="n">
        <v>-0.45868417</v>
      </c>
      <c r="F966" s="159" t="n">
        <v>0</v>
      </c>
      <c r="G966" s="160" t="n">
        <v>-0.45868417</v>
      </c>
      <c r="H966" s="160" t="n">
        <v>0</v>
      </c>
      <c r="I966" s="160" t="n">
        <v>0</v>
      </c>
      <c r="J966" s="159" t="n">
        <v>0</v>
      </c>
    </row>
    <row r="967" customFormat="false" ht="12.75" hidden="false" customHeight="false" outlineLevel="0" collapsed="false">
      <c r="A967" s="0" t="n">
        <f aca="false">INDEX(BucketTable,MATCH(B967,SumMonths,0),1)</f>
        <v>14</v>
      </c>
      <c r="B967" s="171" t="n">
        <v>42795</v>
      </c>
      <c r="C967" s="159" t="s">
        <v>137</v>
      </c>
      <c r="D967" s="159" t="s">
        <v>15</v>
      </c>
      <c r="E967" s="160" t="n">
        <v>2.37737018</v>
      </c>
      <c r="F967" s="159" t="n">
        <v>0</v>
      </c>
      <c r="G967" s="160" t="n">
        <v>2.37737018</v>
      </c>
      <c r="H967" s="160" t="n">
        <v>0</v>
      </c>
      <c r="I967" s="160" t="n">
        <v>0</v>
      </c>
      <c r="J967" s="159" t="n">
        <v>0</v>
      </c>
    </row>
    <row r="968" customFormat="false" ht="12.75" hidden="false" customHeight="false" outlineLevel="0" collapsed="false">
      <c r="A968" s="0" t="n">
        <f aca="false">INDEX(BucketTable,MATCH(B968,SumMonths,0),1)</f>
        <v>14</v>
      </c>
      <c r="B968" s="171" t="n">
        <v>42795</v>
      </c>
      <c r="C968" s="159" t="s">
        <v>138</v>
      </c>
      <c r="D968" s="159" t="s">
        <v>15</v>
      </c>
      <c r="E968" s="160" t="n">
        <v>-0.83525407</v>
      </c>
      <c r="F968" s="159" t="n">
        <v>0</v>
      </c>
      <c r="G968" s="160" t="n">
        <v>-0.83525407</v>
      </c>
      <c r="H968" s="160" t="n">
        <v>0</v>
      </c>
      <c r="I968" s="160" t="n">
        <v>0</v>
      </c>
      <c r="J968" s="159" t="n">
        <v>0</v>
      </c>
    </row>
    <row r="969" customFormat="false" ht="12.75" hidden="false" customHeight="false" outlineLevel="0" collapsed="false">
      <c r="A969" s="0" t="n">
        <f aca="false">INDEX(BucketTable,MATCH(B969,SumMonths,0),1)</f>
        <v>14</v>
      </c>
      <c r="B969" s="171" t="n">
        <v>42795</v>
      </c>
      <c r="C969" s="159" t="s">
        <v>139</v>
      </c>
      <c r="D969" s="159" t="s">
        <v>15</v>
      </c>
      <c r="E969" s="160" t="n">
        <v>-1.03696952</v>
      </c>
      <c r="F969" s="159" t="n">
        <v>0</v>
      </c>
      <c r="G969" s="160" t="n">
        <v>-1.03696952</v>
      </c>
      <c r="H969" s="160" t="n">
        <v>0.0126</v>
      </c>
      <c r="I969" s="160" t="n">
        <v>-0.013065815952</v>
      </c>
      <c r="J969" s="159" t="n">
        <v>0</v>
      </c>
    </row>
    <row r="970" customFormat="false" ht="12.75" hidden="false" customHeight="false" outlineLevel="0" collapsed="false">
      <c r="A970" s="0" t="n">
        <f aca="false">INDEX(BucketTable,MATCH(B970,SumMonths,0),1)</f>
        <v>14</v>
      </c>
      <c r="B970" s="171" t="n">
        <v>42795</v>
      </c>
      <c r="C970" s="159" t="s">
        <v>140</v>
      </c>
      <c r="D970" s="159" t="s">
        <v>15</v>
      </c>
      <c r="E970" s="160" t="n">
        <v>-0.50514659</v>
      </c>
      <c r="F970" s="159" t="n">
        <v>0</v>
      </c>
      <c r="G970" s="160" t="n">
        <v>-0.50514659</v>
      </c>
      <c r="H970" s="160" t="n">
        <v>0</v>
      </c>
      <c r="I970" s="160" t="n">
        <v>0</v>
      </c>
      <c r="J970" s="159" t="n">
        <v>0</v>
      </c>
    </row>
    <row r="971" customFormat="false" ht="12.75" hidden="false" customHeight="false" outlineLevel="0" collapsed="false">
      <c r="A971" s="0" t="n">
        <f aca="false">INDEX(BucketTable,MATCH(B971,SumMonths,0),1)</f>
        <v>14</v>
      </c>
      <c r="B971" s="171" t="n">
        <v>42826</v>
      </c>
      <c r="C971" s="159" t="s">
        <v>137</v>
      </c>
      <c r="D971" s="159" t="s">
        <v>15</v>
      </c>
      <c r="E971" s="160" t="n">
        <v>2.28721683</v>
      </c>
      <c r="F971" s="159" t="n">
        <v>0</v>
      </c>
      <c r="G971" s="160" t="n">
        <v>2.28721683</v>
      </c>
      <c r="H971" s="160" t="n">
        <v>0</v>
      </c>
      <c r="I971" s="160" t="n">
        <v>0</v>
      </c>
      <c r="J971" s="159" t="n">
        <v>0</v>
      </c>
    </row>
    <row r="972" customFormat="false" ht="12.75" hidden="false" customHeight="false" outlineLevel="0" collapsed="false">
      <c r="A972" s="0" t="n">
        <f aca="false">INDEX(BucketTable,MATCH(B972,SumMonths,0),1)</f>
        <v>14</v>
      </c>
      <c r="B972" s="171" t="n">
        <v>42826</v>
      </c>
      <c r="C972" s="159" t="s">
        <v>138</v>
      </c>
      <c r="D972" s="159" t="s">
        <v>15</v>
      </c>
      <c r="E972" s="160" t="n">
        <v>-0.80358002</v>
      </c>
      <c r="F972" s="159" t="n">
        <v>0</v>
      </c>
      <c r="G972" s="160" t="n">
        <v>-0.80358002</v>
      </c>
      <c r="H972" s="160" t="n">
        <v>0</v>
      </c>
      <c r="I972" s="160" t="n">
        <v>0</v>
      </c>
      <c r="J972" s="159" t="n">
        <v>0</v>
      </c>
    </row>
    <row r="973" customFormat="false" ht="12.75" hidden="false" customHeight="false" outlineLevel="0" collapsed="false">
      <c r="A973" s="0" t="n">
        <f aca="false">INDEX(BucketTable,MATCH(B973,SumMonths,0),1)</f>
        <v>14</v>
      </c>
      <c r="B973" s="171" t="n">
        <v>42826</v>
      </c>
      <c r="C973" s="159" t="s">
        <v>139</v>
      </c>
      <c r="D973" s="159" t="s">
        <v>15</v>
      </c>
      <c r="E973" s="160" t="n">
        <v>-0.99764612</v>
      </c>
      <c r="F973" s="159" t="n">
        <v>0</v>
      </c>
      <c r="G973" s="160" t="n">
        <v>-0.99764612</v>
      </c>
      <c r="H973" s="160" t="n">
        <v>0.0126</v>
      </c>
      <c r="I973" s="160" t="n">
        <v>-0.012570341112</v>
      </c>
      <c r="J973" s="159" t="n">
        <v>0</v>
      </c>
    </row>
    <row r="974" customFormat="false" ht="12.75" hidden="false" customHeight="false" outlineLevel="0" collapsed="false">
      <c r="A974" s="0" t="n">
        <f aca="false">INDEX(BucketTable,MATCH(B974,SumMonths,0),1)</f>
        <v>14</v>
      </c>
      <c r="B974" s="171" t="n">
        <v>42826</v>
      </c>
      <c r="C974" s="159" t="s">
        <v>140</v>
      </c>
      <c r="D974" s="159" t="s">
        <v>15</v>
      </c>
      <c r="E974" s="160" t="n">
        <v>-0.48599069</v>
      </c>
      <c r="F974" s="159" t="n">
        <v>0</v>
      </c>
      <c r="G974" s="160" t="n">
        <v>-0.48599069</v>
      </c>
      <c r="H974" s="160" t="n">
        <v>0</v>
      </c>
      <c r="I974" s="160" t="n">
        <v>0</v>
      </c>
      <c r="J974" s="159" t="n">
        <v>0</v>
      </c>
    </row>
    <row r="975" customFormat="false" ht="12.75" hidden="false" customHeight="false" outlineLevel="0" collapsed="false">
      <c r="A975" s="0" t="n">
        <f aca="false">INDEX(BucketTable,MATCH(B975,SumMonths,0),1)</f>
        <v>14</v>
      </c>
      <c r="B975" s="171" t="n">
        <v>42856</v>
      </c>
      <c r="C975" s="159" t="s">
        <v>137</v>
      </c>
      <c r="D975" s="159" t="s">
        <v>15</v>
      </c>
      <c r="E975" s="160" t="n">
        <v>2.35005675</v>
      </c>
      <c r="F975" s="159" t="n">
        <v>0</v>
      </c>
      <c r="G975" s="160" t="n">
        <v>2.35005675</v>
      </c>
      <c r="H975" s="160" t="n">
        <v>0</v>
      </c>
      <c r="I975" s="160" t="n">
        <v>0</v>
      </c>
      <c r="J975" s="159" t="n">
        <v>0</v>
      </c>
    </row>
    <row r="976" customFormat="false" ht="12.75" hidden="false" customHeight="false" outlineLevel="0" collapsed="false">
      <c r="A976" s="0" t="n">
        <f aca="false">INDEX(BucketTable,MATCH(B976,SumMonths,0),1)</f>
        <v>14</v>
      </c>
      <c r="B976" s="171" t="n">
        <v>42856</v>
      </c>
      <c r="C976" s="159" t="s">
        <v>138</v>
      </c>
      <c r="D976" s="159" t="s">
        <v>15</v>
      </c>
      <c r="E976" s="160" t="n">
        <v>-0.8256579</v>
      </c>
      <c r="F976" s="159" t="n">
        <v>0</v>
      </c>
      <c r="G976" s="160" t="n">
        <v>-0.8256579</v>
      </c>
      <c r="H976" s="160" t="n">
        <v>0</v>
      </c>
      <c r="I976" s="160" t="n">
        <v>0</v>
      </c>
      <c r="J976" s="159" t="n">
        <v>0</v>
      </c>
    </row>
    <row r="977" customFormat="false" ht="12.75" hidden="false" customHeight="false" outlineLevel="0" collapsed="false">
      <c r="A977" s="0" t="n">
        <f aca="false">INDEX(BucketTable,MATCH(B977,SumMonths,0),1)</f>
        <v>14</v>
      </c>
      <c r="B977" s="171" t="n">
        <v>42856</v>
      </c>
      <c r="C977" s="159" t="s">
        <v>139</v>
      </c>
      <c r="D977" s="159" t="s">
        <v>15</v>
      </c>
      <c r="E977" s="160" t="n">
        <v>-1.02505585</v>
      </c>
      <c r="F977" s="159" t="n">
        <v>0</v>
      </c>
      <c r="G977" s="160" t="n">
        <v>-1.02505585</v>
      </c>
      <c r="H977" s="160" t="n">
        <v>0.0126</v>
      </c>
      <c r="I977" s="160" t="n">
        <v>-0.01291570371</v>
      </c>
      <c r="J977" s="159" t="n">
        <v>0</v>
      </c>
    </row>
    <row r="978" customFormat="false" ht="12.75" hidden="false" customHeight="false" outlineLevel="0" collapsed="false">
      <c r="A978" s="0" t="n">
        <f aca="false">INDEX(BucketTable,MATCH(B978,SumMonths,0),1)</f>
        <v>14</v>
      </c>
      <c r="B978" s="171" t="n">
        <v>42856</v>
      </c>
      <c r="C978" s="159" t="s">
        <v>140</v>
      </c>
      <c r="D978" s="159" t="s">
        <v>15</v>
      </c>
      <c r="E978" s="160" t="n">
        <v>-0.499343</v>
      </c>
      <c r="F978" s="159" t="n">
        <v>0</v>
      </c>
      <c r="G978" s="160" t="n">
        <v>-0.499343</v>
      </c>
      <c r="H978" s="160" t="n">
        <v>0</v>
      </c>
      <c r="I978" s="160" t="n">
        <v>0</v>
      </c>
      <c r="J978" s="159" t="n">
        <v>0</v>
      </c>
    </row>
    <row r="979" customFormat="false" ht="12.75" hidden="false" customHeight="false" outlineLevel="0" collapsed="false">
      <c r="A979" s="0" t="n">
        <f aca="false">INDEX(BucketTable,MATCH(B979,SumMonths,0),1)</f>
        <v>14</v>
      </c>
      <c r="B979" s="171" t="n">
        <v>42887</v>
      </c>
      <c r="C979" s="159" t="s">
        <v>137</v>
      </c>
      <c r="D979" s="159" t="s">
        <v>15</v>
      </c>
      <c r="E979" s="160" t="n">
        <v>2.26091097</v>
      </c>
      <c r="F979" s="159" t="n">
        <v>0</v>
      </c>
      <c r="G979" s="160" t="n">
        <v>2.26091097</v>
      </c>
      <c r="H979" s="160" t="n">
        <v>0</v>
      </c>
      <c r="I979" s="160" t="n">
        <v>0</v>
      </c>
      <c r="J979" s="159" t="n">
        <v>0</v>
      </c>
    </row>
    <row r="980" customFormat="false" ht="12.75" hidden="false" customHeight="false" outlineLevel="0" collapsed="false">
      <c r="A980" s="0" t="n">
        <f aca="false">INDEX(BucketTable,MATCH(B980,SumMonths,0),1)</f>
        <v>14</v>
      </c>
      <c r="B980" s="171" t="n">
        <v>42887</v>
      </c>
      <c r="C980" s="159" t="s">
        <v>138</v>
      </c>
      <c r="D980" s="159" t="s">
        <v>15</v>
      </c>
      <c r="E980" s="160" t="n">
        <v>-0.79433784</v>
      </c>
      <c r="F980" s="159" t="n">
        <v>0</v>
      </c>
      <c r="G980" s="160" t="n">
        <v>-0.79433784</v>
      </c>
      <c r="H980" s="160" t="n">
        <v>0</v>
      </c>
      <c r="I980" s="160" t="n">
        <v>0</v>
      </c>
      <c r="J980" s="159" t="n">
        <v>0</v>
      </c>
    </row>
    <row r="981" customFormat="false" ht="12.75" hidden="false" customHeight="false" outlineLevel="0" collapsed="false">
      <c r="A981" s="0" t="n">
        <f aca="false">INDEX(BucketTable,MATCH(B981,SumMonths,0),1)</f>
        <v>14</v>
      </c>
      <c r="B981" s="171" t="n">
        <v>42887</v>
      </c>
      <c r="C981" s="159" t="s">
        <v>139</v>
      </c>
      <c r="D981" s="159" t="s">
        <v>15</v>
      </c>
      <c r="E981" s="160" t="n">
        <v>-0.98617194</v>
      </c>
      <c r="F981" s="159" t="n">
        <v>0</v>
      </c>
      <c r="G981" s="160" t="n">
        <v>-0.98617194</v>
      </c>
      <c r="H981" s="160" t="n">
        <v>0.0126</v>
      </c>
      <c r="I981" s="160" t="n">
        <v>-0.012425766444</v>
      </c>
      <c r="J981" s="159" t="n">
        <v>0</v>
      </c>
    </row>
    <row r="982" customFormat="false" ht="12.75" hidden="false" customHeight="false" outlineLevel="0" collapsed="false">
      <c r="A982" s="0" t="n">
        <f aca="false">INDEX(BucketTable,MATCH(B982,SumMonths,0),1)</f>
        <v>14</v>
      </c>
      <c r="B982" s="171" t="n">
        <v>42887</v>
      </c>
      <c r="C982" s="159" t="s">
        <v>140</v>
      </c>
      <c r="D982" s="159" t="s">
        <v>15</v>
      </c>
      <c r="E982" s="160" t="n">
        <v>-0.48040119</v>
      </c>
      <c r="F982" s="159" t="n">
        <v>0</v>
      </c>
      <c r="G982" s="160" t="n">
        <v>-0.48040119</v>
      </c>
      <c r="H982" s="160" t="n">
        <v>0</v>
      </c>
      <c r="I982" s="160" t="n">
        <v>0</v>
      </c>
      <c r="J982" s="159" t="n">
        <v>0</v>
      </c>
    </row>
    <row r="983" customFormat="false" ht="12.75" hidden="false" customHeight="false" outlineLevel="0" collapsed="false">
      <c r="A983" s="0" t="n">
        <f aca="false">INDEX(BucketTable,MATCH(B983,SumMonths,0),1)</f>
        <v>14</v>
      </c>
      <c r="B983" s="171" t="n">
        <v>42917</v>
      </c>
      <c r="C983" s="159" t="s">
        <v>137</v>
      </c>
      <c r="D983" s="159" t="s">
        <v>15</v>
      </c>
      <c r="E983" s="160" t="n">
        <v>2.3230001</v>
      </c>
      <c r="F983" s="159" t="n">
        <v>0</v>
      </c>
      <c r="G983" s="160" t="n">
        <v>2.3230001</v>
      </c>
      <c r="H983" s="160" t="n">
        <v>0</v>
      </c>
      <c r="I983" s="160" t="n">
        <v>0</v>
      </c>
      <c r="J983" s="159" t="n">
        <v>0</v>
      </c>
    </row>
    <row r="984" customFormat="false" ht="12.75" hidden="false" customHeight="false" outlineLevel="0" collapsed="false">
      <c r="A984" s="0" t="n">
        <f aca="false">INDEX(BucketTable,MATCH(B984,SumMonths,0),1)</f>
        <v>14</v>
      </c>
      <c r="B984" s="171" t="n">
        <v>42917</v>
      </c>
      <c r="C984" s="159" t="s">
        <v>138</v>
      </c>
      <c r="D984" s="159" t="s">
        <v>15</v>
      </c>
      <c r="E984" s="160" t="n">
        <v>-0.81615194</v>
      </c>
      <c r="F984" s="159" t="n">
        <v>0</v>
      </c>
      <c r="G984" s="160" t="n">
        <v>-0.81615194</v>
      </c>
      <c r="H984" s="160" t="n">
        <v>0</v>
      </c>
      <c r="I984" s="160" t="n">
        <v>0</v>
      </c>
      <c r="J984" s="159" t="n">
        <v>0</v>
      </c>
    </row>
    <row r="985" customFormat="false" ht="12.75" hidden="false" customHeight="false" outlineLevel="0" collapsed="false">
      <c r="A985" s="0" t="n">
        <f aca="false">INDEX(BucketTable,MATCH(B985,SumMonths,0),1)</f>
        <v>14</v>
      </c>
      <c r="B985" s="171" t="n">
        <v>42917</v>
      </c>
      <c r="C985" s="159" t="s">
        <v>139</v>
      </c>
      <c r="D985" s="159" t="s">
        <v>15</v>
      </c>
      <c r="E985" s="160" t="n">
        <v>-1.01325419</v>
      </c>
      <c r="F985" s="159" t="n">
        <v>0</v>
      </c>
      <c r="G985" s="160" t="n">
        <v>-1.01325419</v>
      </c>
      <c r="H985" s="160" t="n">
        <v>0.0126</v>
      </c>
      <c r="I985" s="160" t="n">
        <v>-0.012767002794</v>
      </c>
      <c r="J985" s="159" t="n">
        <v>0</v>
      </c>
    </row>
    <row r="986" customFormat="false" ht="12.75" hidden="false" customHeight="false" outlineLevel="0" collapsed="false">
      <c r="A986" s="0" t="n">
        <f aca="false">INDEX(BucketTable,MATCH(B986,SumMonths,0),1)</f>
        <v>14</v>
      </c>
      <c r="B986" s="171" t="n">
        <v>42917</v>
      </c>
      <c r="C986" s="159" t="s">
        <v>140</v>
      </c>
      <c r="D986" s="159" t="s">
        <v>15</v>
      </c>
      <c r="E986" s="160" t="n">
        <v>-0.49359397</v>
      </c>
      <c r="F986" s="159" t="n">
        <v>0</v>
      </c>
      <c r="G986" s="160" t="n">
        <v>-0.49359397</v>
      </c>
      <c r="H986" s="160" t="n">
        <v>0</v>
      </c>
      <c r="I986" s="160" t="n">
        <v>0</v>
      </c>
      <c r="J986" s="159" t="n">
        <v>0</v>
      </c>
    </row>
    <row r="987" customFormat="false" ht="12.75" hidden="false" customHeight="false" outlineLevel="0" collapsed="false">
      <c r="A987" s="0" t="n">
        <f aca="false">INDEX(BucketTable,MATCH(B987,SumMonths,0),1)</f>
        <v>14</v>
      </c>
      <c r="B987" s="171" t="n">
        <v>42948</v>
      </c>
      <c r="C987" s="159" t="s">
        <v>137</v>
      </c>
      <c r="D987" s="159" t="s">
        <v>15</v>
      </c>
      <c r="E987" s="160" t="n">
        <v>2.30934789</v>
      </c>
      <c r="F987" s="159" t="n">
        <v>0</v>
      </c>
      <c r="G987" s="160" t="n">
        <v>2.30934789</v>
      </c>
      <c r="H987" s="160" t="n">
        <v>0</v>
      </c>
      <c r="I987" s="160" t="n">
        <v>0</v>
      </c>
      <c r="J987" s="159" t="n">
        <v>0</v>
      </c>
    </row>
    <row r="988" customFormat="false" ht="12.75" hidden="false" customHeight="false" outlineLevel="0" collapsed="false">
      <c r="A988" s="0" t="n">
        <f aca="false">INDEX(BucketTable,MATCH(B988,SumMonths,0),1)</f>
        <v>14</v>
      </c>
      <c r="B988" s="171" t="n">
        <v>42948</v>
      </c>
      <c r="C988" s="159" t="s">
        <v>138</v>
      </c>
      <c r="D988" s="159" t="s">
        <v>15</v>
      </c>
      <c r="E988" s="160" t="n">
        <v>-0.81135544</v>
      </c>
      <c r="F988" s="159" t="n">
        <v>0</v>
      </c>
      <c r="G988" s="160" t="n">
        <v>-0.81135544</v>
      </c>
      <c r="H988" s="160" t="n">
        <v>0</v>
      </c>
      <c r="I988" s="160" t="n">
        <v>0</v>
      </c>
      <c r="J988" s="159" t="n">
        <v>0</v>
      </c>
    </row>
    <row r="989" customFormat="false" ht="12.75" hidden="false" customHeight="false" outlineLevel="0" collapsed="false">
      <c r="A989" s="0" t="n">
        <f aca="false">INDEX(BucketTable,MATCH(B989,SumMonths,0),1)</f>
        <v>14</v>
      </c>
      <c r="B989" s="171" t="n">
        <v>42948</v>
      </c>
      <c r="C989" s="159" t="s">
        <v>139</v>
      </c>
      <c r="D989" s="159" t="s">
        <v>15</v>
      </c>
      <c r="E989" s="160" t="n">
        <v>-1.00729932</v>
      </c>
      <c r="F989" s="159" t="n">
        <v>0</v>
      </c>
      <c r="G989" s="160" t="n">
        <v>-1.00729932</v>
      </c>
      <c r="H989" s="160" t="n">
        <v>0.0126</v>
      </c>
      <c r="I989" s="160" t="n">
        <v>-0.012691971432</v>
      </c>
      <c r="J989" s="159" t="n">
        <v>0</v>
      </c>
    </row>
    <row r="990" customFormat="false" ht="12.75" hidden="false" customHeight="false" outlineLevel="0" collapsed="false">
      <c r="A990" s="0" t="n">
        <f aca="false">INDEX(BucketTable,MATCH(B990,SumMonths,0),1)</f>
        <v>14</v>
      </c>
      <c r="B990" s="171" t="n">
        <v>42948</v>
      </c>
      <c r="C990" s="159" t="s">
        <v>140</v>
      </c>
      <c r="D990" s="159" t="s">
        <v>15</v>
      </c>
      <c r="E990" s="160" t="n">
        <v>-0.49069313</v>
      </c>
      <c r="F990" s="159" t="n">
        <v>0</v>
      </c>
      <c r="G990" s="160" t="n">
        <v>-0.49069313</v>
      </c>
      <c r="H990" s="160" t="n">
        <v>0</v>
      </c>
      <c r="I990" s="160" t="n">
        <v>0</v>
      </c>
      <c r="J990" s="159" t="n">
        <v>0</v>
      </c>
    </row>
    <row r="991" customFormat="false" ht="12.75" hidden="false" customHeight="false" outlineLevel="0" collapsed="false">
      <c r="A991" s="0" t="n">
        <f aca="false">INDEX(BucketTable,MATCH(B991,SumMonths,0),1)</f>
        <v>14</v>
      </c>
      <c r="B991" s="171" t="n">
        <v>42979</v>
      </c>
      <c r="C991" s="159" t="s">
        <v>137</v>
      </c>
      <c r="D991" s="159" t="s">
        <v>15</v>
      </c>
      <c r="E991" s="160" t="n">
        <v>2.22170454</v>
      </c>
      <c r="F991" s="159" t="n">
        <v>0</v>
      </c>
      <c r="G991" s="160" t="n">
        <v>2.22170454</v>
      </c>
      <c r="H991" s="160" t="n">
        <v>0</v>
      </c>
      <c r="I991" s="160" t="n">
        <v>0</v>
      </c>
      <c r="J991" s="159" t="n">
        <v>0</v>
      </c>
    </row>
    <row r="992" customFormat="false" ht="12.75" hidden="false" customHeight="false" outlineLevel="0" collapsed="false">
      <c r="A992" s="0" t="n">
        <f aca="false">INDEX(BucketTable,MATCH(B992,SumMonths,0),1)</f>
        <v>14</v>
      </c>
      <c r="B992" s="171" t="n">
        <v>42979</v>
      </c>
      <c r="C992" s="159" t="s">
        <v>138</v>
      </c>
      <c r="D992" s="159" t="s">
        <v>15</v>
      </c>
      <c r="E992" s="160" t="n">
        <v>-0.78056324</v>
      </c>
      <c r="F992" s="159" t="n">
        <v>0</v>
      </c>
      <c r="G992" s="160" t="n">
        <v>-0.78056324</v>
      </c>
      <c r="H992" s="160" t="n">
        <v>0</v>
      </c>
      <c r="I992" s="160" t="n">
        <v>0</v>
      </c>
      <c r="J992" s="159" t="n">
        <v>0</v>
      </c>
    </row>
    <row r="993" customFormat="false" ht="12.75" hidden="false" customHeight="false" outlineLevel="0" collapsed="false">
      <c r="A993" s="0" t="n">
        <f aca="false">INDEX(BucketTable,MATCH(B993,SumMonths,0),1)</f>
        <v>14</v>
      </c>
      <c r="B993" s="171" t="n">
        <v>42979</v>
      </c>
      <c r="C993" s="159" t="s">
        <v>139</v>
      </c>
      <c r="D993" s="159" t="s">
        <v>15</v>
      </c>
      <c r="E993" s="160" t="n">
        <v>-0.96907074</v>
      </c>
      <c r="F993" s="159" t="n">
        <v>0</v>
      </c>
      <c r="G993" s="160" t="n">
        <v>-0.96907074</v>
      </c>
      <c r="H993" s="160" t="n">
        <v>0.0126</v>
      </c>
      <c r="I993" s="160" t="n">
        <v>-0.012210291324</v>
      </c>
      <c r="J993" s="159" t="n">
        <v>0</v>
      </c>
    </row>
    <row r="994" customFormat="false" ht="12.75" hidden="false" customHeight="false" outlineLevel="0" collapsed="false">
      <c r="A994" s="0" t="n">
        <f aca="false">INDEX(BucketTable,MATCH(B994,SumMonths,0),1)</f>
        <v>14</v>
      </c>
      <c r="B994" s="171" t="n">
        <v>42979</v>
      </c>
      <c r="C994" s="159" t="s">
        <v>140</v>
      </c>
      <c r="D994" s="159" t="s">
        <v>15</v>
      </c>
      <c r="E994" s="160" t="n">
        <v>-0.47207056</v>
      </c>
      <c r="F994" s="159" t="n">
        <v>0</v>
      </c>
      <c r="G994" s="160" t="n">
        <v>-0.47207056</v>
      </c>
      <c r="H994" s="160" t="n">
        <v>0</v>
      </c>
      <c r="I994" s="160" t="n">
        <v>0</v>
      </c>
      <c r="J994" s="159" t="n">
        <v>0</v>
      </c>
    </row>
    <row r="995" customFormat="false" ht="12.75" hidden="false" customHeight="false" outlineLevel="0" collapsed="false">
      <c r="A995" s="0" t="n">
        <f aca="false">INDEX(BucketTable,MATCH(B995,SumMonths,0),1)</f>
        <v>14</v>
      </c>
      <c r="B995" s="171" t="n">
        <v>43009</v>
      </c>
      <c r="C995" s="159" t="s">
        <v>137</v>
      </c>
      <c r="D995" s="159" t="s">
        <v>15</v>
      </c>
      <c r="E995" s="160" t="n">
        <v>2.28267544</v>
      </c>
      <c r="F995" s="159" t="n">
        <v>0</v>
      </c>
      <c r="G995" s="160" t="n">
        <v>2.28267544</v>
      </c>
      <c r="H995" s="160" t="n">
        <v>0</v>
      </c>
      <c r="I995" s="160" t="n">
        <v>0</v>
      </c>
      <c r="J995" s="159" t="n">
        <v>0</v>
      </c>
    </row>
    <row r="996" customFormat="false" ht="12.75" hidden="false" customHeight="false" outlineLevel="0" collapsed="false">
      <c r="A996" s="0" t="n">
        <f aca="false">INDEX(BucketTable,MATCH(B996,SumMonths,0),1)</f>
        <v>14</v>
      </c>
      <c r="B996" s="171" t="n">
        <v>43009</v>
      </c>
      <c r="C996" s="159" t="s">
        <v>138</v>
      </c>
      <c r="D996" s="159" t="s">
        <v>15</v>
      </c>
      <c r="E996" s="160" t="n">
        <v>-0.80198447</v>
      </c>
      <c r="F996" s="159" t="n">
        <v>0</v>
      </c>
      <c r="G996" s="160" t="n">
        <v>-0.80198447</v>
      </c>
      <c r="H996" s="160" t="n">
        <v>0</v>
      </c>
      <c r="I996" s="160" t="n">
        <v>0</v>
      </c>
      <c r="J996" s="159" t="n">
        <v>0</v>
      </c>
    </row>
    <row r="997" customFormat="false" ht="12.75" hidden="false" customHeight="false" outlineLevel="0" collapsed="false">
      <c r="A997" s="0" t="n">
        <f aca="false">INDEX(BucketTable,MATCH(B997,SumMonths,0),1)</f>
        <v>14</v>
      </c>
      <c r="B997" s="171" t="n">
        <v>43009</v>
      </c>
      <c r="C997" s="159" t="s">
        <v>139</v>
      </c>
      <c r="D997" s="159" t="s">
        <v>15</v>
      </c>
      <c r="E997" s="160" t="n">
        <v>-0.99566524</v>
      </c>
      <c r="F997" s="159" t="n">
        <v>0</v>
      </c>
      <c r="G997" s="160" t="n">
        <v>-0.99566524</v>
      </c>
      <c r="H997" s="160" t="n">
        <v>0.0126</v>
      </c>
      <c r="I997" s="160" t="n">
        <v>-0.012545382024</v>
      </c>
      <c r="J997" s="159" t="n">
        <v>0</v>
      </c>
    </row>
    <row r="998" customFormat="false" ht="12.75" hidden="false" customHeight="false" outlineLevel="0" collapsed="false">
      <c r="A998" s="0" t="n">
        <f aca="false">INDEX(BucketTable,MATCH(B998,SumMonths,0),1)</f>
        <v>14</v>
      </c>
      <c r="B998" s="171" t="n">
        <v>43009</v>
      </c>
      <c r="C998" s="159" t="s">
        <v>140</v>
      </c>
      <c r="D998" s="159" t="s">
        <v>15</v>
      </c>
      <c r="E998" s="160" t="n">
        <v>-0.48502573</v>
      </c>
      <c r="F998" s="159" t="n">
        <v>0</v>
      </c>
      <c r="G998" s="160" t="n">
        <v>-0.48502573</v>
      </c>
      <c r="H998" s="160" t="n">
        <v>0</v>
      </c>
      <c r="I998" s="160" t="n">
        <v>0</v>
      </c>
      <c r="J998" s="159" t="n">
        <v>0</v>
      </c>
    </row>
    <row r="999" customFormat="false" ht="12.75" hidden="false" customHeight="false" outlineLevel="0" collapsed="false">
      <c r="A999" s="0" t="n">
        <f aca="false">INDEX(BucketTable,MATCH(B999,SumMonths,0),1)</f>
        <v>14</v>
      </c>
      <c r="B999" s="171" t="n">
        <v>43040</v>
      </c>
      <c r="C999" s="159" t="s">
        <v>137</v>
      </c>
      <c r="D999" s="159" t="s">
        <v>15</v>
      </c>
      <c r="E999" s="160" t="n">
        <v>2.19601696</v>
      </c>
      <c r="F999" s="159" t="n">
        <v>0</v>
      </c>
      <c r="G999" s="160" t="n">
        <v>2.19601696</v>
      </c>
      <c r="H999" s="160" t="n">
        <v>0</v>
      </c>
      <c r="I999" s="160" t="n">
        <v>0</v>
      </c>
      <c r="J999" s="159" t="n">
        <v>0</v>
      </c>
    </row>
    <row r="1000" customFormat="false" ht="12.75" hidden="false" customHeight="false" outlineLevel="0" collapsed="false">
      <c r="A1000" s="0" t="n">
        <f aca="false">INDEX(BucketTable,MATCH(B1000,SumMonths,0),1)</f>
        <v>14</v>
      </c>
      <c r="B1000" s="171" t="n">
        <v>43040</v>
      </c>
      <c r="C1000" s="159" t="s">
        <v>138</v>
      </c>
      <c r="D1000" s="159" t="s">
        <v>15</v>
      </c>
      <c r="E1000" s="160" t="n">
        <v>-0.77153828</v>
      </c>
      <c r="F1000" s="159" t="n">
        <v>0</v>
      </c>
      <c r="G1000" s="160" t="n">
        <v>-0.77153828</v>
      </c>
      <c r="H1000" s="160" t="n">
        <v>0</v>
      </c>
      <c r="I1000" s="160" t="n">
        <v>0</v>
      </c>
      <c r="J1000" s="159" t="n">
        <v>0</v>
      </c>
    </row>
    <row r="1001" customFormat="false" ht="12.75" hidden="false" customHeight="false" outlineLevel="0" collapsed="false">
      <c r="A1001" s="0" t="n">
        <f aca="false">INDEX(BucketTable,MATCH(B1001,SumMonths,0),1)</f>
        <v>14</v>
      </c>
      <c r="B1001" s="171" t="n">
        <v>43040</v>
      </c>
      <c r="C1001" s="159" t="s">
        <v>139</v>
      </c>
      <c r="D1001" s="159" t="s">
        <v>15</v>
      </c>
      <c r="E1001" s="160" t="n">
        <v>-0.95786625</v>
      </c>
      <c r="F1001" s="159" t="n">
        <v>0</v>
      </c>
      <c r="G1001" s="160" t="n">
        <v>-0.95786625</v>
      </c>
      <c r="H1001" s="160" t="n">
        <v>0.0126</v>
      </c>
      <c r="I1001" s="160" t="n">
        <v>-0.01206911475</v>
      </c>
      <c r="J1001" s="159" t="n">
        <v>0</v>
      </c>
    </row>
    <row r="1002" customFormat="false" ht="12.75" hidden="false" customHeight="false" outlineLevel="0" collapsed="false">
      <c r="A1002" s="0" t="n">
        <f aca="false">INDEX(BucketTable,MATCH(B1002,SumMonths,0),1)</f>
        <v>14</v>
      </c>
      <c r="B1002" s="171" t="n">
        <v>43040</v>
      </c>
      <c r="C1002" s="159" t="s">
        <v>140</v>
      </c>
      <c r="D1002" s="159" t="s">
        <v>15</v>
      </c>
      <c r="E1002" s="160" t="n">
        <v>-0.46661243</v>
      </c>
      <c r="F1002" s="159" t="n">
        <v>0</v>
      </c>
      <c r="G1002" s="160" t="n">
        <v>-0.46661243</v>
      </c>
      <c r="H1002" s="160" t="n">
        <v>0</v>
      </c>
      <c r="I1002" s="160" t="n">
        <v>0</v>
      </c>
      <c r="J1002" s="159" t="n">
        <v>0</v>
      </c>
    </row>
    <row r="1003" customFormat="false" ht="12.75" hidden="false" customHeight="false" outlineLevel="0" collapsed="false">
      <c r="A1003" s="0" t="n">
        <f aca="false">INDEX(BucketTable,MATCH(B1003,SumMonths,0),1)</f>
        <v>14</v>
      </c>
      <c r="B1003" s="171" t="n">
        <v>43070</v>
      </c>
      <c r="C1003" s="159" t="s">
        <v>137</v>
      </c>
      <c r="D1003" s="159" t="s">
        <v>15</v>
      </c>
      <c r="E1003" s="160" t="n">
        <v>2.25625568</v>
      </c>
      <c r="F1003" s="159" t="n">
        <v>0</v>
      </c>
      <c r="G1003" s="160" t="n">
        <v>2.25625568</v>
      </c>
      <c r="H1003" s="160" t="n">
        <v>0</v>
      </c>
      <c r="I1003" s="160" t="n">
        <v>0</v>
      </c>
      <c r="J1003" s="159" t="n">
        <v>0</v>
      </c>
    </row>
    <row r="1004" customFormat="false" ht="12.75" hidden="false" customHeight="false" outlineLevel="0" collapsed="false">
      <c r="A1004" s="0" t="n">
        <f aca="false">INDEX(BucketTable,MATCH(B1004,SumMonths,0),1)</f>
        <v>14</v>
      </c>
      <c r="B1004" s="171" t="n">
        <v>43070</v>
      </c>
      <c r="C1004" s="159" t="s">
        <v>138</v>
      </c>
      <c r="D1004" s="159" t="s">
        <v>15</v>
      </c>
      <c r="E1004" s="160" t="n">
        <v>-0.79270227</v>
      </c>
      <c r="F1004" s="159" t="n">
        <v>0</v>
      </c>
      <c r="G1004" s="160" t="n">
        <v>-0.79270227</v>
      </c>
      <c r="H1004" s="160" t="n">
        <v>0</v>
      </c>
      <c r="I1004" s="160" t="n">
        <v>0</v>
      </c>
      <c r="J1004" s="159" t="n">
        <v>0</v>
      </c>
    </row>
    <row r="1005" customFormat="false" ht="12.75" hidden="false" customHeight="false" outlineLevel="0" collapsed="false">
      <c r="A1005" s="0" t="n">
        <f aca="false">INDEX(BucketTable,MATCH(B1005,SumMonths,0),1)</f>
        <v>14</v>
      </c>
      <c r="B1005" s="171" t="n">
        <v>43070</v>
      </c>
      <c r="C1005" s="159" t="s">
        <v>139</v>
      </c>
      <c r="D1005" s="159" t="s">
        <v>15</v>
      </c>
      <c r="E1005" s="160" t="n">
        <v>-0.98414138</v>
      </c>
      <c r="F1005" s="159" t="n">
        <v>0</v>
      </c>
      <c r="G1005" s="160" t="n">
        <v>-0.98414138</v>
      </c>
      <c r="H1005" s="160" t="n">
        <v>0.0126</v>
      </c>
      <c r="I1005" s="160" t="n">
        <v>-0.012400181388</v>
      </c>
      <c r="J1005" s="159" t="n">
        <v>0</v>
      </c>
    </row>
    <row r="1006" customFormat="false" ht="12.75" hidden="false" customHeight="false" outlineLevel="0" collapsed="false">
      <c r="A1006" s="0" t="n">
        <f aca="false">INDEX(BucketTable,MATCH(B1006,SumMonths,0),1)</f>
        <v>14</v>
      </c>
      <c r="B1006" s="171" t="n">
        <v>43070</v>
      </c>
      <c r="C1006" s="159" t="s">
        <v>140</v>
      </c>
      <c r="D1006" s="159" t="s">
        <v>15</v>
      </c>
      <c r="E1006" s="160" t="n">
        <v>-0.47941203</v>
      </c>
      <c r="F1006" s="159" t="n">
        <v>0</v>
      </c>
      <c r="G1006" s="160" t="n">
        <v>-0.47941203</v>
      </c>
      <c r="H1006" s="160" t="n">
        <v>0</v>
      </c>
      <c r="I1006" s="160" t="n">
        <v>0</v>
      </c>
      <c r="J1006" s="159" t="n">
        <v>0</v>
      </c>
    </row>
    <row r="1007" customFormat="false" ht="12.75" hidden="false" customHeight="false" outlineLevel="0" collapsed="false">
      <c r="A1007" s="0" t="n">
        <f aca="false">INDEX(BucketTable,MATCH(B1007,SumMonths,0),1)</f>
        <v>14</v>
      </c>
      <c r="B1007" s="171" t="n">
        <v>43101</v>
      </c>
      <c r="C1007" s="159" t="s">
        <v>137</v>
      </c>
      <c r="D1007" s="159" t="s">
        <v>15</v>
      </c>
      <c r="E1007" s="160" t="n">
        <v>2.24292556</v>
      </c>
      <c r="F1007" s="159" t="n">
        <v>0</v>
      </c>
      <c r="G1007" s="160" t="n">
        <v>2.24292556</v>
      </c>
      <c r="H1007" s="160" t="n">
        <v>0</v>
      </c>
      <c r="I1007" s="160" t="n">
        <v>0</v>
      </c>
      <c r="J1007" s="159" t="n">
        <v>0</v>
      </c>
    </row>
    <row r="1008" customFormat="false" ht="12.75" hidden="false" customHeight="false" outlineLevel="0" collapsed="false">
      <c r="A1008" s="0" t="n">
        <f aca="false">INDEX(BucketTable,MATCH(B1008,SumMonths,0),1)</f>
        <v>14</v>
      </c>
      <c r="B1008" s="171" t="n">
        <v>43101</v>
      </c>
      <c r="C1008" s="159" t="s">
        <v>138</v>
      </c>
      <c r="D1008" s="159" t="s">
        <v>15</v>
      </c>
      <c r="E1008" s="160" t="n">
        <v>-0.78801893</v>
      </c>
      <c r="F1008" s="159" t="n">
        <v>0</v>
      </c>
      <c r="G1008" s="160" t="n">
        <v>-0.78801893</v>
      </c>
      <c r="H1008" s="160" t="n">
        <v>0</v>
      </c>
      <c r="I1008" s="160" t="n">
        <v>0</v>
      </c>
      <c r="J1008" s="159" t="n">
        <v>0</v>
      </c>
    </row>
    <row r="1009" customFormat="false" ht="12.75" hidden="false" customHeight="false" outlineLevel="0" collapsed="false">
      <c r="A1009" s="0" t="n">
        <f aca="false">INDEX(BucketTable,MATCH(B1009,SumMonths,0),1)</f>
        <v>14</v>
      </c>
      <c r="B1009" s="171" t="n">
        <v>43101</v>
      </c>
      <c r="C1009" s="159" t="s">
        <v>139</v>
      </c>
      <c r="D1009" s="159" t="s">
        <v>15</v>
      </c>
      <c r="E1009" s="160" t="n">
        <v>-0.978327</v>
      </c>
      <c r="F1009" s="159" t="n">
        <v>0</v>
      </c>
      <c r="G1009" s="160" t="n">
        <v>-0.978327</v>
      </c>
      <c r="H1009" s="160" t="n">
        <v>0.0126</v>
      </c>
      <c r="I1009" s="160" t="n">
        <v>-0.0123269202</v>
      </c>
      <c r="J1009" s="159" t="n">
        <v>0</v>
      </c>
    </row>
    <row r="1010" customFormat="false" ht="12.75" hidden="false" customHeight="false" outlineLevel="0" collapsed="false">
      <c r="A1010" s="0" t="n">
        <f aca="false">INDEX(BucketTable,MATCH(B1010,SumMonths,0),1)</f>
        <v>14</v>
      </c>
      <c r="B1010" s="171" t="n">
        <v>43101</v>
      </c>
      <c r="C1010" s="159" t="s">
        <v>140</v>
      </c>
      <c r="D1010" s="159" t="s">
        <v>15</v>
      </c>
      <c r="E1010" s="160" t="n">
        <v>-0.47657963</v>
      </c>
      <c r="F1010" s="159" t="n">
        <v>0</v>
      </c>
      <c r="G1010" s="160" t="n">
        <v>-0.47657963</v>
      </c>
      <c r="H1010" s="160" t="n">
        <v>0</v>
      </c>
      <c r="I1010" s="160" t="n">
        <v>0</v>
      </c>
      <c r="J1010" s="159" t="n">
        <v>0</v>
      </c>
    </row>
    <row r="1011" customFormat="false" ht="12.75" hidden="false" customHeight="false" outlineLevel="0" collapsed="false">
      <c r="A1011" s="0" t="n">
        <f aca="false">INDEX(BucketTable,MATCH(B1011,SumMonths,0),1)</f>
        <v>14</v>
      </c>
      <c r="B1011" s="171" t="n">
        <v>43132</v>
      </c>
      <c r="C1011" s="159" t="s">
        <v>137</v>
      </c>
      <c r="D1011" s="159" t="s">
        <v>15</v>
      </c>
      <c r="E1011" s="160" t="n">
        <v>2.01388651</v>
      </c>
      <c r="F1011" s="159" t="n">
        <v>0</v>
      </c>
      <c r="G1011" s="160" t="n">
        <v>2.01388651</v>
      </c>
      <c r="H1011" s="160" t="n">
        <v>0</v>
      </c>
      <c r="I1011" s="160" t="n">
        <v>0</v>
      </c>
      <c r="J1011" s="159" t="n">
        <v>0</v>
      </c>
    </row>
    <row r="1012" customFormat="false" ht="12.75" hidden="false" customHeight="false" outlineLevel="0" collapsed="false">
      <c r="A1012" s="0" t="n">
        <f aca="false">INDEX(BucketTable,MATCH(B1012,SumMonths,0),1)</f>
        <v>14</v>
      </c>
      <c r="B1012" s="171" t="n">
        <v>43132</v>
      </c>
      <c r="C1012" s="159" t="s">
        <v>138</v>
      </c>
      <c r="D1012" s="159" t="s">
        <v>15</v>
      </c>
      <c r="E1012" s="160" t="n">
        <v>-0.70754942</v>
      </c>
      <c r="F1012" s="159" t="n">
        <v>0</v>
      </c>
      <c r="G1012" s="160" t="n">
        <v>-0.70754942</v>
      </c>
      <c r="H1012" s="160" t="n">
        <v>0</v>
      </c>
      <c r="I1012" s="160" t="n">
        <v>0</v>
      </c>
      <c r="J1012" s="159" t="n">
        <v>0</v>
      </c>
    </row>
    <row r="1013" customFormat="false" ht="12.75" hidden="false" customHeight="false" outlineLevel="0" collapsed="false">
      <c r="A1013" s="0" t="n">
        <f aca="false">INDEX(BucketTable,MATCH(B1013,SumMonths,0),1)</f>
        <v>14</v>
      </c>
      <c r="B1013" s="171" t="n">
        <v>43132</v>
      </c>
      <c r="C1013" s="159" t="s">
        <v>139</v>
      </c>
      <c r="D1013" s="159" t="s">
        <v>15</v>
      </c>
      <c r="E1013" s="160" t="n">
        <v>-0.87842396</v>
      </c>
      <c r="F1013" s="159" t="n">
        <v>0</v>
      </c>
      <c r="G1013" s="160" t="n">
        <v>-0.87842396</v>
      </c>
      <c r="H1013" s="160" t="n">
        <v>0.0126</v>
      </c>
      <c r="I1013" s="160" t="n">
        <v>-0.011068141896</v>
      </c>
      <c r="J1013" s="159" t="n">
        <v>0</v>
      </c>
    </row>
    <row r="1014" customFormat="false" ht="12.75" hidden="false" customHeight="false" outlineLevel="0" collapsed="false">
      <c r="A1014" s="0" t="n">
        <f aca="false">INDEX(BucketTable,MATCH(B1014,SumMonths,0),1)</f>
        <v>14</v>
      </c>
      <c r="B1014" s="171" t="n">
        <v>43132</v>
      </c>
      <c r="C1014" s="159" t="s">
        <v>140</v>
      </c>
      <c r="D1014" s="159" t="s">
        <v>15</v>
      </c>
      <c r="E1014" s="160" t="n">
        <v>-0.42791313</v>
      </c>
      <c r="F1014" s="159" t="n">
        <v>0</v>
      </c>
      <c r="G1014" s="160" t="n">
        <v>-0.42791313</v>
      </c>
      <c r="H1014" s="160" t="n">
        <v>0</v>
      </c>
      <c r="I1014" s="160" t="n">
        <v>0</v>
      </c>
      <c r="J1014" s="159" t="n">
        <v>0</v>
      </c>
    </row>
    <row r="1015" customFormat="false" ht="12.75" hidden="false" customHeight="false" outlineLevel="0" collapsed="false">
      <c r="A1015" s="0" t="n">
        <f aca="false">INDEX(BucketTable,MATCH(B1015,SumMonths,0),1)</f>
        <v>14</v>
      </c>
      <c r="B1015" s="171" t="n">
        <v>43160</v>
      </c>
      <c r="C1015" s="159" t="s">
        <v>137</v>
      </c>
      <c r="D1015" s="159" t="s">
        <v>15</v>
      </c>
      <c r="E1015" s="160" t="n">
        <v>2.21773369</v>
      </c>
      <c r="F1015" s="159" t="n">
        <v>0</v>
      </c>
      <c r="G1015" s="160" t="n">
        <v>2.21773369</v>
      </c>
      <c r="H1015" s="160" t="n">
        <v>0</v>
      </c>
      <c r="I1015" s="160" t="n">
        <v>0</v>
      </c>
      <c r="J1015" s="159" t="n">
        <v>0</v>
      </c>
    </row>
    <row r="1016" customFormat="false" ht="12.75" hidden="false" customHeight="false" outlineLevel="0" collapsed="false">
      <c r="A1016" s="0" t="n">
        <f aca="false">INDEX(BucketTable,MATCH(B1016,SumMonths,0),1)</f>
        <v>14</v>
      </c>
      <c r="B1016" s="171" t="n">
        <v>43160</v>
      </c>
      <c r="C1016" s="159" t="s">
        <v>138</v>
      </c>
      <c r="D1016" s="159" t="s">
        <v>15</v>
      </c>
      <c r="E1016" s="160" t="n">
        <v>-0.77916814</v>
      </c>
      <c r="F1016" s="159" t="n">
        <v>0</v>
      </c>
      <c r="G1016" s="160" t="n">
        <v>-0.77916814</v>
      </c>
      <c r="H1016" s="160" t="n">
        <v>0</v>
      </c>
      <c r="I1016" s="160" t="n">
        <v>0</v>
      </c>
      <c r="J1016" s="159" t="n">
        <v>0</v>
      </c>
    </row>
    <row r="1017" customFormat="false" ht="12.75" hidden="false" customHeight="false" outlineLevel="0" collapsed="false">
      <c r="A1017" s="0" t="n">
        <f aca="false">INDEX(BucketTable,MATCH(B1017,SumMonths,0),1)</f>
        <v>14</v>
      </c>
      <c r="B1017" s="171" t="n">
        <v>43160</v>
      </c>
      <c r="C1017" s="159" t="s">
        <v>139</v>
      </c>
      <c r="D1017" s="159" t="s">
        <v>15</v>
      </c>
      <c r="E1017" s="160" t="n">
        <v>-0.96733872</v>
      </c>
      <c r="F1017" s="159" t="n">
        <v>0</v>
      </c>
      <c r="G1017" s="160" t="n">
        <v>-0.96733872</v>
      </c>
      <c r="H1017" s="160" t="n">
        <v>0.0126</v>
      </c>
      <c r="I1017" s="160" t="n">
        <v>-0.012188467872</v>
      </c>
      <c r="J1017" s="159" t="n">
        <v>0</v>
      </c>
    </row>
    <row r="1018" customFormat="false" ht="12.75" hidden="false" customHeight="false" outlineLevel="0" collapsed="false">
      <c r="A1018" s="0" t="n">
        <f aca="false">INDEX(BucketTable,MATCH(B1018,SumMonths,0),1)</f>
        <v>14</v>
      </c>
      <c r="B1018" s="171" t="n">
        <v>43160</v>
      </c>
      <c r="C1018" s="159" t="s">
        <v>140</v>
      </c>
      <c r="D1018" s="159" t="s">
        <v>15</v>
      </c>
      <c r="E1018" s="160" t="n">
        <v>-0.47122683</v>
      </c>
      <c r="F1018" s="159" t="n">
        <v>0</v>
      </c>
      <c r="G1018" s="160" t="n">
        <v>-0.47122683</v>
      </c>
      <c r="H1018" s="160" t="n">
        <v>0</v>
      </c>
      <c r="I1018" s="160" t="n">
        <v>0</v>
      </c>
      <c r="J1018" s="159" t="n">
        <v>0</v>
      </c>
    </row>
    <row r="1019" customFormat="false" ht="12.75" hidden="false" customHeight="false" outlineLevel="0" collapsed="false">
      <c r="A1019" s="0" t="n">
        <f aca="false">INDEX(BucketTable,MATCH(B1019,SumMonths,0),1)</f>
        <v>14</v>
      </c>
      <c r="B1019" s="171" t="n">
        <v>43191</v>
      </c>
      <c r="C1019" s="159" t="s">
        <v>137</v>
      </c>
      <c r="D1019" s="159" t="s">
        <v>15</v>
      </c>
      <c r="E1019" s="160" t="n">
        <v>2.13347477</v>
      </c>
      <c r="F1019" s="159" t="n">
        <v>0</v>
      </c>
      <c r="G1019" s="160" t="n">
        <v>2.13347477</v>
      </c>
      <c r="H1019" s="160" t="n">
        <v>0</v>
      </c>
      <c r="I1019" s="160" t="n">
        <v>0</v>
      </c>
      <c r="J1019" s="159" t="n">
        <v>0</v>
      </c>
    </row>
    <row r="1020" customFormat="false" ht="12.75" hidden="false" customHeight="false" outlineLevel="0" collapsed="false">
      <c r="A1020" s="0" t="n">
        <f aca="false">INDEX(BucketTable,MATCH(B1020,SumMonths,0),1)</f>
        <v>14</v>
      </c>
      <c r="B1020" s="171" t="n">
        <v>43191</v>
      </c>
      <c r="C1020" s="159" t="s">
        <v>138</v>
      </c>
      <c r="D1020" s="159" t="s">
        <v>15</v>
      </c>
      <c r="E1020" s="160" t="n">
        <v>-0.749565</v>
      </c>
      <c r="F1020" s="159" t="n">
        <v>0</v>
      </c>
      <c r="G1020" s="160" t="n">
        <v>-0.749565</v>
      </c>
      <c r="H1020" s="160" t="n">
        <v>0</v>
      </c>
      <c r="I1020" s="160" t="n">
        <v>0</v>
      </c>
      <c r="J1020" s="159" t="n">
        <v>0</v>
      </c>
    </row>
    <row r="1021" customFormat="false" ht="12.75" hidden="false" customHeight="false" outlineLevel="0" collapsed="false">
      <c r="A1021" s="0" t="n">
        <f aca="false">INDEX(BucketTable,MATCH(B1021,SumMonths,0),1)</f>
        <v>14</v>
      </c>
      <c r="B1021" s="171" t="n">
        <v>43191</v>
      </c>
      <c r="C1021" s="159" t="s">
        <v>139</v>
      </c>
      <c r="D1021" s="159" t="s">
        <v>15</v>
      </c>
      <c r="E1021" s="160" t="n">
        <v>-0.93058638</v>
      </c>
      <c r="F1021" s="159" t="n">
        <v>0</v>
      </c>
      <c r="G1021" s="160" t="n">
        <v>-0.93058638</v>
      </c>
      <c r="H1021" s="160" t="n">
        <v>0.0126</v>
      </c>
      <c r="I1021" s="160" t="n">
        <v>-0.011725388388</v>
      </c>
      <c r="J1021" s="159" t="n">
        <v>0</v>
      </c>
    </row>
    <row r="1022" customFormat="false" ht="12.75" hidden="false" customHeight="false" outlineLevel="0" collapsed="false">
      <c r="A1022" s="0" t="n">
        <f aca="false">INDEX(BucketTable,MATCH(B1022,SumMonths,0),1)</f>
        <v>14</v>
      </c>
      <c r="B1022" s="171" t="n">
        <v>43191</v>
      </c>
      <c r="C1022" s="159" t="s">
        <v>140</v>
      </c>
      <c r="D1022" s="159" t="s">
        <v>15</v>
      </c>
      <c r="E1022" s="160" t="n">
        <v>-0.45332339</v>
      </c>
      <c r="F1022" s="159" t="n">
        <v>0</v>
      </c>
      <c r="G1022" s="160" t="n">
        <v>-0.45332339</v>
      </c>
      <c r="H1022" s="160" t="n">
        <v>0</v>
      </c>
      <c r="I1022" s="160" t="n">
        <v>0</v>
      </c>
      <c r="J1022" s="159" t="n">
        <v>0</v>
      </c>
    </row>
    <row r="1023" customFormat="false" ht="12.75" hidden="false" customHeight="false" outlineLevel="0" collapsed="false">
      <c r="A1023" s="0" t="n">
        <f aca="false">INDEX(BucketTable,MATCH(B1023,SumMonths,0),1)</f>
        <v>14</v>
      </c>
      <c r="B1023" s="171" t="n">
        <v>43221</v>
      </c>
      <c r="C1023" s="159" t="s">
        <v>137</v>
      </c>
      <c r="D1023" s="159" t="s">
        <v>15</v>
      </c>
      <c r="E1023" s="160" t="n">
        <v>2.19193242</v>
      </c>
      <c r="F1023" s="159" t="n">
        <v>0</v>
      </c>
      <c r="G1023" s="160" t="n">
        <v>2.19193242</v>
      </c>
      <c r="H1023" s="160" t="n">
        <v>0</v>
      </c>
      <c r="I1023" s="160" t="n">
        <v>0</v>
      </c>
      <c r="J1023" s="159" t="n">
        <v>0</v>
      </c>
    </row>
    <row r="1024" customFormat="false" ht="12.75" hidden="false" customHeight="false" outlineLevel="0" collapsed="false">
      <c r="A1024" s="0" t="n">
        <f aca="false">INDEX(BucketTable,MATCH(B1024,SumMonths,0),1)</f>
        <v>14</v>
      </c>
      <c r="B1024" s="171" t="n">
        <v>43221</v>
      </c>
      <c r="C1024" s="159" t="s">
        <v>138</v>
      </c>
      <c r="D1024" s="159" t="s">
        <v>15</v>
      </c>
      <c r="E1024" s="160" t="n">
        <v>-0.77010324</v>
      </c>
      <c r="F1024" s="159" t="n">
        <v>0</v>
      </c>
      <c r="G1024" s="160" t="n">
        <v>-0.77010324</v>
      </c>
      <c r="H1024" s="160" t="n">
        <v>0</v>
      </c>
      <c r="I1024" s="160" t="n">
        <v>0</v>
      </c>
      <c r="J1024" s="159" t="n">
        <v>0</v>
      </c>
    </row>
    <row r="1025" customFormat="false" ht="12.75" hidden="false" customHeight="false" outlineLevel="0" collapsed="false">
      <c r="A1025" s="0" t="n">
        <f aca="false">INDEX(BucketTable,MATCH(B1025,SumMonths,0),1)</f>
        <v>14</v>
      </c>
      <c r="B1025" s="171" t="n">
        <v>43221</v>
      </c>
      <c r="C1025" s="159" t="s">
        <v>139</v>
      </c>
      <c r="D1025" s="159" t="s">
        <v>15</v>
      </c>
      <c r="E1025" s="160" t="n">
        <v>-0.95608464</v>
      </c>
      <c r="F1025" s="159" t="n">
        <v>0</v>
      </c>
      <c r="G1025" s="160" t="n">
        <v>-0.95608464</v>
      </c>
      <c r="H1025" s="160" t="n">
        <v>0.0126</v>
      </c>
      <c r="I1025" s="160" t="n">
        <v>-0.012046666464</v>
      </c>
      <c r="J1025" s="159" t="n">
        <v>0</v>
      </c>
    </row>
    <row r="1026" customFormat="false" ht="12.75" hidden="false" customHeight="false" outlineLevel="0" collapsed="false">
      <c r="A1026" s="0" t="n">
        <f aca="false">INDEX(BucketTable,MATCH(B1026,SumMonths,0),1)</f>
        <v>14</v>
      </c>
      <c r="B1026" s="171" t="n">
        <v>43221</v>
      </c>
      <c r="C1026" s="159" t="s">
        <v>140</v>
      </c>
      <c r="D1026" s="159" t="s">
        <v>15</v>
      </c>
      <c r="E1026" s="160" t="n">
        <v>-0.46574454</v>
      </c>
      <c r="F1026" s="159" t="n">
        <v>0</v>
      </c>
      <c r="G1026" s="160" t="n">
        <v>-0.46574454</v>
      </c>
      <c r="H1026" s="160" t="n">
        <v>0</v>
      </c>
      <c r="I1026" s="160" t="n">
        <v>0</v>
      </c>
      <c r="J1026" s="159" t="n">
        <v>0</v>
      </c>
    </row>
    <row r="1027" customFormat="false" ht="12.75" hidden="false" customHeight="false" outlineLevel="0" collapsed="false">
      <c r="A1027" s="0" t="n">
        <f aca="false">INDEX(BucketTable,MATCH(B1027,SumMonths,0),1)</f>
        <v>14</v>
      </c>
      <c r="B1027" s="171" t="n">
        <v>43252</v>
      </c>
      <c r="C1027" s="159" t="s">
        <v>137</v>
      </c>
      <c r="D1027" s="159" t="s">
        <v>15</v>
      </c>
      <c r="E1027" s="160" t="n">
        <v>2.10862748</v>
      </c>
      <c r="F1027" s="159" t="n">
        <v>0</v>
      </c>
      <c r="G1027" s="160" t="n">
        <v>2.10862748</v>
      </c>
      <c r="H1027" s="160" t="n">
        <v>0</v>
      </c>
      <c r="I1027" s="160" t="n">
        <v>0</v>
      </c>
      <c r="J1027" s="159" t="n">
        <v>0</v>
      </c>
    </row>
    <row r="1028" customFormat="false" ht="12.75" hidden="false" customHeight="false" outlineLevel="0" collapsed="false">
      <c r="A1028" s="0" t="n">
        <f aca="false">INDEX(BucketTable,MATCH(B1028,SumMonths,0),1)</f>
        <v>14</v>
      </c>
      <c r="B1028" s="171" t="n">
        <v>43252</v>
      </c>
      <c r="C1028" s="159" t="s">
        <v>138</v>
      </c>
      <c r="D1028" s="159" t="s">
        <v>15</v>
      </c>
      <c r="E1028" s="160" t="n">
        <v>-0.74083527</v>
      </c>
      <c r="F1028" s="159" t="n">
        <v>0</v>
      </c>
      <c r="G1028" s="160" t="n">
        <v>-0.74083527</v>
      </c>
      <c r="H1028" s="160" t="n">
        <v>0</v>
      </c>
      <c r="I1028" s="160" t="n">
        <v>0</v>
      </c>
      <c r="J1028" s="159" t="n">
        <v>0</v>
      </c>
    </row>
    <row r="1029" customFormat="false" ht="12.75" hidden="false" customHeight="false" outlineLevel="0" collapsed="false">
      <c r="A1029" s="0" t="n">
        <f aca="false">INDEX(BucketTable,MATCH(B1029,SumMonths,0),1)</f>
        <v>14</v>
      </c>
      <c r="B1029" s="171" t="n">
        <v>43252</v>
      </c>
      <c r="C1029" s="159" t="s">
        <v>139</v>
      </c>
      <c r="D1029" s="159" t="s">
        <v>15</v>
      </c>
      <c r="E1029" s="160" t="n">
        <v>-0.9197484</v>
      </c>
      <c r="F1029" s="159" t="n">
        <v>0</v>
      </c>
      <c r="G1029" s="160" t="n">
        <v>-0.9197484</v>
      </c>
      <c r="H1029" s="160" t="n">
        <v>0.0126</v>
      </c>
      <c r="I1029" s="160" t="n">
        <v>-0.01158882984</v>
      </c>
      <c r="J1029" s="159" t="n">
        <v>0</v>
      </c>
    </row>
    <row r="1030" customFormat="false" ht="12.75" hidden="false" customHeight="false" outlineLevel="0" collapsed="false">
      <c r="A1030" s="0" t="n">
        <f aca="false">INDEX(BucketTable,MATCH(B1030,SumMonths,0),1)</f>
        <v>14</v>
      </c>
      <c r="B1030" s="171" t="n">
        <v>43252</v>
      </c>
      <c r="C1030" s="159" t="s">
        <v>140</v>
      </c>
      <c r="D1030" s="159" t="s">
        <v>15</v>
      </c>
      <c r="E1030" s="160" t="n">
        <v>-0.44804381</v>
      </c>
      <c r="F1030" s="159" t="n">
        <v>0</v>
      </c>
      <c r="G1030" s="160" t="n">
        <v>-0.44804381</v>
      </c>
      <c r="H1030" s="160" t="n">
        <v>0</v>
      </c>
      <c r="I1030" s="160" t="n">
        <v>0</v>
      </c>
      <c r="J1030" s="159" t="n">
        <v>0</v>
      </c>
    </row>
    <row r="1031" customFormat="false" ht="12.75" hidden="false" customHeight="false" outlineLevel="0" collapsed="false">
      <c r="A1031" s="0" t="n">
        <f aca="false">INDEX(BucketTable,MATCH(B1031,SumMonths,0),1)</f>
        <v>14</v>
      </c>
      <c r="B1031" s="171" t="n">
        <v>43282</v>
      </c>
      <c r="C1031" s="159" t="s">
        <v>137</v>
      </c>
      <c r="D1031" s="159" t="s">
        <v>15</v>
      </c>
      <c r="E1031" s="160" t="n">
        <v>2.16637816</v>
      </c>
      <c r="F1031" s="159" t="n">
        <v>0</v>
      </c>
      <c r="G1031" s="160" t="n">
        <v>2.16637816</v>
      </c>
      <c r="H1031" s="160" t="n">
        <v>0</v>
      </c>
      <c r="I1031" s="160" t="n">
        <v>0</v>
      </c>
      <c r="J1031" s="159" t="n">
        <v>0</v>
      </c>
    </row>
    <row r="1032" customFormat="false" ht="12.75" hidden="false" customHeight="false" outlineLevel="0" collapsed="false">
      <c r="A1032" s="0" t="n">
        <f aca="false">INDEX(BucketTable,MATCH(B1032,SumMonths,0),1)</f>
        <v>14</v>
      </c>
      <c r="B1032" s="171" t="n">
        <v>43282</v>
      </c>
      <c r="C1032" s="159" t="s">
        <v>138</v>
      </c>
      <c r="D1032" s="159" t="s">
        <v>15</v>
      </c>
      <c r="E1032" s="160" t="n">
        <v>-0.76112513</v>
      </c>
      <c r="F1032" s="159" t="n">
        <v>0</v>
      </c>
      <c r="G1032" s="160" t="n">
        <v>-0.76112513</v>
      </c>
      <c r="H1032" s="160" t="n">
        <v>0</v>
      </c>
      <c r="I1032" s="160" t="n">
        <v>0</v>
      </c>
      <c r="J1032" s="159" t="n">
        <v>0</v>
      </c>
    </row>
    <row r="1033" customFormat="false" ht="12.75" hidden="false" customHeight="false" outlineLevel="0" collapsed="false">
      <c r="A1033" s="0" t="n">
        <f aca="false">INDEX(BucketTable,MATCH(B1033,SumMonths,0),1)</f>
        <v>14</v>
      </c>
      <c r="B1033" s="171" t="n">
        <v>43282</v>
      </c>
      <c r="C1033" s="159" t="s">
        <v>139</v>
      </c>
      <c r="D1033" s="159" t="s">
        <v>15</v>
      </c>
      <c r="E1033" s="160" t="n">
        <v>-0.94493829</v>
      </c>
      <c r="F1033" s="159" t="n">
        <v>0</v>
      </c>
      <c r="G1033" s="160" t="n">
        <v>-0.94493829</v>
      </c>
      <c r="H1033" s="160" t="n">
        <v>0.0126</v>
      </c>
      <c r="I1033" s="160" t="n">
        <v>-0.011906222454</v>
      </c>
      <c r="J1033" s="159" t="n">
        <v>0</v>
      </c>
    </row>
    <row r="1034" customFormat="false" ht="12.75" hidden="false" customHeight="false" outlineLevel="0" collapsed="false">
      <c r="A1034" s="0" t="n">
        <f aca="false">INDEX(BucketTable,MATCH(B1034,SumMonths,0),1)</f>
        <v>14</v>
      </c>
      <c r="B1034" s="171" t="n">
        <v>43282</v>
      </c>
      <c r="C1034" s="159" t="s">
        <v>140</v>
      </c>
      <c r="D1034" s="159" t="s">
        <v>15</v>
      </c>
      <c r="E1034" s="160" t="n">
        <v>-0.46031474</v>
      </c>
      <c r="F1034" s="159" t="n">
        <v>0</v>
      </c>
      <c r="G1034" s="160" t="n">
        <v>-0.46031474</v>
      </c>
      <c r="H1034" s="160" t="n">
        <v>0</v>
      </c>
      <c r="I1034" s="160" t="n">
        <v>0</v>
      </c>
      <c r="J1034" s="159" t="n">
        <v>0</v>
      </c>
    </row>
    <row r="1035" customFormat="false" ht="12.75" hidden="false" customHeight="false" outlineLevel="0" collapsed="false">
      <c r="A1035" s="0" t="n">
        <f aca="false">INDEX(BucketTable,MATCH(B1035,SumMonths,0),1)</f>
        <v>14</v>
      </c>
      <c r="B1035" s="171" t="n">
        <v>43313</v>
      </c>
      <c r="C1035" s="159" t="s">
        <v>137</v>
      </c>
      <c r="D1035" s="159" t="s">
        <v>15</v>
      </c>
      <c r="E1035" s="160" t="n">
        <v>2.15348572</v>
      </c>
      <c r="F1035" s="159" t="n">
        <v>0</v>
      </c>
      <c r="G1035" s="160" t="n">
        <v>2.15348572</v>
      </c>
      <c r="H1035" s="160" t="n">
        <v>0</v>
      </c>
      <c r="I1035" s="160" t="n">
        <v>0</v>
      </c>
      <c r="J1035" s="159" t="n">
        <v>0</v>
      </c>
    </row>
    <row r="1036" customFormat="false" ht="12.75" hidden="false" customHeight="false" outlineLevel="0" collapsed="false">
      <c r="A1036" s="0" t="n">
        <f aca="false">INDEX(BucketTable,MATCH(B1036,SumMonths,0),1)</f>
        <v>14</v>
      </c>
      <c r="B1036" s="171" t="n">
        <v>43313</v>
      </c>
      <c r="C1036" s="159" t="s">
        <v>138</v>
      </c>
      <c r="D1036" s="159" t="s">
        <v>15</v>
      </c>
      <c r="E1036" s="160" t="n">
        <v>-0.75659556</v>
      </c>
      <c r="F1036" s="159" t="n">
        <v>0</v>
      </c>
      <c r="G1036" s="160" t="n">
        <v>-0.75659556</v>
      </c>
      <c r="H1036" s="160" t="n">
        <v>0</v>
      </c>
      <c r="I1036" s="160" t="n">
        <v>0</v>
      </c>
      <c r="J1036" s="159" t="n">
        <v>0</v>
      </c>
    </row>
    <row r="1037" customFormat="false" ht="12.75" hidden="false" customHeight="false" outlineLevel="0" collapsed="false">
      <c r="A1037" s="0" t="n">
        <f aca="false">INDEX(BucketTable,MATCH(B1037,SumMonths,0),1)</f>
        <v>14</v>
      </c>
      <c r="B1037" s="171" t="n">
        <v>43313</v>
      </c>
      <c r="C1037" s="159" t="s">
        <v>139</v>
      </c>
      <c r="D1037" s="159" t="s">
        <v>15</v>
      </c>
      <c r="E1037" s="160" t="n">
        <v>-0.93931482</v>
      </c>
      <c r="F1037" s="159" t="n">
        <v>0</v>
      </c>
      <c r="G1037" s="160" t="n">
        <v>-0.93931482</v>
      </c>
      <c r="H1037" s="160" t="n">
        <v>0.0126</v>
      </c>
      <c r="I1037" s="160" t="n">
        <v>-0.011835366732</v>
      </c>
      <c r="J1037" s="159" t="n">
        <v>0</v>
      </c>
    </row>
    <row r="1038" customFormat="false" ht="12.75" hidden="false" customHeight="false" outlineLevel="0" collapsed="false">
      <c r="A1038" s="0" t="n">
        <f aca="false">INDEX(BucketTable,MATCH(B1038,SumMonths,0),1)</f>
        <v>14</v>
      </c>
      <c r="B1038" s="171" t="n">
        <v>43313</v>
      </c>
      <c r="C1038" s="159" t="s">
        <v>140</v>
      </c>
      <c r="D1038" s="159" t="s">
        <v>15</v>
      </c>
      <c r="E1038" s="160" t="n">
        <v>-0.45757534</v>
      </c>
      <c r="F1038" s="159" t="n">
        <v>0</v>
      </c>
      <c r="G1038" s="160" t="n">
        <v>-0.45757534</v>
      </c>
      <c r="H1038" s="160" t="n">
        <v>0</v>
      </c>
      <c r="I1038" s="160" t="n">
        <v>0</v>
      </c>
      <c r="J1038" s="159" t="n">
        <v>0</v>
      </c>
    </row>
    <row r="1039" customFormat="false" ht="12.75" hidden="false" customHeight="false" outlineLevel="0" collapsed="false">
      <c r="A1039" s="0" t="n">
        <f aca="false">INDEX(BucketTable,MATCH(B1039,SumMonths,0),1)</f>
        <v>14</v>
      </c>
      <c r="B1039" s="171" t="n">
        <v>43344</v>
      </c>
      <c r="C1039" s="159" t="s">
        <v>137</v>
      </c>
      <c r="D1039" s="159" t="s">
        <v>15</v>
      </c>
      <c r="E1039" s="160" t="n">
        <v>2.07160301</v>
      </c>
      <c r="F1039" s="159" t="n">
        <v>0</v>
      </c>
      <c r="G1039" s="160" t="n">
        <v>2.07160301</v>
      </c>
      <c r="H1039" s="160" t="n">
        <v>0</v>
      </c>
      <c r="I1039" s="160" t="n">
        <v>0</v>
      </c>
      <c r="J1039" s="159" t="n">
        <v>0</v>
      </c>
    </row>
    <row r="1040" customFormat="false" ht="12.75" hidden="false" customHeight="false" outlineLevel="0" collapsed="false">
      <c r="A1040" s="0" t="n">
        <f aca="false">INDEX(BucketTable,MATCH(B1040,SumMonths,0),1)</f>
        <v>14</v>
      </c>
      <c r="B1040" s="171" t="n">
        <v>43344</v>
      </c>
      <c r="C1040" s="159" t="s">
        <v>138</v>
      </c>
      <c r="D1040" s="159" t="s">
        <v>15</v>
      </c>
      <c r="E1040" s="160" t="n">
        <v>-0.72782727</v>
      </c>
      <c r="F1040" s="159" t="n">
        <v>0</v>
      </c>
      <c r="G1040" s="160" t="n">
        <v>-0.72782727</v>
      </c>
      <c r="H1040" s="160" t="n">
        <v>0</v>
      </c>
      <c r="I1040" s="160" t="n">
        <v>0</v>
      </c>
      <c r="J1040" s="159" t="n">
        <v>0</v>
      </c>
    </row>
    <row r="1041" customFormat="false" ht="12.75" hidden="false" customHeight="false" outlineLevel="0" collapsed="false">
      <c r="A1041" s="0" t="n">
        <f aca="false">INDEX(BucketTable,MATCH(B1041,SumMonths,0),1)</f>
        <v>14</v>
      </c>
      <c r="B1041" s="171" t="n">
        <v>43344</v>
      </c>
      <c r="C1041" s="159" t="s">
        <v>139</v>
      </c>
      <c r="D1041" s="159" t="s">
        <v>15</v>
      </c>
      <c r="E1041" s="160" t="n">
        <v>-0.90359894</v>
      </c>
      <c r="F1041" s="159" t="n">
        <v>0</v>
      </c>
      <c r="G1041" s="160" t="n">
        <v>-0.90359894</v>
      </c>
      <c r="H1041" s="160" t="n">
        <v>0.0126</v>
      </c>
      <c r="I1041" s="160" t="n">
        <v>-0.011385346644</v>
      </c>
      <c r="J1041" s="159" t="n">
        <v>0</v>
      </c>
    </row>
    <row r="1042" customFormat="false" ht="12.75" hidden="false" customHeight="false" outlineLevel="0" collapsed="false">
      <c r="A1042" s="0" t="n">
        <f aca="false">INDEX(BucketTable,MATCH(B1042,SumMonths,0),1)</f>
        <v>14</v>
      </c>
      <c r="B1042" s="171" t="n">
        <v>43344</v>
      </c>
      <c r="C1042" s="159" t="s">
        <v>140</v>
      </c>
      <c r="D1042" s="159" t="s">
        <v>15</v>
      </c>
      <c r="E1042" s="160" t="n">
        <v>-0.4401768</v>
      </c>
      <c r="F1042" s="159" t="n">
        <v>0</v>
      </c>
      <c r="G1042" s="160" t="n">
        <v>-0.4401768</v>
      </c>
      <c r="H1042" s="160" t="n">
        <v>0</v>
      </c>
      <c r="I1042" s="160" t="n">
        <v>0</v>
      </c>
      <c r="J1042" s="159" t="n">
        <v>0</v>
      </c>
    </row>
    <row r="1043" customFormat="false" ht="12.75" hidden="false" customHeight="false" outlineLevel="0" collapsed="false">
      <c r="A1043" s="0" t="n">
        <f aca="false">INDEX(BucketTable,MATCH(B1043,SumMonths,0),1)</f>
        <v>14</v>
      </c>
      <c r="B1043" s="171" t="n">
        <v>43374</v>
      </c>
      <c r="C1043" s="159" t="s">
        <v>137</v>
      </c>
      <c r="D1043" s="159" t="s">
        <v>15</v>
      </c>
      <c r="E1043" s="160" t="n">
        <v>2.12830093</v>
      </c>
      <c r="F1043" s="159" t="n">
        <v>0</v>
      </c>
      <c r="G1043" s="160" t="n">
        <v>2.12830093</v>
      </c>
      <c r="H1043" s="160" t="n">
        <v>0</v>
      </c>
      <c r="I1043" s="160" t="n">
        <v>0</v>
      </c>
      <c r="J1043" s="159" t="n">
        <v>0</v>
      </c>
    </row>
    <row r="1044" customFormat="false" ht="12.75" hidden="false" customHeight="false" outlineLevel="0" collapsed="false">
      <c r="A1044" s="0" t="n">
        <f aca="false">INDEX(BucketTable,MATCH(B1044,SumMonths,0),1)</f>
        <v>14</v>
      </c>
      <c r="B1044" s="171" t="n">
        <v>43374</v>
      </c>
      <c r="C1044" s="159" t="s">
        <v>138</v>
      </c>
      <c r="D1044" s="159" t="s">
        <v>15</v>
      </c>
      <c r="E1044" s="160" t="n">
        <v>-0.74774725</v>
      </c>
      <c r="F1044" s="159" t="n">
        <v>0</v>
      </c>
      <c r="G1044" s="160" t="n">
        <v>-0.74774725</v>
      </c>
      <c r="H1044" s="160" t="n">
        <v>0</v>
      </c>
      <c r="I1044" s="160" t="n">
        <v>0</v>
      </c>
      <c r="J1044" s="159" t="n">
        <v>0</v>
      </c>
    </row>
    <row r="1045" customFormat="false" ht="12.75" hidden="false" customHeight="false" outlineLevel="0" collapsed="false">
      <c r="A1045" s="0" t="n">
        <f aca="false">INDEX(BucketTable,MATCH(B1045,SumMonths,0),1)</f>
        <v>14</v>
      </c>
      <c r="B1045" s="171" t="n">
        <v>43374</v>
      </c>
      <c r="C1045" s="159" t="s">
        <v>139</v>
      </c>
      <c r="D1045" s="159" t="s">
        <v>15</v>
      </c>
      <c r="E1045" s="160" t="n">
        <v>-0.92832963</v>
      </c>
      <c r="F1045" s="159" t="n">
        <v>0</v>
      </c>
      <c r="G1045" s="160" t="n">
        <v>-0.92832963</v>
      </c>
      <c r="H1045" s="160" t="n">
        <v>0.0126</v>
      </c>
      <c r="I1045" s="160" t="n">
        <v>-0.011696953338</v>
      </c>
      <c r="J1045" s="159" t="n">
        <v>0</v>
      </c>
    </row>
    <row r="1046" customFormat="false" ht="12.75" hidden="false" customHeight="false" outlineLevel="0" collapsed="false">
      <c r="A1046" s="0" t="n">
        <f aca="false">INDEX(BucketTable,MATCH(B1046,SumMonths,0),1)</f>
        <v>14</v>
      </c>
      <c r="B1046" s="171" t="n">
        <v>43374</v>
      </c>
      <c r="C1046" s="159" t="s">
        <v>140</v>
      </c>
      <c r="D1046" s="159" t="s">
        <v>15</v>
      </c>
      <c r="E1046" s="160" t="n">
        <v>-0.45222405</v>
      </c>
      <c r="F1046" s="159" t="n">
        <v>0</v>
      </c>
      <c r="G1046" s="160" t="n">
        <v>-0.45222405</v>
      </c>
      <c r="H1046" s="160" t="n">
        <v>0</v>
      </c>
      <c r="I1046" s="160" t="n">
        <v>0</v>
      </c>
      <c r="J1046" s="159" t="n">
        <v>0</v>
      </c>
    </row>
    <row r="1047" customFormat="false" ht="12.75" hidden="false" customHeight="false" outlineLevel="0" collapsed="false">
      <c r="A1047" s="0" t="n">
        <f aca="false">INDEX(BucketTable,MATCH(B1047,SumMonths,0),1)</f>
        <v>14</v>
      </c>
      <c r="B1047" s="171" t="n">
        <v>43405</v>
      </c>
      <c r="C1047" s="159" t="s">
        <v>137</v>
      </c>
      <c r="D1047" s="159" t="s">
        <v>15</v>
      </c>
      <c r="E1047" s="160" t="n">
        <v>2.0473503</v>
      </c>
      <c r="F1047" s="159" t="n">
        <v>0</v>
      </c>
      <c r="G1047" s="160" t="n">
        <v>2.0473503</v>
      </c>
      <c r="H1047" s="160" t="n">
        <v>0</v>
      </c>
      <c r="I1047" s="160" t="n">
        <v>0</v>
      </c>
      <c r="J1047" s="159" t="n">
        <v>0</v>
      </c>
    </row>
    <row r="1048" customFormat="false" ht="12.75" hidden="false" customHeight="false" outlineLevel="0" collapsed="false">
      <c r="A1048" s="0" t="n">
        <f aca="false">INDEX(BucketTable,MATCH(B1048,SumMonths,0),1)</f>
        <v>14</v>
      </c>
      <c r="B1048" s="171" t="n">
        <v>43405</v>
      </c>
      <c r="C1048" s="159" t="s">
        <v>138</v>
      </c>
      <c r="D1048" s="159" t="s">
        <v>15</v>
      </c>
      <c r="E1048" s="160" t="n">
        <v>-0.71930644</v>
      </c>
      <c r="F1048" s="159" t="n">
        <v>0</v>
      </c>
      <c r="G1048" s="160" t="n">
        <v>-0.71930644</v>
      </c>
      <c r="H1048" s="160" t="n">
        <v>0</v>
      </c>
      <c r="I1048" s="160" t="n">
        <v>0</v>
      </c>
      <c r="J1048" s="159" t="n">
        <v>0</v>
      </c>
    </row>
    <row r="1049" customFormat="false" ht="12.75" hidden="false" customHeight="false" outlineLevel="0" collapsed="false">
      <c r="A1049" s="0" t="n">
        <f aca="false">INDEX(BucketTable,MATCH(B1049,SumMonths,0),1)</f>
        <v>14</v>
      </c>
      <c r="B1049" s="171" t="n">
        <v>43405</v>
      </c>
      <c r="C1049" s="159" t="s">
        <v>139</v>
      </c>
      <c r="D1049" s="159" t="s">
        <v>15</v>
      </c>
      <c r="E1049" s="160" t="n">
        <v>-0.89302031</v>
      </c>
      <c r="F1049" s="159" t="n">
        <v>0</v>
      </c>
      <c r="G1049" s="160" t="n">
        <v>-0.89302031</v>
      </c>
      <c r="H1049" s="160" t="n">
        <v>0.0126</v>
      </c>
      <c r="I1049" s="160" t="n">
        <v>-0.011252055906</v>
      </c>
      <c r="J1049" s="159" t="n">
        <v>0</v>
      </c>
    </row>
    <row r="1050" customFormat="false" ht="12.75" hidden="false" customHeight="false" outlineLevel="0" collapsed="false">
      <c r="A1050" s="0" t="n">
        <f aca="false">INDEX(BucketTable,MATCH(B1050,SumMonths,0),1)</f>
        <v>14</v>
      </c>
      <c r="B1050" s="171" t="n">
        <v>43405</v>
      </c>
      <c r="C1050" s="159" t="s">
        <v>140</v>
      </c>
      <c r="D1050" s="159" t="s">
        <v>15</v>
      </c>
      <c r="E1050" s="160" t="n">
        <v>-0.43502355</v>
      </c>
      <c r="F1050" s="159" t="n">
        <v>0</v>
      </c>
      <c r="G1050" s="160" t="n">
        <v>-0.43502355</v>
      </c>
      <c r="H1050" s="160" t="n">
        <v>0</v>
      </c>
      <c r="I1050" s="160" t="n">
        <v>0</v>
      </c>
      <c r="J1050" s="159" t="n">
        <v>0</v>
      </c>
    </row>
    <row r="1051" customFormat="false" ht="12.75" hidden="false" customHeight="false" outlineLevel="0" collapsed="false">
      <c r="A1051" s="0" t="n">
        <f aca="false">INDEX(BucketTable,MATCH(B1051,SumMonths,0),1)</f>
        <v>14</v>
      </c>
      <c r="B1051" s="171" t="n">
        <v>43435</v>
      </c>
      <c r="C1051" s="159" t="s">
        <v>137</v>
      </c>
      <c r="D1051" s="159" t="s">
        <v>15</v>
      </c>
      <c r="E1051" s="160" t="n">
        <v>2.10335908</v>
      </c>
      <c r="F1051" s="159" t="n">
        <v>0</v>
      </c>
      <c r="G1051" s="160" t="n">
        <v>2.10335908</v>
      </c>
      <c r="H1051" s="160" t="n">
        <v>0</v>
      </c>
      <c r="I1051" s="160" t="n">
        <v>0</v>
      </c>
      <c r="J1051" s="159" t="n">
        <v>0</v>
      </c>
    </row>
    <row r="1052" customFormat="false" ht="12.75" hidden="false" customHeight="false" outlineLevel="0" collapsed="false">
      <c r="A1052" s="0" t="n">
        <f aca="false">INDEX(BucketTable,MATCH(B1052,SumMonths,0),1)</f>
        <v>14</v>
      </c>
      <c r="B1052" s="171" t="n">
        <v>43435</v>
      </c>
      <c r="C1052" s="159" t="s">
        <v>138</v>
      </c>
      <c r="D1052" s="159" t="s">
        <v>15</v>
      </c>
      <c r="E1052" s="160" t="n">
        <v>-0.7389843</v>
      </c>
      <c r="F1052" s="159" t="n">
        <v>0</v>
      </c>
      <c r="G1052" s="160" t="n">
        <v>-0.7389843</v>
      </c>
      <c r="H1052" s="160" t="n">
        <v>0</v>
      </c>
      <c r="I1052" s="160" t="n">
        <v>0</v>
      </c>
      <c r="J1052" s="159" t="n">
        <v>0</v>
      </c>
    </row>
    <row r="1053" customFormat="false" ht="12.75" hidden="false" customHeight="false" outlineLevel="0" collapsed="false">
      <c r="A1053" s="0" t="n">
        <f aca="false">INDEX(BucketTable,MATCH(B1053,SumMonths,0),1)</f>
        <v>14</v>
      </c>
      <c r="B1053" s="171" t="n">
        <v>43435</v>
      </c>
      <c r="C1053" s="159" t="s">
        <v>139</v>
      </c>
      <c r="D1053" s="159" t="s">
        <v>15</v>
      </c>
      <c r="E1053" s="160" t="n">
        <v>-0.91745041</v>
      </c>
      <c r="F1053" s="159" t="n">
        <v>0</v>
      </c>
      <c r="G1053" s="160" t="n">
        <v>-0.91745041</v>
      </c>
      <c r="H1053" s="160" t="n">
        <v>0.0126</v>
      </c>
      <c r="I1053" s="160" t="n">
        <v>-0.011559875166</v>
      </c>
      <c r="J1053" s="159" t="n">
        <v>0</v>
      </c>
    </row>
    <row r="1054" customFormat="false" ht="12.75" hidden="false" customHeight="false" outlineLevel="0" collapsed="false">
      <c r="A1054" s="0" t="n">
        <f aca="false">INDEX(BucketTable,MATCH(B1054,SumMonths,0),1)</f>
        <v>14</v>
      </c>
      <c r="B1054" s="171" t="n">
        <v>43435</v>
      </c>
      <c r="C1054" s="159" t="s">
        <v>140</v>
      </c>
      <c r="D1054" s="159" t="s">
        <v>15</v>
      </c>
      <c r="E1054" s="160" t="n">
        <v>-0.44692437</v>
      </c>
      <c r="F1054" s="159" t="n">
        <v>0</v>
      </c>
      <c r="G1054" s="160" t="n">
        <v>-0.44692437</v>
      </c>
      <c r="H1054" s="160" t="n">
        <v>0</v>
      </c>
      <c r="I1054" s="160" t="n">
        <v>0</v>
      </c>
      <c r="J1054" s="159" t="n">
        <v>0</v>
      </c>
    </row>
    <row r="1055" customFormat="false" ht="12.75" hidden="false" customHeight="false" outlineLevel="0" collapsed="false">
      <c r="A1055" s="0" t="n">
        <f aca="false">INDEX(BucketTable,MATCH(B1055,SumMonths,0),1)</f>
        <v>14</v>
      </c>
      <c r="B1055" s="171" t="n">
        <v>43466</v>
      </c>
      <c r="C1055" s="159" t="s">
        <v>137</v>
      </c>
      <c r="D1055" s="159" t="s">
        <v>15</v>
      </c>
      <c r="E1055" s="160" t="n">
        <v>2.09077629</v>
      </c>
      <c r="F1055" s="159" t="n">
        <v>0</v>
      </c>
      <c r="G1055" s="160" t="n">
        <v>2.09077629</v>
      </c>
      <c r="H1055" s="160" t="n">
        <v>0</v>
      </c>
      <c r="I1055" s="160" t="n">
        <v>0</v>
      </c>
      <c r="J1055" s="159" t="n">
        <v>0</v>
      </c>
    </row>
    <row r="1056" customFormat="false" ht="12.75" hidden="false" customHeight="false" outlineLevel="0" collapsed="false">
      <c r="A1056" s="0" t="n">
        <f aca="false">INDEX(BucketTable,MATCH(B1056,SumMonths,0),1)</f>
        <v>14</v>
      </c>
      <c r="B1056" s="171" t="n">
        <v>43466</v>
      </c>
      <c r="C1056" s="159" t="s">
        <v>138</v>
      </c>
      <c r="D1056" s="159" t="s">
        <v>15</v>
      </c>
      <c r="E1056" s="160" t="n">
        <v>-0.73456352</v>
      </c>
      <c r="F1056" s="159" t="n">
        <v>0</v>
      </c>
      <c r="G1056" s="160" t="n">
        <v>-0.73456352</v>
      </c>
      <c r="H1056" s="160" t="n">
        <v>0</v>
      </c>
      <c r="I1056" s="160" t="n">
        <v>0</v>
      </c>
      <c r="J1056" s="159" t="n">
        <v>0</v>
      </c>
    </row>
    <row r="1057" customFormat="false" ht="12.75" hidden="false" customHeight="false" outlineLevel="0" collapsed="false">
      <c r="A1057" s="0" t="n">
        <f aca="false">INDEX(BucketTable,MATCH(B1057,SumMonths,0),1)</f>
        <v>14</v>
      </c>
      <c r="B1057" s="171" t="n">
        <v>43466</v>
      </c>
      <c r="C1057" s="159" t="s">
        <v>139</v>
      </c>
      <c r="D1057" s="159" t="s">
        <v>15</v>
      </c>
      <c r="E1057" s="160" t="n">
        <v>-0.91196201</v>
      </c>
      <c r="F1057" s="159" t="n">
        <v>0</v>
      </c>
      <c r="G1057" s="160" t="n">
        <v>-0.91196201</v>
      </c>
      <c r="H1057" s="160" t="n">
        <v>0.0126</v>
      </c>
      <c r="I1057" s="160" t="n">
        <v>-0.011490721326</v>
      </c>
      <c r="J1057" s="159" t="n">
        <v>0</v>
      </c>
    </row>
    <row r="1058" customFormat="false" ht="12.75" hidden="false" customHeight="false" outlineLevel="0" collapsed="false">
      <c r="A1058" s="0" t="n">
        <f aca="false">INDEX(BucketTable,MATCH(B1058,SumMonths,0),1)</f>
        <v>14</v>
      </c>
      <c r="B1058" s="171" t="n">
        <v>43466</v>
      </c>
      <c r="C1058" s="159" t="s">
        <v>140</v>
      </c>
      <c r="D1058" s="159" t="s">
        <v>15</v>
      </c>
      <c r="E1058" s="160" t="n">
        <v>-0.44425076</v>
      </c>
      <c r="F1058" s="159" t="n">
        <v>0</v>
      </c>
      <c r="G1058" s="160" t="n">
        <v>-0.44425076</v>
      </c>
      <c r="H1058" s="160" t="n">
        <v>0</v>
      </c>
      <c r="I1058" s="160" t="n">
        <v>0</v>
      </c>
      <c r="J1058" s="159" t="n">
        <v>0</v>
      </c>
    </row>
    <row r="1059" customFormat="false" ht="12.75" hidden="false" customHeight="false" outlineLevel="0" collapsed="false">
      <c r="A1059" s="0" t="n">
        <f aca="false">INDEX(BucketTable,MATCH(B1059,SumMonths,0),1)</f>
        <v>14</v>
      </c>
      <c r="B1059" s="171" t="n">
        <v>43497</v>
      </c>
      <c r="C1059" s="159" t="s">
        <v>137</v>
      </c>
      <c r="D1059" s="159" t="s">
        <v>15</v>
      </c>
      <c r="E1059" s="160" t="n">
        <v>1.87713409</v>
      </c>
      <c r="F1059" s="159" t="n">
        <v>0</v>
      </c>
      <c r="G1059" s="160" t="n">
        <v>1.87713409</v>
      </c>
      <c r="H1059" s="160" t="n">
        <v>0</v>
      </c>
      <c r="I1059" s="160" t="n">
        <v>0</v>
      </c>
      <c r="J1059" s="159" t="n">
        <v>0</v>
      </c>
    </row>
    <row r="1060" customFormat="false" ht="12.75" hidden="false" customHeight="false" outlineLevel="0" collapsed="false">
      <c r="A1060" s="0" t="n">
        <f aca="false">INDEX(BucketTable,MATCH(B1060,SumMonths,0),1)</f>
        <v>14</v>
      </c>
      <c r="B1060" s="171" t="n">
        <v>43497</v>
      </c>
      <c r="C1060" s="159" t="s">
        <v>138</v>
      </c>
      <c r="D1060" s="159" t="s">
        <v>15</v>
      </c>
      <c r="E1060" s="160" t="n">
        <v>-0.65950347</v>
      </c>
      <c r="F1060" s="159" t="n">
        <v>0</v>
      </c>
      <c r="G1060" s="160" t="n">
        <v>-0.65950347</v>
      </c>
      <c r="H1060" s="160" t="n">
        <v>0</v>
      </c>
      <c r="I1060" s="160" t="n">
        <v>0</v>
      </c>
      <c r="J1060" s="159" t="n">
        <v>0</v>
      </c>
    </row>
    <row r="1061" customFormat="false" ht="12.75" hidden="false" customHeight="false" outlineLevel="0" collapsed="false">
      <c r="A1061" s="0" t="n">
        <f aca="false">INDEX(BucketTable,MATCH(B1061,SumMonths,0),1)</f>
        <v>14</v>
      </c>
      <c r="B1061" s="171" t="n">
        <v>43497</v>
      </c>
      <c r="C1061" s="159" t="s">
        <v>139</v>
      </c>
      <c r="D1061" s="159" t="s">
        <v>15</v>
      </c>
      <c r="E1061" s="160" t="n">
        <v>-0.81877482</v>
      </c>
      <c r="F1061" s="159" t="n">
        <v>0</v>
      </c>
      <c r="G1061" s="160" t="n">
        <v>-0.81877482</v>
      </c>
      <c r="H1061" s="160" t="n">
        <v>0.0126</v>
      </c>
      <c r="I1061" s="160" t="n">
        <v>-0.010316562732</v>
      </c>
      <c r="J1061" s="159" t="n">
        <v>0</v>
      </c>
    </row>
    <row r="1062" customFormat="false" ht="12.75" hidden="false" customHeight="false" outlineLevel="0" collapsed="false">
      <c r="A1062" s="0" t="n">
        <f aca="false">INDEX(BucketTable,MATCH(B1062,SumMonths,0),1)</f>
        <v>14</v>
      </c>
      <c r="B1062" s="171" t="n">
        <v>43497</v>
      </c>
      <c r="C1062" s="159" t="s">
        <v>140</v>
      </c>
      <c r="D1062" s="159" t="s">
        <v>15</v>
      </c>
      <c r="E1062" s="160" t="n">
        <v>-0.3988558</v>
      </c>
      <c r="F1062" s="159" t="n">
        <v>0</v>
      </c>
      <c r="G1062" s="160" t="n">
        <v>-0.3988558</v>
      </c>
      <c r="H1062" s="160" t="n">
        <v>0</v>
      </c>
      <c r="I1062" s="160" t="n">
        <v>0</v>
      </c>
      <c r="J1062" s="159" t="n">
        <v>0</v>
      </c>
    </row>
    <row r="1063" customFormat="false" ht="12.75" hidden="false" customHeight="false" outlineLevel="0" collapsed="false">
      <c r="A1063" s="0" t="n">
        <f aca="false">INDEX(BucketTable,MATCH(B1063,SumMonths,0),1)</f>
        <v>14</v>
      </c>
      <c r="B1063" s="171" t="n">
        <v>43525</v>
      </c>
      <c r="C1063" s="159" t="s">
        <v>137</v>
      </c>
      <c r="D1063" s="159" t="s">
        <v>15</v>
      </c>
      <c r="E1063" s="160" t="n">
        <v>2.0669998</v>
      </c>
      <c r="F1063" s="159" t="n">
        <v>0</v>
      </c>
      <c r="G1063" s="160" t="n">
        <v>2.0669998</v>
      </c>
      <c r="H1063" s="160" t="n">
        <v>0</v>
      </c>
      <c r="I1063" s="160" t="n">
        <v>0</v>
      </c>
      <c r="J1063" s="159" t="n">
        <v>0</v>
      </c>
    </row>
    <row r="1064" customFormat="false" ht="12.75" hidden="false" customHeight="false" outlineLevel="0" collapsed="false">
      <c r="A1064" s="0" t="n">
        <f aca="false">INDEX(BucketTable,MATCH(B1064,SumMonths,0),1)</f>
        <v>14</v>
      </c>
      <c r="B1064" s="171" t="n">
        <v>43525</v>
      </c>
      <c r="C1064" s="159" t="s">
        <v>138</v>
      </c>
      <c r="D1064" s="159" t="s">
        <v>15</v>
      </c>
      <c r="E1064" s="160" t="n">
        <v>-0.72621</v>
      </c>
      <c r="F1064" s="159" t="n">
        <v>0</v>
      </c>
      <c r="G1064" s="160" t="n">
        <v>-0.72621</v>
      </c>
      <c r="H1064" s="160" t="n">
        <v>0</v>
      </c>
      <c r="I1064" s="160" t="n">
        <v>0</v>
      </c>
      <c r="J1064" s="159" t="n">
        <v>0</v>
      </c>
    </row>
    <row r="1065" customFormat="false" ht="12.75" hidden="false" customHeight="false" outlineLevel="0" collapsed="false">
      <c r="A1065" s="0" t="n">
        <f aca="false">INDEX(BucketTable,MATCH(B1065,SumMonths,0),1)</f>
        <v>14</v>
      </c>
      <c r="B1065" s="171" t="n">
        <v>43525</v>
      </c>
      <c r="C1065" s="159" t="s">
        <v>139</v>
      </c>
      <c r="D1065" s="159" t="s">
        <v>15</v>
      </c>
      <c r="E1065" s="160" t="n">
        <v>-0.9015911</v>
      </c>
      <c r="F1065" s="159" t="n">
        <v>0</v>
      </c>
      <c r="G1065" s="160" t="n">
        <v>-0.9015911</v>
      </c>
      <c r="H1065" s="160" t="n">
        <v>0.0126</v>
      </c>
      <c r="I1065" s="160" t="n">
        <v>-0.01136004786</v>
      </c>
      <c r="J1065" s="159" t="n">
        <v>0</v>
      </c>
    </row>
    <row r="1066" customFormat="false" ht="12.75" hidden="false" customHeight="false" outlineLevel="0" collapsed="false">
      <c r="A1066" s="0" t="n">
        <f aca="false">INDEX(BucketTable,MATCH(B1066,SumMonths,0),1)</f>
        <v>14</v>
      </c>
      <c r="B1066" s="171" t="n">
        <v>43525</v>
      </c>
      <c r="C1066" s="159" t="s">
        <v>140</v>
      </c>
      <c r="D1066" s="159" t="s">
        <v>15</v>
      </c>
      <c r="E1066" s="160" t="n">
        <v>-0.4391987</v>
      </c>
      <c r="F1066" s="159" t="n">
        <v>0</v>
      </c>
      <c r="G1066" s="160" t="n">
        <v>-0.4391987</v>
      </c>
      <c r="H1066" s="160" t="n">
        <v>0</v>
      </c>
      <c r="I1066" s="160" t="n">
        <v>0</v>
      </c>
      <c r="J1066" s="159" t="n">
        <v>0</v>
      </c>
    </row>
    <row r="1067" customFormat="false" ht="12.75" hidden="false" customHeight="false" outlineLevel="0" collapsed="false">
      <c r="A1067" s="0" t="n">
        <f aca="false">INDEX(BucketTable,MATCH(B1067,SumMonths,0),1)</f>
        <v>14</v>
      </c>
      <c r="B1067" s="171" t="n">
        <v>43556</v>
      </c>
      <c r="C1067" s="159" t="s">
        <v>137</v>
      </c>
      <c r="D1067" s="159" t="s">
        <v>15</v>
      </c>
      <c r="E1067" s="160" t="n">
        <v>1.98831941</v>
      </c>
      <c r="F1067" s="159" t="n">
        <v>0</v>
      </c>
      <c r="G1067" s="160" t="n">
        <v>1.98831941</v>
      </c>
      <c r="H1067" s="160" t="n">
        <v>0</v>
      </c>
      <c r="I1067" s="160" t="n">
        <v>0</v>
      </c>
      <c r="J1067" s="159" t="n">
        <v>0</v>
      </c>
    </row>
    <row r="1068" customFormat="false" ht="12.75" hidden="false" customHeight="false" outlineLevel="0" collapsed="false">
      <c r="A1068" s="0" t="n">
        <f aca="false">INDEX(BucketTable,MATCH(B1068,SumMonths,0),1)</f>
        <v>14</v>
      </c>
      <c r="B1068" s="171" t="n">
        <v>43556</v>
      </c>
      <c r="C1068" s="159" t="s">
        <v>138</v>
      </c>
      <c r="D1068" s="159" t="s">
        <v>15</v>
      </c>
      <c r="E1068" s="160" t="n">
        <v>-0.6985668</v>
      </c>
      <c r="F1068" s="159" t="n">
        <v>0</v>
      </c>
      <c r="G1068" s="160" t="n">
        <v>-0.6985668</v>
      </c>
      <c r="H1068" s="160" t="n">
        <v>0</v>
      </c>
      <c r="I1068" s="160" t="n">
        <v>0</v>
      </c>
      <c r="J1068" s="159" t="n">
        <v>0</v>
      </c>
    </row>
    <row r="1069" customFormat="false" ht="12.75" hidden="false" customHeight="false" outlineLevel="0" collapsed="false">
      <c r="A1069" s="0" t="n">
        <f aca="false">INDEX(BucketTable,MATCH(B1069,SumMonths,0),1)</f>
        <v>14</v>
      </c>
      <c r="B1069" s="171" t="n">
        <v>43556</v>
      </c>
      <c r="C1069" s="159" t="s">
        <v>139</v>
      </c>
      <c r="D1069" s="159" t="s">
        <v>15</v>
      </c>
      <c r="E1069" s="160" t="n">
        <v>-0.86727201</v>
      </c>
      <c r="F1069" s="159" t="n">
        <v>0</v>
      </c>
      <c r="G1069" s="160" t="n">
        <v>-0.86727201</v>
      </c>
      <c r="H1069" s="160" t="n">
        <v>0.0126</v>
      </c>
      <c r="I1069" s="160" t="n">
        <v>-0.010927627326</v>
      </c>
      <c r="J1069" s="159" t="n">
        <v>0</v>
      </c>
    </row>
    <row r="1070" customFormat="false" ht="12.75" hidden="false" customHeight="false" outlineLevel="0" collapsed="false">
      <c r="A1070" s="0" t="n">
        <f aca="false">INDEX(BucketTable,MATCH(B1070,SumMonths,0),1)</f>
        <v>14</v>
      </c>
      <c r="B1070" s="171" t="n">
        <v>43556</v>
      </c>
      <c r="C1070" s="159" t="s">
        <v>140</v>
      </c>
      <c r="D1070" s="159" t="s">
        <v>15</v>
      </c>
      <c r="E1070" s="160" t="n">
        <v>-0.4224806</v>
      </c>
      <c r="F1070" s="159" t="n">
        <v>0</v>
      </c>
      <c r="G1070" s="160" t="n">
        <v>-0.4224806</v>
      </c>
      <c r="H1070" s="160" t="n">
        <v>0</v>
      </c>
      <c r="I1070" s="160" t="n">
        <v>0</v>
      </c>
      <c r="J1070" s="159" t="n">
        <v>0</v>
      </c>
    </row>
    <row r="1071" customFormat="false" ht="12.75" hidden="false" customHeight="false" outlineLevel="0" collapsed="false">
      <c r="A1071" s="0" t="n">
        <f aca="false">INDEX(BucketTable,MATCH(B1071,SumMonths,0),1)</f>
        <v>14</v>
      </c>
      <c r="B1071" s="171" t="n">
        <v>43586</v>
      </c>
      <c r="C1071" s="159" t="s">
        <v>137</v>
      </c>
      <c r="D1071" s="159" t="s">
        <v>15</v>
      </c>
      <c r="E1071" s="160" t="n">
        <v>2.0426523</v>
      </c>
      <c r="F1071" s="159" t="n">
        <v>0</v>
      </c>
      <c r="G1071" s="160" t="n">
        <v>2.0426523</v>
      </c>
      <c r="H1071" s="160" t="n">
        <v>0</v>
      </c>
      <c r="I1071" s="160" t="n">
        <v>0</v>
      </c>
      <c r="J1071" s="159" t="n">
        <v>0</v>
      </c>
    </row>
    <row r="1072" customFormat="false" ht="12.75" hidden="false" customHeight="false" outlineLevel="0" collapsed="false">
      <c r="A1072" s="0" t="n">
        <f aca="false">INDEX(BucketTable,MATCH(B1072,SumMonths,0),1)</f>
        <v>14</v>
      </c>
      <c r="B1072" s="171" t="n">
        <v>43586</v>
      </c>
      <c r="C1072" s="159" t="s">
        <v>138</v>
      </c>
      <c r="D1072" s="159" t="s">
        <v>15</v>
      </c>
      <c r="E1072" s="160" t="n">
        <v>-0.71765586</v>
      </c>
      <c r="F1072" s="159" t="n">
        <v>0</v>
      </c>
      <c r="G1072" s="160" t="n">
        <v>-0.71765586</v>
      </c>
      <c r="H1072" s="160" t="n">
        <v>0</v>
      </c>
      <c r="I1072" s="160" t="n">
        <v>0</v>
      </c>
      <c r="J1072" s="159" t="n">
        <v>0</v>
      </c>
    </row>
    <row r="1073" customFormat="false" ht="12.75" hidden="false" customHeight="false" outlineLevel="0" collapsed="false">
      <c r="A1073" s="0" t="n">
        <f aca="false">INDEX(BucketTable,MATCH(B1073,SumMonths,0),1)</f>
        <v>14</v>
      </c>
      <c r="B1073" s="171" t="n">
        <v>43586</v>
      </c>
      <c r="C1073" s="159" t="s">
        <v>139</v>
      </c>
      <c r="D1073" s="159" t="s">
        <v>15</v>
      </c>
      <c r="E1073" s="160" t="n">
        <v>-0.89097112</v>
      </c>
      <c r="F1073" s="159" t="n">
        <v>0</v>
      </c>
      <c r="G1073" s="160" t="n">
        <v>-0.89097112</v>
      </c>
      <c r="H1073" s="160" t="n">
        <v>0.0126</v>
      </c>
      <c r="I1073" s="160" t="n">
        <v>-0.011226236112</v>
      </c>
      <c r="J1073" s="159" t="n">
        <v>0</v>
      </c>
    </row>
    <row r="1074" customFormat="false" ht="12.75" hidden="false" customHeight="false" outlineLevel="0" collapsed="false">
      <c r="A1074" s="0" t="n">
        <f aca="false">INDEX(BucketTable,MATCH(B1074,SumMonths,0),1)</f>
        <v>14</v>
      </c>
      <c r="B1074" s="171" t="n">
        <v>43586</v>
      </c>
      <c r="C1074" s="159" t="s">
        <v>140</v>
      </c>
      <c r="D1074" s="159" t="s">
        <v>15</v>
      </c>
      <c r="E1074" s="160" t="n">
        <v>-0.43402532</v>
      </c>
      <c r="F1074" s="159" t="n">
        <v>0</v>
      </c>
      <c r="G1074" s="160" t="n">
        <v>-0.43402532</v>
      </c>
      <c r="H1074" s="160" t="n">
        <v>0</v>
      </c>
      <c r="I1074" s="160" t="n">
        <v>0</v>
      </c>
      <c r="J1074" s="159" t="n">
        <v>0</v>
      </c>
    </row>
    <row r="1075" customFormat="false" ht="12.75" hidden="false" customHeight="false" outlineLevel="0" collapsed="false">
      <c r="A1075" s="0" t="n">
        <f aca="false">INDEX(BucketTable,MATCH(B1075,SumMonths,0),1)</f>
        <v>14</v>
      </c>
      <c r="B1075" s="171" t="n">
        <v>43617</v>
      </c>
      <c r="C1075" s="159" t="s">
        <v>137</v>
      </c>
      <c r="D1075" s="159" t="s">
        <v>15</v>
      </c>
      <c r="E1075" s="160" t="n">
        <v>1.96487421</v>
      </c>
      <c r="F1075" s="159" t="n">
        <v>0</v>
      </c>
      <c r="G1075" s="160" t="n">
        <v>1.96487421</v>
      </c>
      <c r="H1075" s="160" t="n">
        <v>0</v>
      </c>
      <c r="I1075" s="160" t="n">
        <v>0</v>
      </c>
      <c r="J1075" s="159" t="n">
        <v>0</v>
      </c>
    </row>
    <row r="1076" customFormat="false" ht="12.75" hidden="false" customHeight="false" outlineLevel="0" collapsed="false">
      <c r="A1076" s="0" t="n">
        <f aca="false">INDEX(BucketTable,MATCH(B1076,SumMonths,0),1)</f>
        <v>14</v>
      </c>
      <c r="B1076" s="171" t="n">
        <v>43617</v>
      </c>
      <c r="C1076" s="159" t="s">
        <v>138</v>
      </c>
      <c r="D1076" s="159" t="s">
        <v>15</v>
      </c>
      <c r="E1076" s="160" t="n">
        <v>-0.69032968</v>
      </c>
      <c r="F1076" s="159" t="n">
        <v>0</v>
      </c>
      <c r="G1076" s="160" t="n">
        <v>-0.69032968</v>
      </c>
      <c r="H1076" s="160" t="n">
        <v>0</v>
      </c>
      <c r="I1076" s="160" t="n">
        <v>0</v>
      </c>
      <c r="J1076" s="159" t="n">
        <v>0</v>
      </c>
    </row>
    <row r="1077" customFormat="false" ht="12.75" hidden="false" customHeight="false" outlineLevel="0" collapsed="false">
      <c r="A1077" s="0" t="n">
        <f aca="false">INDEX(BucketTable,MATCH(B1077,SumMonths,0),1)</f>
        <v>14</v>
      </c>
      <c r="B1077" s="171" t="n">
        <v>43617</v>
      </c>
      <c r="C1077" s="159" t="s">
        <v>139</v>
      </c>
      <c r="D1077" s="159" t="s">
        <v>15</v>
      </c>
      <c r="E1077" s="160" t="n">
        <v>-0.8570456</v>
      </c>
      <c r="F1077" s="159" t="n">
        <v>0</v>
      </c>
      <c r="G1077" s="160" t="n">
        <v>-0.8570456</v>
      </c>
      <c r="H1077" s="160" t="n">
        <v>0.0126</v>
      </c>
      <c r="I1077" s="160" t="n">
        <v>-0.01079877456</v>
      </c>
      <c r="J1077" s="159" t="n">
        <v>0</v>
      </c>
    </row>
    <row r="1078" customFormat="false" ht="12.75" hidden="false" customHeight="false" outlineLevel="0" collapsed="false">
      <c r="A1078" s="0" t="n">
        <f aca="false">INDEX(BucketTable,MATCH(B1078,SumMonths,0),1)</f>
        <v>14</v>
      </c>
      <c r="B1078" s="171" t="n">
        <v>43617</v>
      </c>
      <c r="C1078" s="159" t="s">
        <v>140</v>
      </c>
      <c r="D1078" s="159" t="s">
        <v>15</v>
      </c>
      <c r="E1078" s="160" t="n">
        <v>-0.41749893</v>
      </c>
      <c r="F1078" s="159" t="n">
        <v>0</v>
      </c>
      <c r="G1078" s="160" t="n">
        <v>-0.41749893</v>
      </c>
      <c r="H1078" s="160" t="n">
        <v>0</v>
      </c>
      <c r="I1078" s="160" t="n">
        <v>0</v>
      </c>
      <c r="J1078" s="159" t="n">
        <v>0</v>
      </c>
    </row>
    <row r="1079" customFormat="false" ht="12.75" hidden="false" customHeight="false" outlineLevel="0" collapsed="false">
      <c r="A1079" s="0" t="n">
        <f aca="false">INDEX(BucketTable,MATCH(B1079,SumMonths,0),1)</f>
        <v>14</v>
      </c>
      <c r="B1079" s="171" t="n">
        <v>43647</v>
      </c>
      <c r="C1079" s="159" t="s">
        <v>137</v>
      </c>
      <c r="D1079" s="159" t="s">
        <v>15</v>
      </c>
      <c r="E1079" s="160" t="n">
        <v>2.01854208</v>
      </c>
      <c r="F1079" s="159" t="n">
        <v>0</v>
      </c>
      <c r="G1079" s="160" t="n">
        <v>2.01854208</v>
      </c>
      <c r="H1079" s="160" t="n">
        <v>0</v>
      </c>
      <c r="I1079" s="160" t="n">
        <v>0</v>
      </c>
      <c r="J1079" s="159" t="n">
        <v>0</v>
      </c>
    </row>
    <row r="1080" customFormat="false" ht="12.75" hidden="false" customHeight="false" outlineLevel="0" collapsed="false">
      <c r="A1080" s="0" t="n">
        <f aca="false">INDEX(BucketTable,MATCH(B1080,SumMonths,0),1)</f>
        <v>14</v>
      </c>
      <c r="B1080" s="171" t="n">
        <v>43647</v>
      </c>
      <c r="C1080" s="159" t="s">
        <v>138</v>
      </c>
      <c r="D1080" s="159" t="s">
        <v>15</v>
      </c>
      <c r="E1080" s="160" t="n">
        <v>-0.70918509</v>
      </c>
      <c r="F1080" s="159" t="n">
        <v>0</v>
      </c>
      <c r="G1080" s="160" t="n">
        <v>-0.70918509</v>
      </c>
      <c r="H1080" s="160" t="n">
        <v>0</v>
      </c>
      <c r="I1080" s="160" t="n">
        <v>0</v>
      </c>
      <c r="J1080" s="159" t="n">
        <v>0</v>
      </c>
    </row>
    <row r="1081" customFormat="false" ht="12.75" hidden="false" customHeight="false" outlineLevel="0" collapsed="false">
      <c r="A1081" s="0" t="n">
        <f aca="false">INDEX(BucketTable,MATCH(B1081,SumMonths,0),1)</f>
        <v>14</v>
      </c>
      <c r="B1081" s="171" t="n">
        <v>43647</v>
      </c>
      <c r="C1081" s="159" t="s">
        <v>139</v>
      </c>
      <c r="D1081" s="159" t="s">
        <v>15</v>
      </c>
      <c r="E1081" s="160" t="n">
        <v>-0.88045464</v>
      </c>
      <c r="F1081" s="159" t="n">
        <v>0</v>
      </c>
      <c r="G1081" s="160" t="n">
        <v>-0.88045464</v>
      </c>
      <c r="H1081" s="160" t="n">
        <v>0.0126</v>
      </c>
      <c r="I1081" s="160" t="n">
        <v>-0.011093728464</v>
      </c>
      <c r="J1081" s="159" t="n">
        <v>0</v>
      </c>
    </row>
    <row r="1082" customFormat="false" ht="12.75" hidden="false" customHeight="false" outlineLevel="0" collapsed="false">
      <c r="A1082" s="0" t="n">
        <f aca="false">INDEX(BucketTable,MATCH(B1082,SumMonths,0),1)</f>
        <v>14</v>
      </c>
      <c r="B1082" s="171" t="n">
        <v>43647</v>
      </c>
      <c r="C1082" s="159" t="s">
        <v>140</v>
      </c>
      <c r="D1082" s="159" t="s">
        <v>15</v>
      </c>
      <c r="E1082" s="160" t="n">
        <v>-0.42890235</v>
      </c>
      <c r="F1082" s="159" t="n">
        <v>0</v>
      </c>
      <c r="G1082" s="160" t="n">
        <v>-0.42890235</v>
      </c>
      <c r="H1082" s="160" t="n">
        <v>0</v>
      </c>
      <c r="I1082" s="160" t="n">
        <v>0</v>
      </c>
      <c r="J1082" s="159" t="n">
        <v>0</v>
      </c>
    </row>
    <row r="1083" customFormat="false" ht="12.75" hidden="false" customHeight="false" outlineLevel="0" collapsed="false">
      <c r="A1083" s="0" t="n">
        <f aca="false">INDEX(BucketTable,MATCH(B1083,SumMonths,0),1)</f>
        <v>14</v>
      </c>
      <c r="B1083" s="171" t="n">
        <v>43678</v>
      </c>
      <c r="C1083" s="159" t="s">
        <v>137</v>
      </c>
      <c r="D1083" s="159" t="s">
        <v>15</v>
      </c>
      <c r="E1083" s="160" t="n">
        <v>2.00637976</v>
      </c>
      <c r="F1083" s="159" t="n">
        <v>0</v>
      </c>
      <c r="G1083" s="160" t="n">
        <v>2.00637976</v>
      </c>
      <c r="H1083" s="160" t="n">
        <v>0</v>
      </c>
      <c r="I1083" s="160" t="n">
        <v>0</v>
      </c>
      <c r="J1083" s="159" t="n">
        <v>0</v>
      </c>
    </row>
    <row r="1084" customFormat="false" ht="12.75" hidden="false" customHeight="false" outlineLevel="0" collapsed="false">
      <c r="A1084" s="0" t="n">
        <f aca="false">INDEX(BucketTable,MATCH(B1084,SumMonths,0),1)</f>
        <v>14</v>
      </c>
      <c r="B1084" s="171" t="n">
        <v>43678</v>
      </c>
      <c r="C1084" s="159" t="s">
        <v>138</v>
      </c>
      <c r="D1084" s="159" t="s">
        <v>15</v>
      </c>
      <c r="E1084" s="160" t="n">
        <v>-0.70491204</v>
      </c>
      <c r="F1084" s="159" t="n">
        <v>0</v>
      </c>
      <c r="G1084" s="160" t="n">
        <v>-0.70491204</v>
      </c>
      <c r="H1084" s="160" t="n">
        <v>0</v>
      </c>
      <c r="I1084" s="160" t="n">
        <v>0</v>
      </c>
      <c r="J1084" s="159" t="n">
        <v>0</v>
      </c>
    </row>
    <row r="1085" customFormat="false" ht="12.75" hidden="false" customHeight="false" outlineLevel="0" collapsed="false">
      <c r="A1085" s="0" t="n">
        <f aca="false">INDEX(BucketTable,MATCH(B1085,SumMonths,0),1)</f>
        <v>14</v>
      </c>
      <c r="B1085" s="171" t="n">
        <v>43678</v>
      </c>
      <c r="C1085" s="159" t="s">
        <v>139</v>
      </c>
      <c r="D1085" s="159" t="s">
        <v>15</v>
      </c>
      <c r="E1085" s="160" t="n">
        <v>-0.87514964</v>
      </c>
      <c r="F1085" s="159" t="n">
        <v>0</v>
      </c>
      <c r="G1085" s="160" t="n">
        <v>-0.87514964</v>
      </c>
      <c r="H1085" s="160" t="n">
        <v>0.0126</v>
      </c>
      <c r="I1085" s="160" t="n">
        <v>-0.011026885464</v>
      </c>
      <c r="J1085" s="159" t="n">
        <v>0</v>
      </c>
    </row>
    <row r="1086" customFormat="false" ht="12.75" hidden="false" customHeight="false" outlineLevel="0" collapsed="false">
      <c r="A1086" s="0" t="n">
        <f aca="false">INDEX(BucketTable,MATCH(B1086,SumMonths,0),1)</f>
        <v>14</v>
      </c>
      <c r="B1086" s="171" t="n">
        <v>43678</v>
      </c>
      <c r="C1086" s="159" t="s">
        <v>140</v>
      </c>
      <c r="D1086" s="159" t="s">
        <v>15</v>
      </c>
      <c r="E1086" s="160" t="n">
        <v>-0.42631808</v>
      </c>
      <c r="F1086" s="159" t="n">
        <v>0</v>
      </c>
      <c r="G1086" s="160" t="n">
        <v>-0.42631808</v>
      </c>
      <c r="H1086" s="160" t="n">
        <v>0</v>
      </c>
      <c r="I1086" s="160" t="n">
        <v>0</v>
      </c>
      <c r="J1086" s="159" t="n">
        <v>0</v>
      </c>
    </row>
    <row r="1087" customFormat="false" ht="12.75" hidden="false" customHeight="false" outlineLevel="0" collapsed="false">
      <c r="A1087" s="0" t="n">
        <f aca="false">INDEX(BucketTable,MATCH(B1087,SumMonths,0),1)</f>
        <v>14</v>
      </c>
      <c r="B1087" s="171" t="n">
        <v>43709</v>
      </c>
      <c r="C1087" s="159" t="s">
        <v>137</v>
      </c>
      <c r="D1087" s="159" t="s">
        <v>15</v>
      </c>
      <c r="E1087" s="160" t="n">
        <v>1.92994654</v>
      </c>
      <c r="F1087" s="159" t="n">
        <v>0</v>
      </c>
      <c r="G1087" s="160" t="n">
        <v>1.92994654</v>
      </c>
      <c r="H1087" s="160" t="n">
        <v>0</v>
      </c>
      <c r="I1087" s="160" t="n">
        <v>0</v>
      </c>
      <c r="J1087" s="159" t="n">
        <v>0</v>
      </c>
    </row>
    <row r="1088" customFormat="false" ht="12.75" hidden="false" customHeight="false" outlineLevel="0" collapsed="false">
      <c r="A1088" s="0" t="n">
        <f aca="false">INDEX(BucketTable,MATCH(B1088,SumMonths,0),1)</f>
        <v>14</v>
      </c>
      <c r="B1088" s="171" t="n">
        <v>43709</v>
      </c>
      <c r="C1088" s="159" t="s">
        <v>138</v>
      </c>
      <c r="D1088" s="159" t="s">
        <v>15</v>
      </c>
      <c r="E1088" s="160" t="n">
        <v>-0.67805835</v>
      </c>
      <c r="F1088" s="159" t="n">
        <v>0</v>
      </c>
      <c r="G1088" s="160" t="n">
        <v>-0.67805835</v>
      </c>
      <c r="H1088" s="160" t="n">
        <v>0</v>
      </c>
      <c r="I1088" s="160" t="n">
        <v>0</v>
      </c>
      <c r="J1088" s="159" t="n">
        <v>0</v>
      </c>
    </row>
    <row r="1089" customFormat="false" ht="12.75" hidden="false" customHeight="false" outlineLevel="0" collapsed="false">
      <c r="A1089" s="0" t="n">
        <f aca="false">INDEX(BucketTable,MATCH(B1089,SumMonths,0),1)</f>
        <v>14</v>
      </c>
      <c r="B1089" s="171" t="n">
        <v>43709</v>
      </c>
      <c r="C1089" s="159" t="s">
        <v>139</v>
      </c>
      <c r="D1089" s="159" t="s">
        <v>15</v>
      </c>
      <c r="E1089" s="160" t="n">
        <v>-0.84181073</v>
      </c>
      <c r="F1089" s="159" t="n">
        <v>0</v>
      </c>
      <c r="G1089" s="160" t="n">
        <v>-0.84181073</v>
      </c>
      <c r="H1089" s="160" t="n">
        <v>0.0126</v>
      </c>
      <c r="I1089" s="160" t="n">
        <v>-0.010606815198</v>
      </c>
      <c r="J1089" s="159" t="n">
        <v>0</v>
      </c>
    </row>
    <row r="1090" customFormat="false" ht="12.75" hidden="false" customHeight="false" outlineLevel="0" collapsed="false">
      <c r="A1090" s="0" t="n">
        <f aca="false">INDEX(BucketTable,MATCH(B1090,SumMonths,0),1)</f>
        <v>14</v>
      </c>
      <c r="B1090" s="171" t="n">
        <v>43709</v>
      </c>
      <c r="C1090" s="159" t="s">
        <v>140</v>
      </c>
      <c r="D1090" s="159" t="s">
        <v>15</v>
      </c>
      <c r="E1090" s="160" t="n">
        <v>-0.41007746</v>
      </c>
      <c r="F1090" s="159" t="n">
        <v>0</v>
      </c>
      <c r="G1090" s="160" t="n">
        <v>-0.41007746</v>
      </c>
      <c r="H1090" s="160" t="n">
        <v>0</v>
      </c>
      <c r="I1090" s="160" t="n">
        <v>0</v>
      </c>
      <c r="J1090" s="159" t="n">
        <v>0</v>
      </c>
    </row>
    <row r="1091" customFormat="false" ht="12.75" hidden="false" customHeight="false" outlineLevel="0" collapsed="false">
      <c r="A1091" s="0" t="n">
        <f aca="false">INDEX(BucketTable,MATCH(B1091,SumMonths,0),1)</f>
        <v>14</v>
      </c>
      <c r="B1091" s="171" t="n">
        <v>43739</v>
      </c>
      <c r="C1091" s="159" t="s">
        <v>137</v>
      </c>
      <c r="D1091" s="159" t="s">
        <v>15</v>
      </c>
      <c r="E1091" s="160" t="n">
        <v>1.98262434</v>
      </c>
      <c r="F1091" s="159" t="n">
        <v>0</v>
      </c>
      <c r="G1091" s="160" t="n">
        <v>1.98262434</v>
      </c>
      <c r="H1091" s="160" t="n">
        <v>0</v>
      </c>
      <c r="I1091" s="160" t="n">
        <v>0</v>
      </c>
      <c r="J1091" s="159" t="n">
        <v>0</v>
      </c>
    </row>
    <row r="1092" customFormat="false" ht="12.75" hidden="false" customHeight="false" outlineLevel="0" collapsed="false">
      <c r="A1092" s="0" t="n">
        <f aca="false">INDEX(BucketTable,MATCH(B1092,SumMonths,0),1)</f>
        <v>14</v>
      </c>
      <c r="B1092" s="171" t="n">
        <v>43739</v>
      </c>
      <c r="C1092" s="159" t="s">
        <v>138</v>
      </c>
      <c r="D1092" s="159" t="s">
        <v>15</v>
      </c>
      <c r="E1092" s="160" t="n">
        <v>-0.69656592</v>
      </c>
      <c r="F1092" s="159" t="n">
        <v>0</v>
      </c>
      <c r="G1092" s="160" t="n">
        <v>-0.69656592</v>
      </c>
      <c r="H1092" s="160" t="n">
        <v>0</v>
      </c>
      <c r="I1092" s="160" t="n">
        <v>0</v>
      </c>
      <c r="J1092" s="159" t="n">
        <v>0</v>
      </c>
    </row>
    <row r="1093" customFormat="false" ht="12.75" hidden="false" customHeight="false" outlineLevel="0" collapsed="false">
      <c r="A1093" s="0" t="n">
        <f aca="false">INDEX(BucketTable,MATCH(B1093,SumMonths,0),1)</f>
        <v>14</v>
      </c>
      <c r="B1093" s="171" t="n">
        <v>43739</v>
      </c>
      <c r="C1093" s="159" t="s">
        <v>139</v>
      </c>
      <c r="D1093" s="159" t="s">
        <v>15</v>
      </c>
      <c r="E1093" s="160" t="n">
        <v>-0.86478792</v>
      </c>
      <c r="F1093" s="159" t="n">
        <v>0</v>
      </c>
      <c r="G1093" s="160" t="n">
        <v>-0.86478792</v>
      </c>
      <c r="H1093" s="160" t="n">
        <v>0.0126</v>
      </c>
      <c r="I1093" s="160" t="n">
        <v>-0.010896327792</v>
      </c>
      <c r="J1093" s="159" t="n">
        <v>0</v>
      </c>
    </row>
    <row r="1094" customFormat="false" ht="12.75" hidden="false" customHeight="false" outlineLevel="0" collapsed="false">
      <c r="A1094" s="0" t="n">
        <f aca="false">INDEX(BucketTable,MATCH(B1094,SumMonths,0),1)</f>
        <v>14</v>
      </c>
      <c r="B1094" s="171" t="n">
        <v>43739</v>
      </c>
      <c r="C1094" s="159" t="s">
        <v>140</v>
      </c>
      <c r="D1094" s="159" t="s">
        <v>15</v>
      </c>
      <c r="E1094" s="160" t="n">
        <v>-0.4212705</v>
      </c>
      <c r="F1094" s="159" t="n">
        <v>0</v>
      </c>
      <c r="G1094" s="160" t="n">
        <v>-0.4212705</v>
      </c>
      <c r="H1094" s="160" t="n">
        <v>0</v>
      </c>
      <c r="I1094" s="160" t="n">
        <v>0</v>
      </c>
      <c r="J1094" s="159" t="n">
        <v>0</v>
      </c>
    </row>
    <row r="1095" customFormat="false" ht="12.75" hidden="false" customHeight="false" outlineLevel="0" collapsed="false">
      <c r="A1095" s="0" t="n">
        <f aca="false">INDEX(BucketTable,MATCH(B1095,SumMonths,0),1)</f>
        <v>14</v>
      </c>
      <c r="B1095" s="171" t="n">
        <v>43770</v>
      </c>
      <c r="C1095" s="159" t="s">
        <v>137</v>
      </c>
      <c r="D1095" s="159" t="s">
        <v>15</v>
      </c>
      <c r="E1095" s="160" t="n">
        <v>1.90707232</v>
      </c>
      <c r="F1095" s="159" t="n">
        <v>0</v>
      </c>
      <c r="G1095" s="160" t="n">
        <v>1.90707232</v>
      </c>
      <c r="H1095" s="160" t="n">
        <v>0</v>
      </c>
      <c r="I1095" s="160" t="n">
        <v>0</v>
      </c>
      <c r="J1095" s="159" t="n">
        <v>0</v>
      </c>
    </row>
    <row r="1096" customFormat="false" ht="12.75" hidden="false" customHeight="false" outlineLevel="0" collapsed="false">
      <c r="A1096" s="0" t="n">
        <f aca="false">INDEX(BucketTable,MATCH(B1096,SumMonths,0),1)</f>
        <v>14</v>
      </c>
      <c r="B1096" s="171" t="n">
        <v>43770</v>
      </c>
      <c r="C1096" s="159" t="s">
        <v>138</v>
      </c>
      <c r="D1096" s="159" t="s">
        <v>15</v>
      </c>
      <c r="E1096" s="160" t="n">
        <v>-0.67002183</v>
      </c>
      <c r="F1096" s="159" t="n">
        <v>0</v>
      </c>
      <c r="G1096" s="160" t="n">
        <v>-0.67002183</v>
      </c>
      <c r="H1096" s="160" t="n">
        <v>0</v>
      </c>
      <c r="I1096" s="160" t="n">
        <v>0</v>
      </c>
      <c r="J1096" s="159" t="n">
        <v>0</v>
      </c>
    </row>
    <row r="1097" customFormat="false" ht="12.75" hidden="false" customHeight="false" outlineLevel="0" collapsed="false">
      <c r="A1097" s="0" t="n">
        <f aca="false">INDEX(BucketTable,MATCH(B1097,SumMonths,0),1)</f>
        <v>14</v>
      </c>
      <c r="B1097" s="171" t="n">
        <v>43770</v>
      </c>
      <c r="C1097" s="159" t="s">
        <v>139</v>
      </c>
      <c r="D1097" s="159" t="s">
        <v>15</v>
      </c>
      <c r="E1097" s="160" t="n">
        <v>-0.83183338</v>
      </c>
      <c r="F1097" s="159" t="n">
        <v>0</v>
      </c>
      <c r="G1097" s="160" t="n">
        <v>-0.83183338</v>
      </c>
      <c r="H1097" s="160" t="n">
        <v>0.0126</v>
      </c>
      <c r="I1097" s="160" t="n">
        <v>-0.010481100588</v>
      </c>
      <c r="J1097" s="159" t="n">
        <v>0</v>
      </c>
    </row>
    <row r="1098" customFormat="false" ht="12.75" hidden="false" customHeight="false" outlineLevel="0" collapsed="false">
      <c r="A1098" s="0" t="n">
        <f aca="false">INDEX(BucketTable,MATCH(B1098,SumMonths,0),1)</f>
        <v>14</v>
      </c>
      <c r="B1098" s="171" t="n">
        <v>43770</v>
      </c>
      <c r="C1098" s="159" t="s">
        <v>140</v>
      </c>
      <c r="D1098" s="159" t="s">
        <v>15</v>
      </c>
      <c r="E1098" s="160" t="n">
        <v>-0.40521711</v>
      </c>
      <c r="F1098" s="159" t="n">
        <v>0</v>
      </c>
      <c r="G1098" s="160" t="n">
        <v>-0.40521711</v>
      </c>
      <c r="H1098" s="160" t="n">
        <v>0</v>
      </c>
      <c r="I1098" s="160" t="n">
        <v>0</v>
      </c>
      <c r="J1098" s="159" t="n">
        <v>0</v>
      </c>
    </row>
    <row r="1099" customFormat="false" ht="12.75" hidden="false" customHeight="false" outlineLevel="0" collapsed="false">
      <c r="A1099" s="0" t="n">
        <f aca="false">INDEX(BucketTable,MATCH(B1099,SumMonths,0),1)</f>
        <v>14</v>
      </c>
      <c r="B1099" s="171" t="n">
        <v>43800</v>
      </c>
      <c r="C1099" s="159" t="s">
        <v>137</v>
      </c>
      <c r="D1099" s="159" t="s">
        <v>15</v>
      </c>
      <c r="E1099" s="160" t="n">
        <v>1.95910214</v>
      </c>
      <c r="F1099" s="159" t="n">
        <v>0</v>
      </c>
      <c r="G1099" s="160" t="n">
        <v>1.95910214</v>
      </c>
      <c r="H1099" s="160" t="n">
        <v>0</v>
      </c>
      <c r="I1099" s="160" t="n">
        <v>0</v>
      </c>
      <c r="J1099" s="159" t="n">
        <v>0</v>
      </c>
    </row>
    <row r="1100" customFormat="false" ht="12.75" hidden="false" customHeight="false" outlineLevel="0" collapsed="false">
      <c r="A1100" s="0" t="n">
        <f aca="false">INDEX(BucketTable,MATCH(B1100,SumMonths,0),1)</f>
        <v>14</v>
      </c>
      <c r="B1100" s="171" t="n">
        <v>43800</v>
      </c>
      <c r="C1100" s="159" t="s">
        <v>138</v>
      </c>
      <c r="D1100" s="159" t="s">
        <v>15</v>
      </c>
      <c r="E1100" s="160" t="n">
        <v>-0.68830174</v>
      </c>
      <c r="F1100" s="159" t="n">
        <v>0</v>
      </c>
      <c r="G1100" s="160" t="n">
        <v>-0.68830174</v>
      </c>
      <c r="H1100" s="160" t="n">
        <v>0</v>
      </c>
      <c r="I1100" s="160" t="n">
        <v>0</v>
      </c>
      <c r="J1100" s="159" t="n">
        <v>0</v>
      </c>
    </row>
    <row r="1101" customFormat="false" ht="12.75" hidden="false" customHeight="false" outlineLevel="0" collapsed="false">
      <c r="A1101" s="0" t="n">
        <f aca="false">INDEX(BucketTable,MATCH(B1101,SumMonths,0),1)</f>
        <v>14</v>
      </c>
      <c r="B1101" s="171" t="n">
        <v>43800</v>
      </c>
      <c r="C1101" s="159" t="s">
        <v>139</v>
      </c>
      <c r="D1101" s="159" t="s">
        <v>15</v>
      </c>
      <c r="E1101" s="160" t="n">
        <v>-0.85452792</v>
      </c>
      <c r="F1101" s="159" t="n">
        <v>0</v>
      </c>
      <c r="G1101" s="160" t="n">
        <v>-0.85452792</v>
      </c>
      <c r="H1101" s="160" t="n">
        <v>0.0126</v>
      </c>
      <c r="I1101" s="160" t="n">
        <v>-0.010767051792</v>
      </c>
      <c r="J1101" s="159" t="n">
        <v>0</v>
      </c>
    </row>
    <row r="1102" customFormat="false" ht="12.75" hidden="false" customHeight="false" outlineLevel="0" collapsed="false">
      <c r="A1102" s="0" t="n">
        <f aca="false">INDEX(BucketTable,MATCH(B1102,SumMonths,0),1)</f>
        <v>14</v>
      </c>
      <c r="B1102" s="171" t="n">
        <v>43800</v>
      </c>
      <c r="C1102" s="159" t="s">
        <v>140</v>
      </c>
      <c r="D1102" s="159" t="s">
        <v>15</v>
      </c>
      <c r="E1102" s="160" t="n">
        <v>-0.41627248</v>
      </c>
      <c r="F1102" s="159" t="n">
        <v>0</v>
      </c>
      <c r="G1102" s="160" t="n">
        <v>-0.41627248</v>
      </c>
      <c r="H1102" s="160" t="n">
        <v>0</v>
      </c>
      <c r="I1102" s="160" t="n">
        <v>0</v>
      </c>
      <c r="J1102" s="159" t="n">
        <v>0</v>
      </c>
    </row>
    <row r="1103" customFormat="false" ht="12.75" hidden="false" customHeight="false" outlineLevel="0" collapsed="false">
      <c r="A1103" s="0" t="n">
        <f aca="false">INDEX(BucketTable,MATCH(B1103,SumMonths,0),1)</f>
        <v>14</v>
      </c>
      <c r="B1103" s="171" t="n">
        <v>43831</v>
      </c>
      <c r="C1103" s="159" t="s">
        <v>137</v>
      </c>
      <c r="D1103" s="159" t="s">
        <v>15</v>
      </c>
      <c r="E1103" s="160" t="n">
        <v>1.94723709</v>
      </c>
      <c r="F1103" s="159" t="n">
        <v>0</v>
      </c>
      <c r="G1103" s="160" t="n">
        <v>1.94723709</v>
      </c>
      <c r="H1103" s="160" t="n">
        <v>0</v>
      </c>
      <c r="I1103" s="160" t="n">
        <v>0</v>
      </c>
      <c r="J1103" s="159" t="n">
        <v>0</v>
      </c>
    </row>
    <row r="1104" customFormat="false" ht="12.75" hidden="false" customHeight="false" outlineLevel="0" collapsed="false">
      <c r="A1104" s="0" t="n">
        <f aca="false">INDEX(BucketTable,MATCH(B1104,SumMonths,0),1)</f>
        <v>14</v>
      </c>
      <c r="B1104" s="171" t="n">
        <v>43831</v>
      </c>
      <c r="C1104" s="159" t="s">
        <v>138</v>
      </c>
      <c r="D1104" s="159" t="s">
        <v>15</v>
      </c>
      <c r="E1104" s="160" t="n">
        <v>-0.68413313</v>
      </c>
      <c r="F1104" s="159" t="n">
        <v>0</v>
      </c>
      <c r="G1104" s="160" t="n">
        <v>-0.68413313</v>
      </c>
      <c r="H1104" s="160" t="n">
        <v>0</v>
      </c>
      <c r="I1104" s="160" t="n">
        <v>0</v>
      </c>
      <c r="J1104" s="159" t="n">
        <v>0</v>
      </c>
    </row>
    <row r="1105" customFormat="false" ht="12.75" hidden="false" customHeight="false" outlineLevel="0" collapsed="false">
      <c r="A1105" s="0" t="n">
        <f aca="false">INDEX(BucketTable,MATCH(B1105,SumMonths,0),1)</f>
        <v>14</v>
      </c>
      <c r="B1105" s="171" t="n">
        <v>43831</v>
      </c>
      <c r="C1105" s="159" t="s">
        <v>139</v>
      </c>
      <c r="D1105" s="159" t="s">
        <v>15</v>
      </c>
      <c r="E1105" s="160" t="n">
        <v>-0.84935259</v>
      </c>
      <c r="F1105" s="159" t="n">
        <v>0</v>
      </c>
      <c r="G1105" s="160" t="n">
        <v>-0.84935259</v>
      </c>
      <c r="H1105" s="160" t="n">
        <v>0.0126</v>
      </c>
      <c r="I1105" s="160" t="n">
        <v>-0.010701842634</v>
      </c>
      <c r="J1105" s="159" t="n">
        <v>0</v>
      </c>
    </row>
    <row r="1106" customFormat="false" ht="12.75" hidden="false" customHeight="false" outlineLevel="0" collapsed="false">
      <c r="A1106" s="0" t="n">
        <f aca="false">INDEX(BucketTable,MATCH(B1106,SumMonths,0),1)</f>
        <v>14</v>
      </c>
      <c r="B1106" s="171" t="n">
        <v>43831</v>
      </c>
      <c r="C1106" s="159" t="s">
        <v>140</v>
      </c>
      <c r="D1106" s="159" t="s">
        <v>15</v>
      </c>
      <c r="E1106" s="160" t="n">
        <v>-0.41375137</v>
      </c>
      <c r="F1106" s="159" t="n">
        <v>0</v>
      </c>
      <c r="G1106" s="160" t="n">
        <v>-0.41375137</v>
      </c>
      <c r="H1106" s="160" t="n">
        <v>0</v>
      </c>
      <c r="I1106" s="160" t="n">
        <v>0</v>
      </c>
      <c r="J1106" s="159" t="n">
        <v>0</v>
      </c>
    </row>
    <row r="1107" customFormat="false" ht="12.75" hidden="false" customHeight="false" outlineLevel="0" collapsed="false">
      <c r="A1107" s="0" t="n">
        <f aca="false">INDEX(BucketTable,MATCH(B1107,SumMonths,0),1)</f>
        <v>14</v>
      </c>
      <c r="B1107" s="171" t="n">
        <v>43862</v>
      </c>
      <c r="C1107" s="159" t="s">
        <v>137</v>
      </c>
      <c r="D1107" s="159" t="s">
        <v>15</v>
      </c>
      <c r="E1107" s="160" t="n">
        <v>1.81056509</v>
      </c>
      <c r="F1107" s="159" t="n">
        <v>0</v>
      </c>
      <c r="G1107" s="160" t="n">
        <v>1.81056509</v>
      </c>
      <c r="H1107" s="160" t="n">
        <v>0</v>
      </c>
      <c r="I1107" s="160" t="n">
        <v>0</v>
      </c>
      <c r="J1107" s="159" t="n">
        <v>0</v>
      </c>
    </row>
    <row r="1108" customFormat="false" ht="12.75" hidden="false" customHeight="false" outlineLevel="0" collapsed="false">
      <c r="A1108" s="0" t="n">
        <f aca="false">INDEX(BucketTable,MATCH(B1108,SumMonths,0),1)</f>
        <v>14</v>
      </c>
      <c r="B1108" s="171" t="n">
        <v>43862</v>
      </c>
      <c r="C1108" s="159" t="s">
        <v>138</v>
      </c>
      <c r="D1108" s="159" t="s">
        <v>15</v>
      </c>
      <c r="E1108" s="160" t="n">
        <v>-0.63611543</v>
      </c>
      <c r="F1108" s="159" t="n">
        <v>0</v>
      </c>
      <c r="G1108" s="160" t="n">
        <v>-0.63611543</v>
      </c>
      <c r="H1108" s="160" t="n">
        <v>0</v>
      </c>
      <c r="I1108" s="160" t="n">
        <v>0</v>
      </c>
      <c r="J1108" s="159" t="n">
        <v>0</v>
      </c>
    </row>
    <row r="1109" customFormat="false" ht="12.75" hidden="false" customHeight="false" outlineLevel="0" collapsed="false">
      <c r="A1109" s="0" t="n">
        <f aca="false">INDEX(BucketTable,MATCH(B1109,SumMonths,0),1)</f>
        <v>14</v>
      </c>
      <c r="B1109" s="171" t="n">
        <v>43862</v>
      </c>
      <c r="C1109" s="159" t="s">
        <v>139</v>
      </c>
      <c r="D1109" s="159" t="s">
        <v>15</v>
      </c>
      <c r="E1109" s="160" t="n">
        <v>-0.78973852</v>
      </c>
      <c r="F1109" s="159" t="n">
        <v>0</v>
      </c>
      <c r="G1109" s="160" t="n">
        <v>-0.78973852</v>
      </c>
      <c r="H1109" s="160" t="n">
        <v>0.0126</v>
      </c>
      <c r="I1109" s="160" t="n">
        <v>-0.009950705352</v>
      </c>
      <c r="J1109" s="159" t="n">
        <v>0</v>
      </c>
    </row>
    <row r="1110" customFormat="false" ht="12.75" hidden="false" customHeight="false" outlineLevel="0" collapsed="false">
      <c r="A1110" s="0" t="n">
        <f aca="false">INDEX(BucketTable,MATCH(B1110,SumMonths,0),1)</f>
        <v>14</v>
      </c>
      <c r="B1110" s="171" t="n">
        <v>43862</v>
      </c>
      <c r="C1110" s="159" t="s">
        <v>140</v>
      </c>
      <c r="D1110" s="159" t="s">
        <v>15</v>
      </c>
      <c r="E1110" s="160" t="n">
        <v>-0.38471114</v>
      </c>
      <c r="F1110" s="159" t="n">
        <v>0</v>
      </c>
      <c r="G1110" s="160" t="n">
        <v>-0.38471114</v>
      </c>
      <c r="H1110" s="160" t="n">
        <v>0</v>
      </c>
      <c r="I1110" s="160" t="n">
        <v>0</v>
      </c>
      <c r="J1110" s="159" t="n">
        <v>0</v>
      </c>
    </row>
    <row r="1111" customFormat="false" ht="12.75" hidden="false" customHeight="false" outlineLevel="0" collapsed="false">
      <c r="A1111" s="0" t="n">
        <f aca="false">INDEX(BucketTable,MATCH(B1111,SumMonths,0),1)</f>
        <v>14</v>
      </c>
      <c r="B1111" s="171" t="n">
        <v>43891</v>
      </c>
      <c r="C1111" s="159" t="s">
        <v>137</v>
      </c>
      <c r="D1111" s="159" t="s">
        <v>15</v>
      </c>
      <c r="E1111" s="160" t="n">
        <v>1.92444161</v>
      </c>
      <c r="F1111" s="159" t="n">
        <v>0</v>
      </c>
      <c r="G1111" s="160" t="n">
        <v>1.92444161</v>
      </c>
      <c r="H1111" s="160" t="n">
        <v>0</v>
      </c>
      <c r="I1111" s="160" t="n">
        <v>0</v>
      </c>
      <c r="J1111" s="159" t="n">
        <v>0</v>
      </c>
    </row>
    <row r="1112" customFormat="false" ht="12.75" hidden="false" customHeight="false" outlineLevel="0" collapsed="false">
      <c r="A1112" s="0" t="n">
        <f aca="false">INDEX(BucketTable,MATCH(B1112,SumMonths,0),1)</f>
        <v>14</v>
      </c>
      <c r="B1112" s="171" t="n">
        <v>43891</v>
      </c>
      <c r="C1112" s="159" t="s">
        <v>138</v>
      </c>
      <c r="D1112" s="159" t="s">
        <v>15</v>
      </c>
      <c r="E1112" s="160" t="n">
        <v>-0.67612428</v>
      </c>
      <c r="F1112" s="159" t="n">
        <v>0</v>
      </c>
      <c r="G1112" s="160" t="n">
        <v>-0.67612428</v>
      </c>
      <c r="H1112" s="160" t="n">
        <v>0</v>
      </c>
      <c r="I1112" s="160" t="n">
        <v>0</v>
      </c>
      <c r="J1112" s="159" t="n">
        <v>0</v>
      </c>
    </row>
    <row r="1113" customFormat="false" ht="12.75" hidden="false" customHeight="false" outlineLevel="0" collapsed="false">
      <c r="A1113" s="0" t="n">
        <f aca="false">INDEX(BucketTable,MATCH(B1113,SumMonths,0),1)</f>
        <v>14</v>
      </c>
      <c r="B1113" s="171" t="n">
        <v>43891</v>
      </c>
      <c r="C1113" s="159" t="s">
        <v>139</v>
      </c>
      <c r="D1113" s="159" t="s">
        <v>15</v>
      </c>
      <c r="E1113" s="160" t="n">
        <v>-0.83940957</v>
      </c>
      <c r="F1113" s="159" t="n">
        <v>0</v>
      </c>
      <c r="G1113" s="160" t="n">
        <v>-0.83940957</v>
      </c>
      <c r="H1113" s="160" t="n">
        <v>0.0126</v>
      </c>
      <c r="I1113" s="160" t="n">
        <v>-0.010576560582</v>
      </c>
      <c r="J1113" s="159" t="n">
        <v>0</v>
      </c>
    </row>
    <row r="1114" customFormat="false" ht="12.75" hidden="false" customHeight="false" outlineLevel="0" collapsed="false">
      <c r="A1114" s="0" t="n">
        <f aca="false">INDEX(BucketTable,MATCH(B1114,SumMonths,0),1)</f>
        <v>14</v>
      </c>
      <c r="B1114" s="171" t="n">
        <v>43891</v>
      </c>
      <c r="C1114" s="159" t="s">
        <v>140</v>
      </c>
      <c r="D1114" s="159" t="s">
        <v>15</v>
      </c>
      <c r="E1114" s="160" t="n">
        <v>-0.40890776</v>
      </c>
      <c r="F1114" s="159" t="n">
        <v>0</v>
      </c>
      <c r="G1114" s="160" t="n">
        <v>-0.40890776</v>
      </c>
      <c r="H1114" s="160" t="n">
        <v>0</v>
      </c>
      <c r="I1114" s="160" t="n">
        <v>0</v>
      </c>
      <c r="J1114" s="159" t="n">
        <v>0</v>
      </c>
    </row>
    <row r="1115" customFormat="false" ht="12.75" hidden="false" customHeight="false" outlineLevel="0" collapsed="false">
      <c r="A1115" s="0" t="n">
        <f aca="false">INDEX(BucketTable,MATCH(B1115,SumMonths,0),1)</f>
        <v>14</v>
      </c>
      <c r="B1115" s="171" t="n">
        <v>43922</v>
      </c>
      <c r="C1115" s="159" t="s">
        <v>137</v>
      </c>
      <c r="D1115" s="159" t="s">
        <v>15</v>
      </c>
      <c r="E1115" s="160" t="n">
        <v>1.85104928</v>
      </c>
      <c r="F1115" s="159" t="n">
        <v>0</v>
      </c>
      <c r="G1115" s="160" t="n">
        <v>1.85104928</v>
      </c>
      <c r="H1115" s="160" t="n">
        <v>0</v>
      </c>
      <c r="I1115" s="160" t="n">
        <v>0</v>
      </c>
      <c r="J1115" s="159" t="n">
        <v>0</v>
      </c>
    </row>
    <row r="1116" customFormat="false" ht="12.75" hidden="false" customHeight="false" outlineLevel="0" collapsed="false">
      <c r="A1116" s="0" t="n">
        <f aca="false">INDEX(BucketTable,MATCH(B1116,SumMonths,0),1)</f>
        <v>14</v>
      </c>
      <c r="B1116" s="171" t="n">
        <v>43922</v>
      </c>
      <c r="C1116" s="159" t="s">
        <v>138</v>
      </c>
      <c r="D1116" s="159" t="s">
        <v>15</v>
      </c>
      <c r="E1116" s="160" t="n">
        <v>-0.65033896</v>
      </c>
      <c r="F1116" s="159" t="n">
        <v>0</v>
      </c>
      <c r="G1116" s="160" t="n">
        <v>-0.65033896</v>
      </c>
      <c r="H1116" s="160" t="n">
        <v>0</v>
      </c>
      <c r="I1116" s="160" t="n">
        <v>0</v>
      </c>
      <c r="J1116" s="159" t="n">
        <v>0</v>
      </c>
    </row>
    <row r="1117" customFormat="false" ht="12.75" hidden="false" customHeight="false" outlineLevel="0" collapsed="false">
      <c r="A1117" s="0" t="n">
        <f aca="false">INDEX(BucketTable,MATCH(B1117,SumMonths,0),1)</f>
        <v>14</v>
      </c>
      <c r="B1117" s="171" t="n">
        <v>43922</v>
      </c>
      <c r="C1117" s="159" t="s">
        <v>139</v>
      </c>
      <c r="D1117" s="159" t="s">
        <v>15</v>
      </c>
      <c r="E1117" s="160" t="n">
        <v>-0.80739705</v>
      </c>
      <c r="F1117" s="159" t="n">
        <v>0</v>
      </c>
      <c r="G1117" s="160" t="n">
        <v>-0.80739705</v>
      </c>
      <c r="H1117" s="160" t="n">
        <v>0.0126</v>
      </c>
      <c r="I1117" s="160" t="n">
        <v>-0.01017320283</v>
      </c>
      <c r="J1117" s="159" t="n">
        <v>0</v>
      </c>
    </row>
    <row r="1118" customFormat="false" ht="12.75" hidden="false" customHeight="false" outlineLevel="0" collapsed="false">
      <c r="A1118" s="0" t="n">
        <f aca="false">INDEX(BucketTable,MATCH(B1118,SumMonths,0),1)</f>
        <v>14</v>
      </c>
      <c r="B1118" s="171" t="n">
        <v>43922</v>
      </c>
      <c r="C1118" s="159" t="s">
        <v>140</v>
      </c>
      <c r="D1118" s="159" t="s">
        <v>15</v>
      </c>
      <c r="E1118" s="160" t="n">
        <v>-0.39331327</v>
      </c>
      <c r="F1118" s="159" t="n">
        <v>0</v>
      </c>
      <c r="G1118" s="160" t="n">
        <v>-0.39331327</v>
      </c>
      <c r="H1118" s="160" t="n">
        <v>0</v>
      </c>
      <c r="I1118" s="160" t="n">
        <v>0</v>
      </c>
      <c r="J1118" s="159" t="n">
        <v>0</v>
      </c>
    </row>
    <row r="1119" customFormat="false" ht="12.75" hidden="false" customHeight="false" outlineLevel="0" collapsed="false">
      <c r="A1119" s="0" t="n">
        <f aca="false">INDEX(BucketTable,MATCH(B1119,SumMonths,0),1)</f>
        <v>14</v>
      </c>
      <c r="B1119" s="171" t="n">
        <v>43952</v>
      </c>
      <c r="C1119" s="159" t="s">
        <v>137</v>
      </c>
      <c r="D1119" s="159" t="s">
        <v>15</v>
      </c>
      <c r="E1119" s="160" t="n">
        <v>1.9014935</v>
      </c>
      <c r="F1119" s="159" t="n">
        <v>0</v>
      </c>
      <c r="G1119" s="160" t="n">
        <v>1.9014935</v>
      </c>
      <c r="H1119" s="160" t="n">
        <v>0</v>
      </c>
      <c r="I1119" s="160" t="n">
        <v>0</v>
      </c>
      <c r="J1119" s="159" t="n">
        <v>0</v>
      </c>
    </row>
    <row r="1120" customFormat="false" ht="12.75" hidden="false" customHeight="false" outlineLevel="0" collapsed="false">
      <c r="A1120" s="0" t="n">
        <f aca="false">INDEX(BucketTable,MATCH(B1120,SumMonths,0),1)</f>
        <v>14</v>
      </c>
      <c r="B1120" s="171" t="n">
        <v>43952</v>
      </c>
      <c r="C1120" s="159" t="s">
        <v>138</v>
      </c>
      <c r="D1120" s="159" t="s">
        <v>15</v>
      </c>
      <c r="E1120" s="160" t="n">
        <v>-0.66806179</v>
      </c>
      <c r="F1120" s="159" t="n">
        <v>0</v>
      </c>
      <c r="G1120" s="160" t="n">
        <v>-0.66806179</v>
      </c>
      <c r="H1120" s="160" t="n">
        <v>0</v>
      </c>
      <c r="I1120" s="160" t="n">
        <v>0</v>
      </c>
      <c r="J1120" s="159" t="n">
        <v>0</v>
      </c>
    </row>
    <row r="1121" customFormat="false" ht="12.75" hidden="false" customHeight="false" outlineLevel="0" collapsed="false">
      <c r="A1121" s="0" t="n">
        <f aca="false">INDEX(BucketTable,MATCH(B1121,SumMonths,0),1)</f>
        <v>14</v>
      </c>
      <c r="B1121" s="171" t="n">
        <v>43952</v>
      </c>
      <c r="C1121" s="159" t="s">
        <v>139</v>
      </c>
      <c r="D1121" s="159" t="s">
        <v>15</v>
      </c>
      <c r="E1121" s="160" t="n">
        <v>-0.82939999</v>
      </c>
      <c r="F1121" s="159" t="n">
        <v>0</v>
      </c>
      <c r="G1121" s="160" t="n">
        <v>-0.82939999</v>
      </c>
      <c r="H1121" s="160" t="n">
        <v>0.0126</v>
      </c>
      <c r="I1121" s="160" t="n">
        <v>-0.010450439874</v>
      </c>
      <c r="J1121" s="159" t="n">
        <v>0</v>
      </c>
    </row>
    <row r="1122" customFormat="false" ht="12.75" hidden="false" customHeight="false" outlineLevel="0" collapsed="false">
      <c r="A1122" s="0" t="n">
        <f aca="false">INDEX(BucketTable,MATCH(B1122,SumMonths,0),1)</f>
        <v>14</v>
      </c>
      <c r="B1122" s="171" t="n">
        <v>43952</v>
      </c>
      <c r="C1122" s="159" t="s">
        <v>140</v>
      </c>
      <c r="D1122" s="159" t="s">
        <v>15</v>
      </c>
      <c r="E1122" s="160" t="n">
        <v>-0.40403172</v>
      </c>
      <c r="F1122" s="159" t="n">
        <v>0</v>
      </c>
      <c r="G1122" s="160" t="n">
        <v>-0.40403172</v>
      </c>
      <c r="H1122" s="160" t="n">
        <v>0</v>
      </c>
      <c r="I1122" s="160" t="n">
        <v>0</v>
      </c>
      <c r="J1122" s="159" t="n">
        <v>0</v>
      </c>
    </row>
    <row r="1123" customFormat="false" ht="12.75" hidden="false" customHeight="false" outlineLevel="0" collapsed="false">
      <c r="A1123" s="0" t="n">
        <f aca="false">INDEX(BucketTable,MATCH(B1123,SumMonths,0),1)</f>
        <v>14</v>
      </c>
      <c r="B1123" s="171" t="n">
        <v>43983</v>
      </c>
      <c r="C1123" s="159" t="s">
        <v>137</v>
      </c>
      <c r="D1123" s="159" t="s">
        <v>15</v>
      </c>
      <c r="E1123" s="160" t="n">
        <v>1.82895355</v>
      </c>
      <c r="F1123" s="159" t="n">
        <v>0</v>
      </c>
      <c r="G1123" s="160" t="n">
        <v>1.82895355</v>
      </c>
      <c r="H1123" s="160" t="n">
        <v>0</v>
      </c>
      <c r="I1123" s="160" t="n">
        <v>0</v>
      </c>
      <c r="J1123" s="159" t="n">
        <v>0</v>
      </c>
    </row>
    <row r="1124" customFormat="false" ht="12.75" hidden="false" customHeight="false" outlineLevel="0" collapsed="false">
      <c r="A1124" s="0" t="n">
        <f aca="false">INDEX(BucketTable,MATCH(B1124,SumMonths,0),1)</f>
        <v>14</v>
      </c>
      <c r="B1124" s="171" t="n">
        <v>43983</v>
      </c>
      <c r="C1124" s="159" t="s">
        <v>138</v>
      </c>
      <c r="D1124" s="159" t="s">
        <v>15</v>
      </c>
      <c r="E1124" s="160" t="n">
        <v>-0.64257595</v>
      </c>
      <c r="F1124" s="159" t="n">
        <v>0</v>
      </c>
      <c r="G1124" s="160" t="n">
        <v>-0.64257595</v>
      </c>
      <c r="H1124" s="160" t="n">
        <v>0</v>
      </c>
      <c r="I1124" s="160" t="n">
        <v>0</v>
      </c>
      <c r="J1124" s="159" t="n">
        <v>0</v>
      </c>
    </row>
    <row r="1125" customFormat="false" ht="12.75" hidden="false" customHeight="false" outlineLevel="0" collapsed="false">
      <c r="A1125" s="0" t="n">
        <f aca="false">INDEX(BucketTable,MATCH(B1125,SumMonths,0),1)</f>
        <v>14</v>
      </c>
      <c r="B1125" s="171" t="n">
        <v>43983</v>
      </c>
      <c r="C1125" s="159" t="s">
        <v>139</v>
      </c>
      <c r="D1125" s="159" t="s">
        <v>15</v>
      </c>
      <c r="E1125" s="160" t="n">
        <v>-0.79775926</v>
      </c>
      <c r="F1125" s="159" t="n">
        <v>0</v>
      </c>
      <c r="G1125" s="160" t="n">
        <v>-0.79775926</v>
      </c>
      <c r="H1125" s="160" t="n">
        <v>0.0126</v>
      </c>
      <c r="I1125" s="160" t="n">
        <v>-0.010051766676</v>
      </c>
      <c r="J1125" s="159" t="n">
        <v>0</v>
      </c>
    </row>
    <row r="1126" customFormat="false" ht="12.75" hidden="false" customHeight="false" outlineLevel="0" collapsed="false">
      <c r="A1126" s="0" t="n">
        <f aca="false">INDEX(BucketTable,MATCH(B1126,SumMonths,0),1)</f>
        <v>14</v>
      </c>
      <c r="B1126" s="171" t="n">
        <v>43983</v>
      </c>
      <c r="C1126" s="159" t="s">
        <v>140</v>
      </c>
      <c r="D1126" s="159" t="s">
        <v>15</v>
      </c>
      <c r="E1126" s="160" t="n">
        <v>-0.38861834</v>
      </c>
      <c r="F1126" s="159" t="n">
        <v>0</v>
      </c>
      <c r="G1126" s="160" t="n">
        <v>-0.38861834</v>
      </c>
      <c r="H1126" s="160" t="n">
        <v>0</v>
      </c>
      <c r="I1126" s="160" t="n">
        <v>0</v>
      </c>
      <c r="J1126" s="159" t="n">
        <v>0</v>
      </c>
    </row>
    <row r="1127" customFormat="false" ht="12.75" hidden="false" customHeight="false" outlineLevel="0" collapsed="false">
      <c r="A1127" s="0" t="n">
        <f aca="false">INDEX(BucketTable,MATCH(B1127,SumMonths,0),1)</f>
        <v>14</v>
      </c>
      <c r="B1127" s="171" t="n">
        <v>44013</v>
      </c>
      <c r="C1127" s="159" t="s">
        <v>137</v>
      </c>
      <c r="D1127" s="159" t="s">
        <v>15</v>
      </c>
      <c r="E1127" s="160" t="n">
        <v>1.87877297</v>
      </c>
      <c r="F1127" s="159" t="n">
        <v>0</v>
      </c>
      <c r="G1127" s="160" t="n">
        <v>1.87877297</v>
      </c>
      <c r="H1127" s="160" t="n">
        <v>0</v>
      </c>
      <c r="I1127" s="160" t="n">
        <v>0</v>
      </c>
      <c r="J1127" s="159" t="n">
        <v>0</v>
      </c>
    </row>
    <row r="1128" customFormat="false" ht="12.75" hidden="false" customHeight="false" outlineLevel="0" collapsed="false">
      <c r="A1128" s="0" t="n">
        <f aca="false">INDEX(BucketTable,MATCH(B1128,SumMonths,0),1)</f>
        <v>14</v>
      </c>
      <c r="B1128" s="171" t="n">
        <v>44013</v>
      </c>
      <c r="C1128" s="159" t="s">
        <v>138</v>
      </c>
      <c r="D1128" s="159" t="s">
        <v>15</v>
      </c>
      <c r="E1128" s="160" t="n">
        <v>-0.66007927</v>
      </c>
      <c r="F1128" s="159" t="n">
        <v>0</v>
      </c>
      <c r="G1128" s="160" t="n">
        <v>-0.66007927</v>
      </c>
      <c r="H1128" s="160" t="n">
        <v>0</v>
      </c>
      <c r="I1128" s="160" t="n">
        <v>0</v>
      </c>
      <c r="J1128" s="159" t="n">
        <v>0</v>
      </c>
    </row>
    <row r="1129" customFormat="false" ht="12.75" hidden="false" customHeight="false" outlineLevel="0" collapsed="false">
      <c r="A1129" s="0" t="n">
        <f aca="false">INDEX(BucketTable,MATCH(B1129,SumMonths,0),1)</f>
        <v>14</v>
      </c>
      <c r="B1129" s="171" t="n">
        <v>44013</v>
      </c>
      <c r="C1129" s="159" t="s">
        <v>139</v>
      </c>
      <c r="D1129" s="159" t="s">
        <v>15</v>
      </c>
      <c r="E1129" s="160" t="n">
        <v>-0.81948967</v>
      </c>
      <c r="F1129" s="159" t="n">
        <v>0</v>
      </c>
      <c r="G1129" s="160" t="n">
        <v>-0.81948967</v>
      </c>
      <c r="H1129" s="160" t="n">
        <v>0.0126</v>
      </c>
      <c r="I1129" s="160" t="n">
        <v>-0.010325569842</v>
      </c>
      <c r="J1129" s="159" t="n">
        <v>0</v>
      </c>
    </row>
    <row r="1130" customFormat="false" ht="12.75" hidden="false" customHeight="false" outlineLevel="0" collapsed="false">
      <c r="A1130" s="0" t="n">
        <f aca="false">INDEX(BucketTable,MATCH(B1130,SumMonths,0),1)</f>
        <v>14</v>
      </c>
      <c r="B1130" s="171" t="n">
        <v>44013</v>
      </c>
      <c r="C1130" s="159" t="s">
        <v>140</v>
      </c>
      <c r="D1130" s="159" t="s">
        <v>15</v>
      </c>
      <c r="E1130" s="160" t="n">
        <v>-0.39920403</v>
      </c>
      <c r="F1130" s="159" t="n">
        <v>0</v>
      </c>
      <c r="G1130" s="160" t="n">
        <v>-0.39920403</v>
      </c>
      <c r="H1130" s="160" t="n">
        <v>0</v>
      </c>
      <c r="I1130" s="160" t="n">
        <v>0</v>
      </c>
      <c r="J1130" s="159" t="n">
        <v>0</v>
      </c>
    </row>
    <row r="1131" customFormat="false" ht="12.75" hidden="false" customHeight="false" outlineLevel="0" collapsed="false">
      <c r="A1131" s="0" t="n">
        <f aca="false">INDEX(BucketTable,MATCH(B1131,SumMonths,0),1)</f>
        <v>14</v>
      </c>
      <c r="B1131" s="171" t="n">
        <v>44044</v>
      </c>
      <c r="C1131" s="159" t="s">
        <v>137</v>
      </c>
      <c r="D1131" s="159" t="s">
        <v>15</v>
      </c>
      <c r="E1131" s="160" t="n">
        <v>1.86731317</v>
      </c>
      <c r="F1131" s="159" t="n">
        <v>0</v>
      </c>
      <c r="G1131" s="160" t="n">
        <v>1.86731317</v>
      </c>
      <c r="H1131" s="160" t="n">
        <v>0</v>
      </c>
      <c r="I1131" s="160" t="n">
        <v>0</v>
      </c>
      <c r="J1131" s="159" t="n">
        <v>0</v>
      </c>
    </row>
    <row r="1132" customFormat="false" ht="12.75" hidden="false" customHeight="false" outlineLevel="0" collapsed="false">
      <c r="A1132" s="0" t="n">
        <f aca="false">INDEX(BucketTable,MATCH(B1132,SumMonths,0),1)</f>
        <v>14</v>
      </c>
      <c r="B1132" s="171" t="n">
        <v>44044</v>
      </c>
      <c r="C1132" s="159" t="s">
        <v>138</v>
      </c>
      <c r="D1132" s="159" t="s">
        <v>15</v>
      </c>
      <c r="E1132" s="160" t="n">
        <v>-0.65605304</v>
      </c>
      <c r="F1132" s="159" t="n">
        <v>0</v>
      </c>
      <c r="G1132" s="160" t="n">
        <v>-0.65605304</v>
      </c>
      <c r="H1132" s="160" t="n">
        <v>0</v>
      </c>
      <c r="I1132" s="160" t="n">
        <v>0</v>
      </c>
      <c r="J1132" s="159" t="n">
        <v>0</v>
      </c>
    </row>
    <row r="1133" customFormat="false" ht="12.75" hidden="false" customHeight="false" outlineLevel="0" collapsed="false">
      <c r="A1133" s="0" t="n">
        <f aca="false">INDEX(BucketTable,MATCH(B1133,SumMonths,0),1)</f>
        <v>14</v>
      </c>
      <c r="B1133" s="171" t="n">
        <v>44044</v>
      </c>
      <c r="C1133" s="159" t="s">
        <v>139</v>
      </c>
      <c r="D1133" s="159" t="s">
        <v>15</v>
      </c>
      <c r="E1133" s="160" t="n">
        <v>-0.81449109</v>
      </c>
      <c r="F1133" s="159" t="n">
        <v>0</v>
      </c>
      <c r="G1133" s="160" t="n">
        <v>-0.81449109</v>
      </c>
      <c r="H1133" s="160" t="n">
        <v>0.0126</v>
      </c>
      <c r="I1133" s="160" t="n">
        <v>-0.010262587734</v>
      </c>
      <c r="J1133" s="159" t="n">
        <v>0</v>
      </c>
    </row>
    <row r="1134" customFormat="false" ht="12.75" hidden="false" customHeight="false" outlineLevel="0" collapsed="false">
      <c r="A1134" s="0" t="n">
        <f aca="false">INDEX(BucketTable,MATCH(B1134,SumMonths,0),1)</f>
        <v>14</v>
      </c>
      <c r="B1134" s="171" t="n">
        <v>44044</v>
      </c>
      <c r="C1134" s="159" t="s">
        <v>140</v>
      </c>
      <c r="D1134" s="159" t="s">
        <v>15</v>
      </c>
      <c r="E1134" s="160" t="n">
        <v>-0.39676904</v>
      </c>
      <c r="F1134" s="159" t="n">
        <v>0</v>
      </c>
      <c r="G1134" s="160" t="n">
        <v>-0.39676904</v>
      </c>
      <c r="H1134" s="160" t="n">
        <v>0</v>
      </c>
      <c r="I1134" s="160" t="n">
        <v>0</v>
      </c>
      <c r="J1134" s="159" t="n">
        <v>0</v>
      </c>
    </row>
    <row r="1135" customFormat="false" ht="12.75" hidden="false" customHeight="false" outlineLevel="0" collapsed="false">
      <c r="A1135" s="0" t="n">
        <f aca="false">INDEX(BucketTable,MATCH(B1135,SumMonths,0),1)</f>
        <v>14</v>
      </c>
      <c r="B1135" s="171" t="n">
        <v>44075</v>
      </c>
      <c r="C1135" s="159" t="s">
        <v>137</v>
      </c>
      <c r="D1135" s="159" t="s">
        <v>15</v>
      </c>
      <c r="E1135" s="160" t="n">
        <v>1.7960434</v>
      </c>
      <c r="F1135" s="159" t="n">
        <v>0</v>
      </c>
      <c r="G1135" s="160" t="n">
        <v>1.7960434</v>
      </c>
      <c r="H1135" s="160" t="n">
        <v>0</v>
      </c>
      <c r="I1135" s="160" t="n">
        <v>0</v>
      </c>
      <c r="J1135" s="159" t="n">
        <v>0</v>
      </c>
    </row>
    <row r="1136" customFormat="false" ht="12.75" hidden="false" customHeight="false" outlineLevel="0" collapsed="false">
      <c r="A1136" s="0" t="n">
        <f aca="false">INDEX(BucketTable,MATCH(B1136,SumMonths,0),1)</f>
        <v>14</v>
      </c>
      <c r="B1136" s="171" t="n">
        <v>44075</v>
      </c>
      <c r="C1136" s="159" t="s">
        <v>138</v>
      </c>
      <c r="D1136" s="159" t="s">
        <v>15</v>
      </c>
      <c r="E1136" s="160" t="n">
        <v>-0.63101345</v>
      </c>
      <c r="F1136" s="159" t="n">
        <v>0</v>
      </c>
      <c r="G1136" s="160" t="n">
        <v>-0.63101345</v>
      </c>
      <c r="H1136" s="160" t="n">
        <v>0</v>
      </c>
      <c r="I1136" s="160" t="n">
        <v>0</v>
      </c>
      <c r="J1136" s="159" t="n">
        <v>0</v>
      </c>
    </row>
    <row r="1137" customFormat="false" ht="12.75" hidden="false" customHeight="false" outlineLevel="0" collapsed="false">
      <c r="A1137" s="0" t="n">
        <f aca="false">INDEX(BucketTable,MATCH(B1137,SumMonths,0),1)</f>
        <v>14</v>
      </c>
      <c r="B1137" s="171" t="n">
        <v>44075</v>
      </c>
      <c r="C1137" s="159" t="s">
        <v>139</v>
      </c>
      <c r="D1137" s="159" t="s">
        <v>15</v>
      </c>
      <c r="E1137" s="160" t="n">
        <v>-0.7834044</v>
      </c>
      <c r="F1137" s="159" t="n">
        <v>0</v>
      </c>
      <c r="G1137" s="160" t="n">
        <v>-0.7834044</v>
      </c>
      <c r="H1137" s="160" t="n">
        <v>0.0126</v>
      </c>
      <c r="I1137" s="160" t="n">
        <v>-0.00987089544</v>
      </c>
      <c r="J1137" s="159" t="n">
        <v>0</v>
      </c>
    </row>
    <row r="1138" customFormat="false" ht="12.75" hidden="false" customHeight="false" outlineLevel="0" collapsed="false">
      <c r="A1138" s="0" t="n">
        <f aca="false">INDEX(BucketTable,MATCH(B1138,SumMonths,0),1)</f>
        <v>14</v>
      </c>
      <c r="B1138" s="171" t="n">
        <v>44075</v>
      </c>
      <c r="C1138" s="159" t="s">
        <v>140</v>
      </c>
      <c r="D1138" s="159" t="s">
        <v>15</v>
      </c>
      <c r="E1138" s="160" t="n">
        <v>-0.38162555</v>
      </c>
      <c r="F1138" s="159" t="n">
        <v>0</v>
      </c>
      <c r="G1138" s="160" t="n">
        <v>-0.38162555</v>
      </c>
      <c r="H1138" s="160" t="n">
        <v>0</v>
      </c>
      <c r="I1138" s="160" t="n">
        <v>0</v>
      </c>
      <c r="J1138" s="159" t="n">
        <v>0</v>
      </c>
    </row>
    <row r="1139" customFormat="false" ht="12.75" hidden="false" customHeight="false" outlineLevel="0" collapsed="false">
      <c r="A1139" s="0" t="n">
        <f aca="false">INDEX(BucketTable,MATCH(B1139,SumMonths,0),1)</f>
        <v>14</v>
      </c>
      <c r="B1139" s="171" t="n">
        <v>44105</v>
      </c>
      <c r="C1139" s="159" t="s">
        <v>137</v>
      </c>
      <c r="D1139" s="159" t="s">
        <v>15</v>
      </c>
      <c r="E1139" s="160" t="n">
        <v>1.84493283</v>
      </c>
      <c r="F1139" s="159" t="n">
        <v>0</v>
      </c>
      <c r="G1139" s="160" t="n">
        <v>1.84493283</v>
      </c>
      <c r="H1139" s="160" t="n">
        <v>0</v>
      </c>
      <c r="I1139" s="160" t="n">
        <v>0</v>
      </c>
      <c r="J1139" s="159" t="n">
        <v>0</v>
      </c>
    </row>
    <row r="1140" customFormat="false" ht="12.75" hidden="false" customHeight="false" outlineLevel="0" collapsed="false">
      <c r="A1140" s="0" t="n">
        <f aca="false">INDEX(BucketTable,MATCH(B1140,SumMonths,0),1)</f>
        <v>14</v>
      </c>
      <c r="B1140" s="171" t="n">
        <v>44105</v>
      </c>
      <c r="C1140" s="159" t="s">
        <v>138</v>
      </c>
      <c r="D1140" s="159" t="s">
        <v>15</v>
      </c>
      <c r="E1140" s="160" t="n">
        <v>-0.64819003</v>
      </c>
      <c r="F1140" s="159" t="n">
        <v>0</v>
      </c>
      <c r="G1140" s="160" t="n">
        <v>-0.64819003</v>
      </c>
      <c r="H1140" s="160" t="n">
        <v>0</v>
      </c>
      <c r="I1140" s="160" t="n">
        <v>0</v>
      </c>
      <c r="J1140" s="159" t="n">
        <v>0</v>
      </c>
    </row>
    <row r="1141" customFormat="false" ht="12.75" hidden="false" customHeight="false" outlineLevel="0" collapsed="false">
      <c r="A1141" s="0" t="n">
        <f aca="false">INDEX(BucketTable,MATCH(B1141,SumMonths,0),1)</f>
        <v>14</v>
      </c>
      <c r="B1141" s="171" t="n">
        <v>44105</v>
      </c>
      <c r="C1141" s="159" t="s">
        <v>139</v>
      </c>
      <c r="D1141" s="159" t="s">
        <v>15</v>
      </c>
      <c r="E1141" s="160" t="n">
        <v>-0.80472916</v>
      </c>
      <c r="F1141" s="159" t="n">
        <v>0</v>
      </c>
      <c r="G1141" s="160" t="n">
        <v>-0.80472916</v>
      </c>
      <c r="H1141" s="160" t="n">
        <v>0.0126</v>
      </c>
      <c r="I1141" s="160" t="n">
        <v>-0.010139587416</v>
      </c>
      <c r="J1141" s="159" t="n">
        <v>0</v>
      </c>
    </row>
    <row r="1142" customFormat="false" ht="12.75" hidden="false" customHeight="false" outlineLevel="0" collapsed="false">
      <c r="A1142" s="0" t="n">
        <f aca="false">INDEX(BucketTable,MATCH(B1142,SumMonths,0),1)</f>
        <v>14</v>
      </c>
      <c r="B1142" s="171" t="n">
        <v>44105</v>
      </c>
      <c r="C1142" s="159" t="s">
        <v>140</v>
      </c>
      <c r="D1142" s="159" t="s">
        <v>15</v>
      </c>
      <c r="E1142" s="160" t="n">
        <v>-0.39201364</v>
      </c>
      <c r="F1142" s="159" t="n">
        <v>0</v>
      </c>
      <c r="G1142" s="160" t="n">
        <v>-0.39201364</v>
      </c>
      <c r="H1142" s="160" t="n">
        <v>0</v>
      </c>
      <c r="I1142" s="160" t="n">
        <v>0</v>
      </c>
      <c r="J1142" s="159" t="n">
        <v>0</v>
      </c>
    </row>
    <row r="1143" customFormat="false" ht="12.75" hidden="false" customHeight="false" outlineLevel="0" collapsed="false">
      <c r="A1143" s="0" t="n">
        <f aca="false">INDEX(BucketTable,MATCH(B1143,SumMonths,0),1)</f>
        <v>14</v>
      </c>
      <c r="B1143" s="171" t="n">
        <v>44136</v>
      </c>
      <c r="C1143" s="159" t="s">
        <v>137</v>
      </c>
      <c r="D1143" s="159" t="s">
        <v>15</v>
      </c>
      <c r="E1143" s="160" t="n">
        <v>1.77449515</v>
      </c>
      <c r="F1143" s="159" t="n">
        <v>0</v>
      </c>
      <c r="G1143" s="160" t="n">
        <v>1.77449515</v>
      </c>
      <c r="H1143" s="160" t="n">
        <v>0</v>
      </c>
      <c r="I1143" s="160" t="n">
        <v>0</v>
      </c>
      <c r="J1143" s="159" t="n">
        <v>0</v>
      </c>
    </row>
    <row r="1144" customFormat="false" ht="12.75" hidden="false" customHeight="false" outlineLevel="0" collapsed="false">
      <c r="A1144" s="0" t="n">
        <f aca="false">INDEX(BucketTable,MATCH(B1144,SumMonths,0),1)</f>
        <v>14</v>
      </c>
      <c r="B1144" s="171" t="n">
        <v>44136</v>
      </c>
      <c r="C1144" s="159" t="s">
        <v>138</v>
      </c>
      <c r="D1144" s="159" t="s">
        <v>15</v>
      </c>
      <c r="E1144" s="160" t="n">
        <v>-0.62344279</v>
      </c>
      <c r="F1144" s="159" t="n">
        <v>0</v>
      </c>
      <c r="G1144" s="160" t="n">
        <v>-0.62344279</v>
      </c>
      <c r="H1144" s="160" t="n">
        <v>0</v>
      </c>
      <c r="I1144" s="160" t="n">
        <v>0</v>
      </c>
      <c r="J1144" s="159" t="n">
        <v>0</v>
      </c>
    </row>
    <row r="1145" customFormat="false" ht="12.75" hidden="false" customHeight="false" outlineLevel="0" collapsed="false">
      <c r="A1145" s="0" t="n">
        <f aca="false">INDEX(BucketTable,MATCH(B1145,SumMonths,0),1)</f>
        <v>14</v>
      </c>
      <c r="B1145" s="171" t="n">
        <v>44136</v>
      </c>
      <c r="C1145" s="159" t="s">
        <v>139</v>
      </c>
      <c r="D1145" s="159" t="s">
        <v>15</v>
      </c>
      <c r="E1145" s="160" t="n">
        <v>-0.77400541</v>
      </c>
      <c r="F1145" s="159" t="n">
        <v>0</v>
      </c>
      <c r="G1145" s="160" t="n">
        <v>-0.77400541</v>
      </c>
      <c r="H1145" s="160" t="n">
        <v>0.0126</v>
      </c>
      <c r="I1145" s="160" t="n">
        <v>-0.009752468166</v>
      </c>
      <c r="J1145" s="159" t="n">
        <v>0</v>
      </c>
    </row>
    <row r="1146" customFormat="false" ht="12.75" hidden="false" customHeight="false" outlineLevel="0" collapsed="false">
      <c r="A1146" s="0" t="n">
        <f aca="false">INDEX(BucketTable,MATCH(B1146,SumMonths,0),1)</f>
        <v>14</v>
      </c>
      <c r="B1146" s="171" t="n">
        <v>44136</v>
      </c>
      <c r="C1146" s="159" t="s">
        <v>140</v>
      </c>
      <c r="D1146" s="159" t="s">
        <v>15</v>
      </c>
      <c r="E1146" s="160" t="n">
        <v>-0.37704695</v>
      </c>
      <c r="F1146" s="159" t="n">
        <v>0</v>
      </c>
      <c r="G1146" s="160" t="n">
        <v>-0.37704695</v>
      </c>
      <c r="H1146" s="160" t="n">
        <v>0</v>
      </c>
      <c r="I1146" s="160" t="n">
        <v>0</v>
      </c>
      <c r="J1146" s="159" t="n">
        <v>0</v>
      </c>
    </row>
    <row r="1147" customFormat="false" ht="12.75" hidden="false" customHeight="false" outlineLevel="0" collapsed="false">
      <c r="A1147" s="0" t="n">
        <f aca="false">INDEX(BucketTable,MATCH(B1147,SumMonths,0),1)</f>
        <v>14</v>
      </c>
      <c r="B1147" s="171" t="n">
        <v>44166</v>
      </c>
      <c r="C1147" s="159" t="s">
        <v>137</v>
      </c>
      <c r="D1147" s="159" t="s">
        <v>15</v>
      </c>
      <c r="E1147" s="160" t="n">
        <v>1.82277603</v>
      </c>
      <c r="F1147" s="159" t="n">
        <v>0</v>
      </c>
      <c r="G1147" s="160" t="n">
        <v>1.82277603</v>
      </c>
      <c r="H1147" s="160" t="n">
        <v>0</v>
      </c>
      <c r="I1147" s="160" t="n">
        <v>0</v>
      </c>
      <c r="J1147" s="159" t="n">
        <v>0</v>
      </c>
    </row>
    <row r="1148" customFormat="false" ht="12.75" hidden="false" customHeight="false" outlineLevel="0" collapsed="false">
      <c r="A1148" s="0" t="n">
        <f aca="false">INDEX(BucketTable,MATCH(B1148,SumMonths,0),1)</f>
        <v>14</v>
      </c>
      <c r="B1148" s="171" t="n">
        <v>44166</v>
      </c>
      <c r="C1148" s="159" t="s">
        <v>138</v>
      </c>
      <c r="D1148" s="159" t="s">
        <v>15</v>
      </c>
      <c r="E1148" s="160" t="n">
        <v>-0.64040557</v>
      </c>
      <c r="F1148" s="159" t="n">
        <v>0</v>
      </c>
      <c r="G1148" s="160" t="n">
        <v>-0.64040557</v>
      </c>
      <c r="H1148" s="160" t="n">
        <v>0</v>
      </c>
      <c r="I1148" s="160" t="n">
        <v>0</v>
      </c>
      <c r="J1148" s="159" t="n">
        <v>0</v>
      </c>
    </row>
    <row r="1149" customFormat="false" ht="12.75" hidden="false" customHeight="false" outlineLevel="0" collapsed="false">
      <c r="A1149" s="0" t="n">
        <f aca="false">INDEX(BucketTable,MATCH(B1149,SumMonths,0),1)</f>
        <v>14</v>
      </c>
      <c r="B1149" s="171" t="n">
        <v>44166</v>
      </c>
      <c r="C1149" s="159" t="s">
        <v>139</v>
      </c>
      <c r="D1149" s="159" t="s">
        <v>15</v>
      </c>
      <c r="E1149" s="160" t="n">
        <v>-0.79506473</v>
      </c>
      <c r="F1149" s="159" t="n">
        <v>0</v>
      </c>
      <c r="G1149" s="160" t="n">
        <v>-0.79506473</v>
      </c>
      <c r="H1149" s="160" t="n">
        <v>0.0126</v>
      </c>
      <c r="I1149" s="160" t="n">
        <v>-0.010017815598</v>
      </c>
      <c r="J1149" s="159" t="n">
        <v>0</v>
      </c>
    </row>
    <row r="1150" customFormat="false" ht="12.75" hidden="false" customHeight="false" outlineLevel="0" collapsed="false">
      <c r="A1150" s="0" t="n">
        <f aca="false">INDEX(BucketTable,MATCH(B1150,SumMonths,0),1)</f>
        <v>14</v>
      </c>
      <c r="B1150" s="171" t="n">
        <v>44166</v>
      </c>
      <c r="C1150" s="159" t="s">
        <v>140</v>
      </c>
      <c r="D1150" s="159" t="s">
        <v>15</v>
      </c>
      <c r="E1150" s="160" t="n">
        <v>-0.38730573</v>
      </c>
      <c r="F1150" s="159" t="n">
        <v>0</v>
      </c>
      <c r="G1150" s="160" t="n">
        <v>-0.38730573</v>
      </c>
      <c r="H1150" s="160" t="n">
        <v>0</v>
      </c>
      <c r="I1150" s="160" t="n">
        <v>0</v>
      </c>
      <c r="J1150" s="159" t="n">
        <v>0</v>
      </c>
    </row>
  </sheetData>
  <autoFilter ref="A3:X587">
    <filterColumn colId="0">
      <filters>
        <filter val="14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9" width="14.56"/>
    <col collapsed="false" customWidth="true" hidden="false" outlineLevel="0" max="3" min="3" style="159" width="25.85"/>
    <col collapsed="false" customWidth="true" hidden="false" outlineLevel="0" max="4" min="4" style="16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157</v>
      </c>
      <c r="B1" s="161" t="s">
        <v>158</v>
      </c>
      <c r="C1" s="162" t="s">
        <v>110</v>
      </c>
      <c r="D1" s="163" t="n">
        <f aca="false">SUM(D4:D65536)</f>
        <v>0</v>
      </c>
    </row>
    <row r="2" customFormat="false" ht="12.75" hidden="false" customHeight="false" outlineLevel="0" collapsed="false">
      <c r="B2" s="164" t="s">
        <v>111</v>
      </c>
      <c r="C2" s="165"/>
      <c r="D2" s="166" t="s">
        <v>112</v>
      </c>
    </row>
    <row r="3" customFormat="false" ht="13.5" hidden="false" customHeight="false" outlineLevel="0" collapsed="false">
      <c r="A3" s="105" t="s">
        <v>113</v>
      </c>
      <c r="B3" s="168" t="s">
        <v>114</v>
      </c>
      <c r="C3" s="169" t="s">
        <v>115</v>
      </c>
      <c r="D3" s="170" t="s">
        <v>116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2002-03-18T17:18:42Z</cp:lastPrinted>
  <dcterms:modified xsi:type="dcterms:W3CDTF">2002-03-19T14:51:32Z</dcterms:modified>
  <cp:revision>0</cp:revision>
  <dc:subject/>
  <dc:title/>
</cp:coreProperties>
</file>