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7.xml" ContentType="application/vnd.ms-excel.controlproperties+xml"/>
  <Override PartName="/xl/ctrlProps/ctrlProps10.xml" ContentType="application/vnd.ms-excel.controlproperties+xml"/>
  <Override PartName="/xl/drawings/_rels/drawing6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11.xml" ContentType="application/vnd.openxmlformats-officedocument.drawing+xml"/>
  <Override PartName="/xl/drawings/drawing14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Financial Book Position" sheetId="2" state="visible" r:id="rId4"/>
    <sheet name="GRMSDetail" sheetId="3" state="visible" r:id="rId5"/>
    <sheet name="QueryPage" sheetId="4" state="visible" r:id="rId6"/>
    <sheet name="Months" sheetId="5" state="visible" r:id="rId7"/>
    <sheet name="XL-OPT" sheetId="6" state="visible" r:id="rId8"/>
    <sheet name="R1" sheetId="7" state="visible" r:id="rId9"/>
    <sheet name="R2" sheetId="8" state="visible" r:id="rId10"/>
    <sheet name="R3" sheetId="9" state="visible" r:id="rId11"/>
    <sheet name="R4" sheetId="10" state="visible" r:id="rId12"/>
    <sheet name="R5" sheetId="11" state="visible" r:id="rId13"/>
    <sheet name="R6" sheetId="12" state="visible" r:id="rId14"/>
    <sheet name="R7" sheetId="13" state="visible" r:id="rId15"/>
    <sheet name="R8" sheetId="14" state="visible" r:id="rId16"/>
    <sheet name="R9" sheetId="15" state="visible" r:id="rId17"/>
    <sheet name="R10" sheetId="16" state="visible" r:id="rId18"/>
    <sheet name="R11" sheetId="17" state="visible" r:id="rId19"/>
    <sheet name="R12" sheetId="18" state="visible" r:id="rId20"/>
    <sheet name="Temp" sheetId="19" state="visible" r:id="rId21"/>
  </sheets>
  <externalReferences>
    <externalReference r:id="rId22"/>
    <externalReference r:id="rId23"/>
  </externalReferences>
  <definedNames>
    <definedName function="false" hidden="false" localSheetId="1" name="_xlnm.Print_Area" vbProcedure="false">'Financial Book Position'!$A$1:$AB$22</definedName>
    <definedName function="false" hidden="false" localSheetId="1" name="_xlnm.Print_Titles" vbProcedure="false">'Financial Book Position'!$A:$A,'Financial Book Position'!$1:$9</definedName>
    <definedName function="false" hidden="true" localSheetId="2" name="_xlnm._FilterDatabase" vbProcedure="false">GRMSDetail!$A$1:$H$3</definedName>
    <definedName function="false" hidden="true" localSheetId="6" name="_xlnm._FilterDatabase" vbProcedure="false">R1!$A$3:$X$23</definedName>
    <definedName function="false" hidden="false" localSheetId="7" name="_xlnm.Print_Area" vbProcedure="false">R2!$A$2:$J$3</definedName>
    <definedName function="false" hidden="true" localSheetId="7" name="_xlnm._FilterDatabase" vbProcedure="false">R2!$A$3:$X$587</definedName>
    <definedName function="false" hidden="true" localSheetId="10" name="_xlnm._FilterDatabase" vbProcedure="false">R5!$A$3:$X$3</definedName>
    <definedName function="false" hidden="false" localSheetId="0" name="_xlnm.Print_Area" vbProcedure="false">'Run Query'!$A$1:$H$39</definedName>
    <definedName function="false" hidden="true" localSheetId="5" name="_xlnm._FilterDatabase" vbProcedure="false">'XL-OPT'!$O$1:$T$1724</definedName>
    <definedName function="false" hidden="false" name="_x000e__x0015_?RA" vbProcedure="false">'[1]Orig Sched'!BR$17477</definedName>
    <definedName function="false" hidden="false" name="'_x0015_?DA" vbProcedure="false">'[1]Orig Sched'!BR$17477</definedName>
    <definedName function="false" hidden="false" name="Book" vbProcedure="false">'Run Query'!$H$23:$H$78</definedName>
    <definedName function="false" hidden="false" name="BookList" vbProcedure="false">QueryPage!$D$5</definedName>
    <definedName function="false" hidden="false" name="BookTypeCd" vbProcedure="false">#REF!</definedName>
    <definedName function="false" hidden="false" name="BOOK_ID" vbProcedure="false">GRMSDetail!$B$1:$B$3</definedName>
    <definedName function="false" hidden="false" name="Book_Type" vbProcedure="false">'Run Query'!$G$23:$G$78</definedName>
    <definedName function="false" hidden="false" name="BucketTable" vbProcedure="false">Months!$D$3:$F$288</definedName>
    <definedName function="false" hidden="false" name="Changes" vbProcedure="false">#REF!</definedName>
    <definedName function="false" hidden="false" name="CurrentPostId" vbProcedure="false">'Run Query'!$J$24</definedName>
    <definedName function="false" hidden="false" name="Daily_Hedge" vbProcedure="false">'Run Query'!$L$1</definedName>
    <definedName function="false" hidden="false" name="DateBucket" vbProcedure="false">GRMSDetail!$F$2</definedName>
    <definedName function="false" hidden="false" name="DateTable" vbProcedure="false">Months!$D$3</definedName>
    <definedName function="false" hidden="false" name="DATE_BUCKETS" vbProcedure="false">GRMSDetail!$F$2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GRMSQueryReturnArea" vbProcedure="false">GRMSDetail!$A$1:$E$3</definedName>
    <definedName function="false" hidden="false" name="InputRange" vbProcedure="false">QueryPage!$C$5:$E$21</definedName>
    <definedName function="false" hidden="false" name="IntraMonth_Buckets" vbProcedure="false">Months!$I$20:$J$82</definedName>
    <definedName function="false" hidden="false" name="IntraSumMonths" vbProcedure="false">Months!$J$20:$J$82</definedName>
    <definedName function="false" hidden="false" name="LastDay" vbProcedure="false">'Run Query'!$C$8</definedName>
    <definedName function="false" hidden="false" name="Macro9" vbProcedure="false">[2]!Macro9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ositions" vbProcedure="false">#REF!</definedName>
    <definedName function="false" hidden="false" name="post_id" vbProcedure="false">'Run Query'!$B$25</definedName>
    <definedName function="false" hidden="false" name="print_area_c" vbProcedure="false">#REF!</definedName>
    <definedName function="false" hidden="false" name="PriorPostId" vbProcedure="false">'Run Query'!$I$24</definedName>
    <definedName function="false" hidden="false" name="PromptMonth" vbProcedure="false">'Run Query'!$B$8</definedName>
    <definedName function="false" hidden="false" name="PR_CRV_CD" vbProcedure="false">#REF!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QueryArea" vbProcedure="false">QueryPage!$F$4:$H$27</definedName>
    <definedName function="false" hidden="false" name="Reference" vbProcedure="false">GRMSDetail!$H$2</definedName>
    <definedName function="false" hidden="false" name="REF_DT" vbProcedure="false">GRMSDetail!$A$1:$A$3</definedName>
    <definedName function="false" hidden="false" name="SIFO" vbProcedure="false">{"BookBal",#N/A,FALSE,"Roll-1";"DailyChange",#N/A,FALSE,"Roll-1";"Schedules",#N/A,FALSE,"Roll-1"}</definedName>
    <definedName function="false" hidden="false" name="SIFO2" vbProcedure="false">{"BookBal",#N/A,FALSE,"Roll-1";"DailyChange",#N/A,FALSE,"Roll-1";"Schedules",#N/A,FALSE,"Roll-1"}</definedName>
    <definedName function="false" hidden="false" name="SIFO2b" vbProcedure="false">{"BookBal",#N/A,FALSE,"Roll-1";"DailyChange",#N/A,FALSE,"Roll-1";"Schedules",#N/A,FALSE,"Roll-1"}</definedName>
    <definedName function="false" hidden="false" name="SIFO3" vbProcedure="false">{"BookBal",#N/A,FALSE,"Roll-1";"DailyChange",#N/A,FALSE,"Roll-1";"Schedules",#N/A,FALSE,"Roll-1"}</definedName>
    <definedName function="false" hidden="false" name="SIFO3b" vbProcedure="false">{"BookBal",#N/A,FALSE,"Roll-1";"DailyChange",#N/A,FALSE,"Roll-1";"Schedules",#N/A,FALSE,"Roll-1"}</definedName>
    <definedName function="false" hidden="false" name="SIFO4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Months!$F$3:$F$288</definedName>
    <definedName function="false" hidden="false" name="SumNumber" vbProcedure="false">Months!$D$3:$E$288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UID" vbProcedure="false">'Run Query'!$B$2</definedName>
    <definedName function="false" hidden="false" name="wrn_RollDetail" vbProcedure="false">{"BookBal",#N/A,FALSE,"Roll-1";"DailyChange",#N/A,FALSE,"Roll-1";"Schedules",#N/A,FALSE,"Roll-1"}</definedName>
    <definedName function="false" hidden="false" name="wrn_RollDetail2" vbProcedure="false">{"BookBal",#N/A,FALSE,"Roll-1";"DailyChange",#N/A,FALSE,"Roll-1";"Schedules",#N/A,FALSE,"Roll-1"}</definedName>
    <definedName function="false" hidden="false" name="wrn_RollDetail2b" vbProcedure="false">{"BookBal",#N/A,FALSE,"Roll-1";"DailyChange",#N/A,FALSE,"Roll-1";"Schedules",#N/A,FALSE,"Roll-1"}</definedName>
    <definedName function="false" hidden="false" name="wrn_RollDetail2c" vbProcedure="false">{"BookBal",#N/A,FALSE,"Roll-1";"DailyChange",#N/A,FALSE,"Roll-1";"Schedules",#N/A,FALSE,"Roll-1"}</definedName>
    <definedName function="false" hidden="false" name="wrn_RollDetail3" vbProcedure="false">{"BookBal",#N/A,FALSE,"Roll-1";"DailyChange",#N/A,FALSE,"Roll-1";"Schedules",#N/A,FALSE,"Roll-1"}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2" name="BucketTable" vbProcedure="false">Months!$D$3:$F$288</definedName>
    <definedName function="false" hidden="false" localSheetId="2" name="ExternalData1" vbProcedure="false">GRMSDetail!$A$1:$E$3</definedName>
    <definedName function="false" hidden="false" localSheetId="2" name="PromptMonth" vbProcedure="false">'Run Query'!$B$8</definedName>
    <definedName function="false" hidden="false" localSheetId="2" name="SIFO" vbProcedure="false">{"BookBal",#N/A,FALSE,"Roll-1";"DailyChange",#N/A,FALSE,"Roll-1";"Schedules",#N/A,FALSE,"Roll-1"}</definedName>
    <definedName function="false" hidden="false" localSheetId="2" name="SumMonths" vbProcedure="false">Months!$F$3:$F$288</definedName>
    <definedName function="false" hidden="false" localSheetId="2" name="wrn_RollDetail_" vbProcedure="false">{"BookBal",#N/A,FALSE,"Roll-1";"DailyChange",#N/A,FALSE,"Roll-1";"Schedules",#N/A,FALSE,"Roll-1"}</definedName>
    <definedName function="false" hidden="false" localSheetId="3" name="DayOfTheMonth" vbProcedure="false">'Run Query'!$B$7</definedName>
    <definedName function="false" hidden="false" localSheetId="3" name="SIFO" vbProcedure="false">{"BookBal",#N/A,FALSE,"Roll-1";"DailyChange",#N/A,FALSE,"Roll-1";"Schedules",#N/A,FALSE,"Roll-1"}</definedName>
    <definedName function="false" hidden="false" localSheetId="3" name="wrn_RollDetail_" vbProcedure="false">{"BookBal",#N/A,FALSE,"Roll-1";"DailyChange",#N/A,FALSE,"Roll-1";"Schedules",#N/A,FALSE,"Roll-1"}</definedName>
    <definedName function="false" hidden="false" localSheetId="5" name="SIFO" vbProcedure="false">{"BookBal",#N/A,FALSE,"Roll-1";"DailyChange",#N/A,FALSE,"Roll-1";"Schedules",#N/A,FALSE,"Roll-1"}</definedName>
    <definedName function="false" hidden="false" localSheetId="5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</xdr:colOff>
                <xdr:row>3</xdr:row>
                <xdr:rowOff>8</xdr:rowOff>
              </xdr:from>
              <xdr:to>
                <xdr:col>3</xdr:col>
                <xdr:colOff>-234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<sst xmlns="http://schemas.openxmlformats.org/spreadsheetml/2006/main" count="2880" uniqueCount="189">
  <si>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</si>
  <si>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</si>
  <si>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</si>
  <si>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</si>
  <si>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</si>
  <si>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</si>
  <si>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</si>
  <si>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</si>
  <si>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daily.</t>
  </si>
  <si>
    <t xml:space="preserve">PromptMonth</t>
  </si>
  <si>
    <t xml:space="preserve">StartRange</t>
  </si>
  <si>
    <t xml:space="preserve">D4</t>
  </si>
  <si>
    <t xml:space="preserve">Enter NYMEX Date:</t>
  </si>
  <si>
    <t xml:space="preserve">NXB3</t>
  </si>
  <si>
    <t xml:space="preserve">NXB2</t>
  </si>
  <si>
    <t xml:space="preserve">NX1</t>
  </si>
  <si>
    <t xml:space="preserve"> </t>
  </si>
  <si>
    <t xml:space="preserve">Current
Post Id's</t>
  </si>
  <si>
    <t xml:space="preserve">Prior
Post Id's</t>
  </si>
  <si>
    <t xml:space="preserve">Date</t>
  </si>
  <si>
    <t xml:space="preserve">Column</t>
  </si>
  <si>
    <t xml:space="preserve">#</t>
  </si>
  <si>
    <t xml:space="preserve">Name</t>
  </si>
  <si>
    <t xml:space="preserve">Type</t>
  </si>
  <si>
    <t xml:space="preserve">Book Type</t>
  </si>
  <si>
    <t xml:space="preserve">Book</t>
  </si>
  <si>
    <t xml:space="preserve">Post Ids</t>
  </si>
  <si>
    <t xml:space="preserve">Price</t>
  </si>
  <si>
    <t xml:space="preserve">P</t>
  </si>
  <si>
    <t xml:space="preserve">ENA-FT-WC-SOCAL-PRC</t>
  </si>
  <si>
    <t xml:space="preserve">Basis</t>
  </si>
  <si>
    <t xml:space="preserve">D</t>
  </si>
  <si>
    <t xml:space="preserve">ENA-FT-WC-SOCAL-BAS</t>
  </si>
  <si>
    <t xml:space="preserve">Index</t>
  </si>
  <si>
    <t xml:space="preserve">I</t>
  </si>
  <si>
    <t xml:space="preserve">ENA-FT-WC-SOCAL-IDX</t>
  </si>
  <si>
    <t xml:space="preserve">Gas Daily</t>
  </si>
  <si>
    <t xml:space="preserve">GD</t>
  </si>
  <si>
    <t xml:space="preserve">M</t>
  </si>
  <si>
    <t xml:space="preserve">ENA-FT-WC-SOCAL-GDL</t>
  </si>
  <si>
    <t xml:space="preserve">GDY</t>
  </si>
  <si>
    <t xml:space="preserve">GD Index</t>
  </si>
  <si>
    <t xml:space="preserve">Y</t>
  </si>
  <si>
    <t xml:space="preserve">ENA-FT-WC-SOCAL-GDI</t>
  </si>
  <si>
    <t xml:space="preserve">Physical</t>
  </si>
  <si>
    <t xml:space="preserve">PHY</t>
  </si>
  <si>
    <t xml:space="preserve">ENA-IM-WT-SOCAL-PHY</t>
  </si>
  <si>
    <t xml:space="preserve">FT-WEST-OPT-PRC</t>
  </si>
  <si>
    <t xml:space="preserve">FT-WEST-OPT-BAS</t>
  </si>
  <si>
    <t xml:space="preserve">GDL</t>
  </si>
  <si>
    <t xml:space="preserve">ENA-FT-WT-SCAN-GDL</t>
  </si>
  <si>
    <t xml:space="preserve">PO</t>
  </si>
  <si>
    <t xml:space="preserve">FT-WE-XL-OPT-PRC</t>
  </si>
  <si>
    <t xml:space="preserve">DO</t>
  </si>
  <si>
    <t xml:space="preserve">FT-WE-XL-OPT-BAS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</si>
  <si>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</si>
  <si>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</si>
  <si>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</si>
  <si>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</si>
  <si>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Post ID</t>
  </si>
  <si>
    <t xml:space="preserve">Total ECT</t>
  </si>
  <si>
    <t xml:space="preserve">To:</t>
  </si>
  <si>
    <t xml:space="preserve">Order</t>
  </si>
  <si>
    <t xml:space="preserve">In-the-money Live Financial 2002</t>
  </si>
  <si>
    <t xml:space="preserve">         Physical</t>
  </si>
  <si>
    <t xml:space="preserve">NG-Price Exotics</t>
  </si>
  <si>
    <t xml:space="preserve">NGEXOTIC</t>
  </si>
  <si>
    <t xml:space="preserve">         Index</t>
  </si>
  <si>
    <t xml:space="preserve">NGHEDGE</t>
  </si>
  <si>
    <t xml:space="preserve">         Gas Daily</t>
  </si>
  <si>
    <t xml:space="preserve">         Gas Daily Index</t>
  </si>
  <si>
    <t xml:space="preserve">         Basis - Notional</t>
  </si>
  <si>
    <t xml:space="preserve">NGLTX</t>
  </si>
  <si>
    <t xml:space="preserve">         Basis - Equivalent</t>
  </si>
  <si>
    <t xml:space="preserve">NGFPL</t>
  </si>
  <si>
    <t xml:space="preserve">         Price</t>
  </si>
  <si>
    <t xml:space="preserve">TOTAL:</t>
  </si>
  <si>
    <t xml:space="preserve">         Basis Roll-off</t>
  </si>
  <si>
    <t xml:space="preserve">DATE BUCKETS</t>
  </si>
  <si>
    <t xml:space="preserve">BOOK TYPE</t>
  </si>
  <si>
    <t xml:space="preserve">Reference</t>
  </si>
  <si>
    <t xml:space="preserve">GRMSDetail!$D$2:$D$26</t>
  </si>
  <si>
    <t xml:space="preserve">GRMSDetail!$E$2:$E$26</t>
  </si>
  <si>
    <t xml:space="preserve">GRMSDetail!$H$2:$H$26</t>
  </si>
  <si>
    <t xml:space="preserve">BookList</t>
  </si>
  <si>
    <t xml:space="preserve">BookName</t>
  </si>
  <si>
    <t xml:space="preserve">SheetName</t>
  </si>
  <si>
    <t xml:space="preserve">RangeName</t>
  </si>
  <si>
    <t xml:space="preserve">SQL</t>
  </si>
  <si>
    <t xml:space="preserve">GRMSDetail</t>
  </si>
  <si>
    <t xml:space="preserve">GRMSQueryReturnArea</t>
  </si>
  <si>
    <t xml:space="preserve">This Strip MUST match the Bench Report</t>
  </si>
  <si>
    <t xml:space="preserve">Dates to Sum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</si>
  <si>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</si>
  <si>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</si>
  <si>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</si>
  <si>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</si>
  <si>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</si>
  <si>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</si>
  <si>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IntraMonth Buckets</t>
  </si>
  <si>
    <t xml:space="preserve">CONCATENATE(P1,Q1)</t>
  </si>
  <si>
    <t xml:space="preserve">'GRMS Detail'!B2</t>
  </si>
  <si>
    <t xml:space="preserve">'GRMS Detail'!A2</t>
  </si>
  <si>
    <t xml:space="preserve">'GRMS Detail'!D2</t>
  </si>
  <si>
    <t xml:space="preserve">'GRMS Detail'!E2</t>
  </si>
  <si>
    <t xml:space="preserve">VLOOKUP('XL-OPT'!Q1,Months!$A$4:$D$288,4)</t>
  </si>
  <si>
    <t xml:space="preserve">MGMT-WE-XL-OPT-BAS</t>
  </si>
  <si>
    <t xml:space="preserve">MGMT-WE-XL-OPT-PRC</t>
  </si>
  <si>
    <t xml:space="preserve">R1!$A$4:$A$229</t>
  </si>
  <si>
    <t xml:space="preserve">R1!$D$4:$D$229</t>
  </si>
  <si>
    <t xml:space="preserve">Sum = </t>
  </si>
  <si>
    <t xml:space="preserve">Ref</t>
  </si>
  <si>
    <t xml:space="preserve">Net</t>
  </si>
  <si>
    <t xml:space="preserve">Sum Bucket</t>
  </si>
  <si>
    <t xml:space="preserve">Period</t>
  </si>
  <si>
    <t xml:space="preserve">Curve Code</t>
  </si>
  <si>
    <t xml:space="preserve">Qty</t>
  </si>
  <si>
    <t xml:space="preserve">NG</t>
  </si>
  <si>
    <t xml:space="preserve">R2!$A$4:$A$1150</t>
  </si>
  <si>
    <t xml:space="preserve">R2!$D$4:$D$1150</t>
  </si>
  <si>
    <t xml:space="preserve">R2!$E$4:$E$1150</t>
  </si>
  <si>
    <t xml:space="preserve">R2!$I$4:$I$1150</t>
  </si>
  <si>
    <t xml:space="preserve">Sum =</t>
  </si>
  <si>
    <t xml:space="preserve">R2!$F$4:$F$1150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</si>
  <si>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</si>
  <si>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</si>
  <si>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</si>
  <si>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</si>
  <si>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</si>
  <si>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Pub Cd</t>
  </si>
  <si>
    <t xml:space="preserve">Factor</t>
  </si>
  <si>
    <t xml:space="preserve">(%)</t>
  </si>
  <si>
    <t xml:space="preserve">IF-CGT/APPALAC</t>
  </si>
  <si>
    <t xml:space="preserve">IF-CIG/RKYMTN</t>
  </si>
  <si>
    <t xml:space="preserve">IF-CNG/APPALACH</t>
  </si>
  <si>
    <t xml:space="preserve">IF-ELPO/PERMIAN</t>
  </si>
  <si>
    <t xml:space="preserve">IF-ELPO/SJ</t>
  </si>
  <si>
    <t xml:space="preserve">IF-FGT/MKTAREA</t>
  </si>
  <si>
    <t xml:space="preserve">IF-FGT/Z1</t>
  </si>
  <si>
    <t xml:space="preserve">IF-FGT/Z2</t>
  </si>
  <si>
    <t xml:space="preserve">IF-FGT/Z3</t>
  </si>
  <si>
    <t xml:space="preserve">IF-HEHUB</t>
  </si>
  <si>
    <t xml:space="preserve">IF-HPL/SHPCHAN</t>
  </si>
  <si>
    <t xml:space="preserve">IF-NTHWST/CANBR</t>
  </si>
  <si>
    <t xml:space="preserve">IF-NWPL_ROCKY_M</t>
  </si>
  <si>
    <t xml:space="preserve">IF-PAN/TX/OK</t>
  </si>
  <si>
    <t xml:space="preserve">IF-TENN/LA</t>
  </si>
  <si>
    <t xml:space="preserve">IF-TETCO/ELA</t>
  </si>
  <si>
    <t xml:space="preserve">IF-TETCO/M3</t>
  </si>
  <si>
    <t xml:space="preserve">IF-TRANSCO/Z6</t>
  </si>
  <si>
    <t xml:space="preserve">IF-TRUNKL/LA</t>
  </si>
  <si>
    <t xml:space="preserve">MICH_CG-GD</t>
  </si>
  <si>
    <t xml:space="preserve">NGI-MALIN</t>
  </si>
  <si>
    <t xml:space="preserve">NGI-PGE/CG</t>
  </si>
  <si>
    <t xml:space="preserve">NGI-SOCAL</t>
  </si>
  <si>
    <t xml:space="preserve">NGI/CHI. GATE</t>
  </si>
  <si>
    <t xml:space="preserve">IF-SONAT/LA</t>
  </si>
  <si>
    <t xml:space="preserve">R3!$A$4</t>
  </si>
  <si>
    <t xml:space="preserve">R3!$D$4</t>
  </si>
  <si>
    <t xml:space="preserve">R4!$A$4</t>
  </si>
  <si>
    <t xml:space="preserve">R4!$D$4</t>
  </si>
  <si>
    <t xml:space="preserve">R5!$A$4</t>
  </si>
  <si>
    <t xml:space="preserve">R5!$D$4</t>
  </si>
  <si>
    <t xml:space="preserve">R5!$F$4:$F$31</t>
  </si>
  <si>
    <t xml:space="preserve">R6!$A$4</t>
  </si>
  <si>
    <t xml:space="preserve">R6!$D$4</t>
  </si>
  <si>
    <t xml:space="preserve">R7!$A$4</t>
  </si>
  <si>
    <t xml:space="preserve">R7!$D$4</t>
  </si>
  <si>
    <t xml:space="preserve">R7!$F$4:$F$25</t>
  </si>
  <si>
    <t xml:space="preserve">R8!$A$4</t>
  </si>
  <si>
    <t xml:space="preserve">R8!$D$4</t>
  </si>
  <si>
    <t xml:space="preserve">R8!$E$4</t>
  </si>
  <si>
    <t xml:space="preserve">R8!$I$4</t>
  </si>
  <si>
    <t xml:space="preserve">R8!$F$4</t>
  </si>
  <si>
    <t xml:space="preserve">R9!$A$4</t>
  </si>
  <si>
    <t xml:space="preserve">R9!$D$4</t>
  </si>
  <si>
    <t xml:space="preserve">R10!$A$4:$A$15</t>
  </si>
  <si>
    <t xml:space="preserve">R10!$D$4:$D$15</t>
  </si>
  <si>
    <t xml:space="preserve">IF-WAHA-TX</t>
  </si>
  <si>
    <t xml:space="preserve">IF-ELPO/PERMAN</t>
  </si>
  <si>
    <t xml:space="preserve">IF-ELPO/SANJUAN</t>
  </si>
  <si>
    <t xml:space="preserve">R11!$A$4</t>
  </si>
  <si>
    <t xml:space="preserve">R11!$D$4</t>
  </si>
  <si>
    <t xml:space="preserve">R11!$F$4:$F$65</t>
  </si>
  <si>
    <t xml:space="preserve">R12!$A$4:$A$9</t>
  </si>
  <si>
    <t xml:space="preserve">R12!$D$4:$D$9</t>
  </si>
  <si>
    <t xml:space="preserve">IF-EPSJ(BONDAD)</t>
  </si>
  <si>
    <t xml:space="preserve">IM-TW/SJ</t>
  </si>
  <si>
    <t xml:space="preserve">WAHA KCBT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</si>
</sst>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mm/dd/yy"/>
    <numFmt numFmtId="167" formatCode="[$-409]m/d/yyyy\ h:mm"/>
    <numFmt numFmtId="168" formatCode="0"/>
    <numFmt numFmtId="169" formatCode="[$-409]mmm\-yy"/>
    <numFmt numFmtId="170" formatCode="&quot;As of &quot;mmmm\ dd&quot;, &quot;yyyy"/>
    <numFmt numFmtId="171" formatCode="#,##0.0_);[RED]\(#,##0.0\)"/>
    <numFmt numFmtId="172" formatCode="[$-409]d\-mmm\-yy"/>
    <numFmt numFmtId="173" formatCode="_(* #,##0.00_);_(* \(#,##0.00\);_(* \-??_);_(@_)"/>
    <numFmt numFmtId="174" formatCode="_(* #,##0.0_);_(* \(#,##0.0\);_(* \-??_);_(@_)"/>
    <numFmt numFmtId="175" formatCode="[$-409]#,##0.00_);[RED]\(#,##0.00\)"/>
    <numFmt numFmtId="176" formatCode="# ?/?"/>
    <numFmt numFmtId="177" formatCode="0.00"/>
    <numFmt numFmtId="178" formatCode="mmm\-yyyy"/>
    <numFmt numFmtId="179" formatCode="#,##0.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sz val="10"/>
      <color rgb="FFFFFFFF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name val="Times New Roman"/>
      <family val="1"/>
    </font>
    <font>
      <sz val="10"/>
      <color rgb="FF000000"/>
      <name val="Times New Roman"/>
      <family val="1"/>
    </font>
    <font>
      <b val="true"/>
      <sz val="9"/>
      <color rgb="FF0000FF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993366"/>
        <bgColor rgb="FF993366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008060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99CC"/>
        <bgColor rgb="FFFF8080"/>
      </patternFill>
    </fill>
    <fill>
      <patternFill patternType="solid">
        <fgColor rgb="FF33CCCC"/>
        <bgColor rgb="FF00CCFF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5" fillId="4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1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7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8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3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4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4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4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2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2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7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11" borderId="1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2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3" borderId="2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1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1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1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4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24" fillId="3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9" fontId="7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7" fillId="4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3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9" fontId="7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4" fillId="3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6" fontId="5" fillId="7" borderId="3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8" fontId="7" fillId="4" borderId="4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9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as Bench" xfId="20"/>
    <cellStyle name="Normal_HS_FT-DENVER" xfId="21"/>
    <cellStyle name="Normal_New Summary" xfId="22"/>
    <cellStyle name="Normal_Report -Benchmark Change (2)" xfId="23"/>
  </cellStyles>
  <dxfs count="3">
    <dxf>
      <font>
        <name val="Arial"/>
        <family val="0"/>
        <color rgb="00FFFFFF"/>
      </font>
      <fill>
        <patternFill>
          <bgColor rgb="FFFF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C0C0C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externalLink" Target="externalLinks/externalLink1.xml"/><Relationship Id="rId23" Type="http://schemas.openxmlformats.org/officeDocument/2006/relationships/externalLink" Target="externalLinks/externalLink2.xml"/><Relationship Id="rId2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905040</xdr:colOff>
          <xdr:row>9</xdr:row>
          <xdr:rowOff>47520</xdr:rowOff>
        </xdr:from>
        <xdr:to>
          <xdr:col>2</xdr:col>
          <xdr:colOff>866160</xdr:colOff>
          <xdr:row>11</xdr:row>
          <xdr:rowOff>19080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90360</xdr:colOff>
          <xdr:row>9</xdr:row>
          <xdr:rowOff>47520</xdr:rowOff>
        </xdr:from>
        <xdr:to>
          <xdr:col>5</xdr:col>
          <xdr:colOff>212040</xdr:colOff>
          <xdr:row>11</xdr:row>
          <xdr:rowOff>19080</xdr:rowOff>
        </xdr:to>
        <xdr:sp>
          <xdr:nvSpPr>
            <xdr:cNvPr id="1002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432720</xdr:colOff>
          <xdr:row>9</xdr:row>
          <xdr:rowOff>19080</xdr:rowOff>
        </xdr:from>
        <xdr:to>
          <xdr:col>6</xdr:col>
          <xdr:colOff>765360</xdr:colOff>
          <xdr:row>11</xdr:row>
          <xdr:rowOff>114480</xdr:rowOff>
        </xdr:to>
        <xdr:sp>
          <xdr:nvSpPr>
            <xdr:cNvPr id="1003" name="Button 11" descr="FIX GRMS VALU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GRMS VALUES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905760</xdr:colOff>
          <xdr:row>9</xdr:row>
          <xdr:rowOff>47520</xdr:rowOff>
        </xdr:from>
        <xdr:to>
          <xdr:col>1</xdr:col>
          <xdr:colOff>776160</xdr:colOff>
          <xdr:row>11</xdr:row>
          <xdr:rowOff>19080</xdr:rowOff>
        </xdr:to>
        <xdr:sp>
          <xdr:nvSpPr>
            <xdr:cNvPr id="1004" name="Button 13" descr="Update Link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Links</a:t>
              </a:r>
            </a:p>
          </xdr:txBody>
        </xdr:sp>
        <xdr:clientData/>
      </xdr:twoCellAnchor>
    </mc:Choice>
  </mc:AlternateContent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" name="Rectangle 3"/>
        <xdr:cNvSpPr/>
      </xdr:nvSpPr>
      <xdr:spPr>
        <a:xfrm>
          <a:off x="27172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" name="Rectangle 4"/>
        <xdr:cNvSpPr/>
      </xdr:nvSpPr>
      <xdr:spPr>
        <a:xfrm>
          <a:off x="36619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" name="Rectangle 6"/>
        <xdr:cNvSpPr/>
      </xdr:nvSpPr>
      <xdr:spPr>
        <a:xfrm>
          <a:off x="27172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4" name="Rectangle 7"/>
        <xdr:cNvSpPr/>
      </xdr:nvSpPr>
      <xdr:spPr>
        <a:xfrm>
          <a:off x="366192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5" name="Rectangle 8"/>
        <xdr:cNvSpPr/>
      </xdr:nvSpPr>
      <xdr:spPr>
        <a:xfrm>
          <a:off x="46069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6" name="Rectangle 9"/>
        <xdr:cNvSpPr/>
      </xdr:nvSpPr>
      <xdr:spPr>
        <a:xfrm>
          <a:off x="55519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7" name="Rectangle 10"/>
        <xdr:cNvSpPr/>
      </xdr:nvSpPr>
      <xdr:spPr>
        <a:xfrm>
          <a:off x="64965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8" name="Rectangle 11"/>
        <xdr:cNvSpPr/>
      </xdr:nvSpPr>
      <xdr:spPr>
        <a:xfrm>
          <a:off x="74415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9" name="Rectangle 12"/>
        <xdr:cNvSpPr/>
      </xdr:nvSpPr>
      <xdr:spPr>
        <a:xfrm>
          <a:off x="83865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0" name="Rectangle 13"/>
        <xdr:cNvSpPr/>
      </xdr:nvSpPr>
      <xdr:spPr>
        <a:xfrm>
          <a:off x="93312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1" name="Rectangle 14"/>
        <xdr:cNvSpPr/>
      </xdr:nvSpPr>
      <xdr:spPr>
        <a:xfrm>
          <a:off x="102762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996480</xdr:colOff>
      <xdr:row>7</xdr:row>
      <xdr:rowOff>161640</xdr:rowOff>
    </xdr:to>
    <xdr:sp>
      <xdr:nvSpPr>
        <xdr:cNvPr id="12" name="Rectangle 19"/>
        <xdr:cNvSpPr/>
      </xdr:nvSpPr>
      <xdr:spPr>
        <a:xfrm>
          <a:off x="1122120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996480</xdr:colOff>
      <xdr:row>7</xdr:row>
      <xdr:rowOff>161640</xdr:rowOff>
    </xdr:to>
    <xdr:sp>
      <xdr:nvSpPr>
        <xdr:cNvPr id="13" name="Rectangle 20"/>
        <xdr:cNvSpPr/>
      </xdr:nvSpPr>
      <xdr:spPr>
        <a:xfrm>
          <a:off x="1122120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7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736200</xdr:colOff>
          <xdr:row>3</xdr:row>
          <xdr:rowOff>86040</xdr:rowOff>
        </xdr:to>
        <xdr:sp>
          <xdr:nvSpPr>
            <xdr:cNvPr id="1001" name="Button 2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7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10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3" min="2" style="1" width="14.41"/>
    <col collapsed="false" customWidth="true" hidden="false" outlineLevel="0" max="4" min="4" style="1" width="2.99"/>
    <col collapsed="false" customWidth="false" hidden="false" outlineLevel="0" max="6" min="5" style="1" width="9.14"/>
    <col collapsed="false" customWidth="true" hidden="false" outlineLevel="0" max="7" min="7" style="1" width="13.85"/>
    <col collapsed="false" customWidth="true" hidden="false" outlineLevel="0" max="8" min="8" style="1" width="20.56"/>
    <col collapsed="false" customWidth="true" hidden="false" outlineLevel="0" max="9" min="9" style="1" width="11.7"/>
    <col collapsed="false" customWidth="false" hidden="false" outlineLevel="0" max="11" min="10" style="1" width="9.14"/>
    <col collapsed="false" customWidth="true" hidden="false" outlineLevel="0" max="12" min="12" style="1" width="10.71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2" t="s">
        <v>0</v>
      </c>
      <c r="B1" s="2"/>
    </row>
    <row r="2" customFormat="false" ht="12.75" hidden="false" customHeight="false" outlineLevel="0" collapsed="false">
      <c r="A2" s="3" t="s">
        <v>1</v>
      </c>
      <c r="B2" s="4"/>
    </row>
    <row r="3" customFormat="false" ht="12.75" hidden="false" customHeight="false" outlineLevel="0" collapsed="false">
      <c r="A3" s="3" t="s">
        <v>2</v>
      </c>
      <c r="B3" s="4"/>
    </row>
    <row r="4" customFormat="false" ht="13.5" hidden="false" customHeight="false" outlineLevel="0" collapsed="false">
      <c r="A4" s="5" t="s">
        <v>3</v>
      </c>
      <c r="B4" s="6" t="s">
        <v>4</v>
      </c>
    </row>
    <row r="5" customFormat="false" ht="13.5" hidden="true" customHeight="false" outlineLevel="0" collapsed="false">
      <c r="A5" s="5" t="s">
        <v>5</v>
      </c>
      <c r="B5" s="7" t="n">
        <f aca="true">NOW()</f>
        <v>45926.9316500734</v>
      </c>
    </row>
    <row r="6" customFormat="false" ht="13.5" hidden="false" customHeight="false" outlineLevel="0" collapsed="false">
      <c r="A6" s="5" t="s">
        <v>6</v>
      </c>
      <c r="B6" s="8" t="n">
        <v>31</v>
      </c>
    </row>
    <row r="7" customFormat="false" ht="13.5" hidden="false" customHeight="false" outlineLevel="0" collapsed="false">
      <c r="A7" s="9" t="s">
        <v>7</v>
      </c>
      <c r="B7" s="10" t="n">
        <f aca="false">DAY(C7)</f>
        <v>26</v>
      </c>
      <c r="C7" s="11" t="n">
        <f aca="true">TODAY()</f>
        <v>45926</v>
      </c>
      <c r="D7" s="12" t="s">
        <v>8</v>
      </c>
      <c r="E7" s="13"/>
    </row>
    <row r="8" customFormat="false" ht="13.5" hidden="false" customHeight="false" outlineLevel="0" collapsed="false">
      <c r="A8" s="9" t="s">
        <v>9</v>
      </c>
      <c r="B8" s="14" t="n">
        <v>37347</v>
      </c>
      <c r="C8" s="14" t="n">
        <v>37376</v>
      </c>
    </row>
    <row r="9" customFormat="false" ht="13.5" hidden="true" customHeight="false" outlineLevel="0" collapsed="false">
      <c r="A9" s="9" t="s">
        <v>10</v>
      </c>
      <c r="B9" s="15" t="s">
        <v>11</v>
      </c>
    </row>
    <row r="12" customFormat="false" ht="12.75" hidden="false" customHeight="false" outlineLevel="0" collapsed="false">
      <c r="A12" s="16"/>
    </row>
    <row r="13" customFormat="false" ht="13.5" hidden="false" customHeight="false" outlineLevel="0" collapsed="false">
      <c r="A13" s="1" t="s">
        <v>12</v>
      </c>
    </row>
    <row r="14" customFormat="false" ht="13.5" hidden="false" customHeight="false" outlineLevel="0" collapsed="false">
      <c r="A14" s="17" t="s">
        <v>13</v>
      </c>
      <c r="B14" s="17" t="s">
        <v>14</v>
      </c>
      <c r="C14" s="17" t="s">
        <v>15</v>
      </c>
    </row>
    <row r="15" customFormat="false" ht="13.5" hidden="false" customHeight="false" outlineLevel="0" collapsed="false">
      <c r="A15" s="18" t="n">
        <v>37337</v>
      </c>
      <c r="B15" s="18" t="n">
        <v>37340</v>
      </c>
      <c r="C15" s="18" t="n">
        <v>37341</v>
      </c>
    </row>
    <row r="16" customFormat="false" ht="12.75" hidden="false" customHeight="false" outlineLevel="0" collapsed="false">
      <c r="A16" s="16"/>
    </row>
    <row r="17" customFormat="false" ht="12.75" hidden="false" customHeight="false" outlineLevel="0" collapsed="false">
      <c r="A17" s="16"/>
    </row>
    <row r="18" customFormat="false" ht="12.75" hidden="false" customHeight="false" outlineLevel="0" collapsed="false">
      <c r="A18" s="16"/>
    </row>
    <row r="19" customFormat="false" ht="12.75" hidden="false" customHeight="false" outlineLevel="0" collapsed="false">
      <c r="E19" s="1" t="s">
        <v>16</v>
      </c>
    </row>
    <row r="20" customFormat="false" ht="13.5" hidden="false" customHeight="false" outlineLevel="0" collapsed="false">
      <c r="A20" s="19"/>
    </row>
    <row r="21" customFormat="false" ht="13.5" hidden="false" customHeight="false" outlineLevel="0" collapsed="false">
      <c r="A21" s="20" t="n">
        <f aca="false">C7</f>
        <v>45926</v>
      </c>
      <c r="B21" s="21" t="s">
        <v>8</v>
      </c>
      <c r="C21" s="22"/>
      <c r="D21" s="23"/>
      <c r="L21" s="24"/>
    </row>
    <row r="22" customFormat="false" ht="12.75" hidden="false" customHeight="false" outlineLevel="0" collapsed="false">
      <c r="A22" s="25"/>
      <c r="B22" s="26"/>
      <c r="C22" s="26"/>
      <c r="L22" s="27"/>
    </row>
    <row r="23" customFormat="false" ht="26.25" hidden="false" customHeight="false" outlineLevel="0" collapsed="false">
      <c r="A23" s="28" t="s">
        <v>2</v>
      </c>
      <c r="B23" s="29" t="s">
        <v>17</v>
      </c>
      <c r="C23" s="29" t="s">
        <v>18</v>
      </c>
      <c r="L23" s="24"/>
    </row>
    <row r="24" customFormat="false" ht="13.5" hidden="false" customHeight="false" outlineLevel="0" collapsed="false">
      <c r="A24" s="30" t="s">
        <v>19</v>
      </c>
      <c r="B24" s="31" t="n">
        <f aca="false">+A21</f>
        <v>45926</v>
      </c>
      <c r="C24" s="31" t="s">
        <v>20</v>
      </c>
      <c r="D24" s="32" t="s">
        <v>21</v>
      </c>
      <c r="E24" s="1" t="s">
        <v>22</v>
      </c>
      <c r="F24" s="1" t="s">
        <v>23</v>
      </c>
      <c r="G24" s="33" t="s">
        <v>24</v>
      </c>
      <c r="H24" s="33" t="s">
        <v>25</v>
      </c>
    </row>
    <row r="25" customFormat="false" ht="12.75" hidden="false" customHeight="false" outlineLevel="0" collapsed="false">
      <c r="A25" s="34" t="s">
        <v>26</v>
      </c>
      <c r="B25" s="35" t="n">
        <v>1498454</v>
      </c>
      <c r="C25" s="36" t="n">
        <v>22</v>
      </c>
      <c r="D25" s="37" t="n">
        <v>1</v>
      </c>
      <c r="E25" s="38" t="s">
        <v>27</v>
      </c>
      <c r="F25" s="37"/>
      <c r="G25" s="39" t="s">
        <v>28</v>
      </c>
      <c r="H25" s="39" t="s">
        <v>29</v>
      </c>
    </row>
    <row r="26" customFormat="false" ht="12.75" hidden="false" customHeight="false" outlineLevel="0" collapsed="false">
      <c r="A26" s="40"/>
      <c r="B26" s="35" t="n">
        <f aca="false">post_id+1</f>
        <v>1498455</v>
      </c>
      <c r="C26" s="36" t="n">
        <v>23</v>
      </c>
      <c r="D26" s="39" t="n">
        <f aca="false">D25+1</f>
        <v>2</v>
      </c>
      <c r="E26" s="41" t="s">
        <v>30</v>
      </c>
      <c r="F26" s="39" t="s">
        <v>30</v>
      </c>
      <c r="G26" s="39" t="s">
        <v>31</v>
      </c>
      <c r="H26" s="39" t="s">
        <v>32</v>
      </c>
    </row>
    <row r="27" customFormat="false" ht="12.75" hidden="false" customHeight="false" outlineLevel="0" collapsed="false">
      <c r="A27" s="40"/>
      <c r="B27" s="35" t="n">
        <f aca="false">B26+1</f>
        <v>1498456</v>
      </c>
      <c r="C27" s="36" t="n">
        <v>24</v>
      </c>
      <c r="D27" s="39" t="n">
        <f aca="false">D26+1</f>
        <v>3</v>
      </c>
      <c r="E27" s="41" t="s">
        <v>33</v>
      </c>
      <c r="F27" s="39"/>
      <c r="G27" s="39" t="s">
        <v>34</v>
      </c>
      <c r="H27" s="39" t="s">
        <v>35</v>
      </c>
    </row>
    <row r="28" customFormat="false" ht="12.75" hidden="false" customHeight="false" outlineLevel="0" collapsed="false">
      <c r="A28" s="40"/>
      <c r="B28" s="35" t="n">
        <f aca="false">B27+2</f>
        <v>1498458</v>
      </c>
      <c r="C28" s="36" t="n">
        <v>28</v>
      </c>
      <c r="D28" s="39" t="n">
        <f aca="false">D27+1</f>
        <v>4</v>
      </c>
      <c r="E28" s="41" t="s">
        <v>36</v>
      </c>
      <c r="F28" s="39" t="s">
        <v>37</v>
      </c>
      <c r="G28" s="39" t="s">
        <v>38</v>
      </c>
      <c r="H28" s="39" t="s">
        <v>39</v>
      </c>
    </row>
    <row r="29" customFormat="false" ht="12.75" hidden="false" customHeight="false" outlineLevel="0" collapsed="false">
      <c r="A29" s="42"/>
      <c r="B29" s="35" t="n">
        <f aca="false">B28+1</f>
        <v>1498459</v>
      </c>
      <c r="C29" s="36" t="n">
        <v>30</v>
      </c>
      <c r="D29" s="39" t="n">
        <f aca="false">D28+1</f>
        <v>5</v>
      </c>
      <c r="E29" s="39" t="s">
        <v>40</v>
      </c>
      <c r="F29" s="39" t="s">
        <v>41</v>
      </c>
      <c r="G29" s="39" t="s">
        <v>42</v>
      </c>
      <c r="H29" s="39" t="s">
        <v>43</v>
      </c>
    </row>
    <row r="30" customFormat="false" ht="12.75" hidden="false" customHeight="false" outlineLevel="0" collapsed="false">
      <c r="A30" s="42"/>
      <c r="B30" s="35" t="n">
        <v>0</v>
      </c>
      <c r="C30" s="36" t="n">
        <v>7</v>
      </c>
      <c r="D30" s="39" t="n">
        <f aca="false">D29+1</f>
        <v>6</v>
      </c>
      <c r="E30" s="39" t="s">
        <v>44</v>
      </c>
      <c r="F30" s="39"/>
      <c r="G30" s="39" t="s">
        <v>45</v>
      </c>
      <c r="H30" s="39" t="s">
        <v>46</v>
      </c>
    </row>
    <row r="31" customFormat="false" ht="12.75" hidden="false" customHeight="false" outlineLevel="0" collapsed="false">
      <c r="A31" s="42"/>
      <c r="B31" s="35" t="n">
        <v>0</v>
      </c>
      <c r="C31" s="43" t="n">
        <v>15</v>
      </c>
      <c r="D31" s="39" t="n">
        <f aca="false">D30+1</f>
        <v>7</v>
      </c>
      <c r="E31" s="41" t="s">
        <v>27</v>
      </c>
      <c r="F31" s="39"/>
      <c r="G31" s="39" t="s">
        <v>28</v>
      </c>
      <c r="H31" s="39" t="s">
        <v>47</v>
      </c>
      <c r="I31" s="39"/>
    </row>
    <row r="32" customFormat="false" ht="12.75" hidden="false" customHeight="false" outlineLevel="0" collapsed="false">
      <c r="A32" s="42"/>
      <c r="B32" s="44" t="n">
        <v>0</v>
      </c>
      <c r="C32" s="36" t="n">
        <v>16</v>
      </c>
      <c r="D32" s="39" t="n">
        <v>8</v>
      </c>
      <c r="E32" s="41" t="s">
        <v>30</v>
      </c>
      <c r="F32" s="39" t="s">
        <v>30</v>
      </c>
      <c r="G32" s="39" t="s">
        <v>31</v>
      </c>
      <c r="H32" s="39" t="s">
        <v>48</v>
      </c>
      <c r="I32" s="39"/>
    </row>
    <row r="33" customFormat="false" ht="13.5" hidden="false" customHeight="false" outlineLevel="0" collapsed="false">
      <c r="A33" s="45"/>
      <c r="B33" s="46" t="n">
        <v>0</v>
      </c>
      <c r="C33" s="47" t="n">
        <v>17</v>
      </c>
      <c r="D33" s="39" t="n">
        <v>9</v>
      </c>
      <c r="E33" s="41" t="s">
        <v>49</v>
      </c>
      <c r="F33" s="39" t="s">
        <v>37</v>
      </c>
      <c r="G33" s="39" t="s">
        <v>38</v>
      </c>
      <c r="H33" s="39" t="s">
        <v>50</v>
      </c>
      <c r="I33" s="39"/>
    </row>
    <row r="34" customFormat="false" ht="12.75" hidden="false" customHeight="false" outlineLevel="0" collapsed="false">
      <c r="A34" s="48"/>
      <c r="B34" s="49"/>
      <c r="C34" s="50"/>
      <c r="D34" s="48"/>
      <c r="E34" s="51"/>
      <c r="F34" s="48"/>
      <c r="G34" s="1" t="s">
        <v>51</v>
      </c>
      <c r="H34" s="39" t="s">
        <v>52</v>
      </c>
    </row>
    <row r="35" customFormat="false" ht="12.75" hidden="false" customHeight="false" outlineLevel="0" collapsed="false">
      <c r="A35" s="48"/>
      <c r="B35" s="49"/>
      <c r="C35" s="50"/>
      <c r="D35" s="48"/>
      <c r="E35" s="51"/>
      <c r="F35" s="48"/>
      <c r="G35" s="1" t="s">
        <v>53</v>
      </c>
      <c r="H35" s="39" t="s">
        <v>54</v>
      </c>
    </row>
    <row r="36" customFormat="false" ht="12.75" hidden="false" customHeight="false" outlineLevel="0" collapsed="false">
      <c r="A36" s="48"/>
      <c r="B36" s="49"/>
      <c r="C36" s="50"/>
      <c r="D36" s="48"/>
      <c r="E36" s="51"/>
      <c r="F36" s="48"/>
      <c r="G36" s="48"/>
      <c r="H36" s="48"/>
    </row>
    <row r="37" customFormat="false" ht="12.75" hidden="false" customHeight="false" outlineLevel="0" collapsed="false">
      <c r="A37" s="48"/>
      <c r="B37" s="49"/>
      <c r="C37" s="50"/>
      <c r="D37" s="48"/>
      <c r="E37" s="51"/>
      <c r="F37" s="48"/>
      <c r="G37" s="48"/>
      <c r="H37" s="48"/>
    </row>
    <row r="38" customFormat="false" ht="12.75" hidden="false" customHeight="false" outlineLevel="0" collapsed="false">
      <c r="A38" s="48"/>
      <c r="B38" s="52"/>
      <c r="C38" s="50"/>
      <c r="D38" s="48"/>
      <c r="E38" s="48"/>
      <c r="F38" s="48"/>
      <c r="G38" s="48"/>
      <c r="H38" s="48"/>
    </row>
    <row r="39" customFormat="false" ht="12.75" hidden="false" customHeight="false" outlineLevel="0" collapsed="false">
      <c r="A39" s="48"/>
      <c r="B39" s="49"/>
      <c r="C39" s="50"/>
      <c r="D39" s="48"/>
      <c r="E39" s="48"/>
      <c r="F39" s="48"/>
      <c r="G39" s="48"/>
      <c r="H39" s="48"/>
    </row>
    <row r="40" customFormat="false" ht="12.75" hidden="false" customHeight="false" outlineLevel="0" collapsed="false">
      <c r="A40" s="48"/>
      <c r="B40" s="48"/>
      <c r="C40" s="48"/>
      <c r="D40" s="48"/>
      <c r="E40" s="48"/>
      <c r="F40" s="48"/>
      <c r="G40" s="48"/>
      <c r="H40" s="48"/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HedgeStrips1.HedgeStrip">
                <anchor moveWithCells="true" sizeWithCells="false">
                  <from>
                    <xdr:col>1</xdr:col>
                    <xdr:colOff>905040</xdr:colOff>
                    <xdr:row>9</xdr:row>
                    <xdr:rowOff>47520</xdr:rowOff>
                  </from>
                  <to>
                    <xdr:col>2</xdr:col>
                    <xdr:colOff>866160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Module2.GetGRMSValues">
                <anchor moveWithCells="true" sizeWithCells="false">
                  <from>
                    <xdr:col>3</xdr:col>
                    <xdr:colOff>90360</xdr:colOff>
                    <xdr:row>9</xdr:row>
                    <xdr:rowOff>47520</xdr:rowOff>
                  </from>
                  <to>
                    <xdr:col>5</xdr:col>
                    <xdr:colOff>212040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11">
              <controlPr defaultSize="0" print="false" autoFill="0" autoPict="0" macro="Module4.FIXGRMSVALUES">
                <anchor moveWithCells="true" sizeWithCells="false">
                  <from>
                    <xdr:col>5</xdr:col>
                    <xdr:colOff>432720</xdr:colOff>
                    <xdr:row>9</xdr:row>
                    <xdr:rowOff>19080</xdr:rowOff>
                  </from>
                  <to>
                    <xdr:col>6</xdr:col>
                    <xdr:colOff>765360</xdr:colOff>
                    <xdr:row>11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13">
              <controlPr defaultSize="0" print="false" autoFill="0" autoPict="0" macro="Module6.UpdateLinks">
                <anchor moveWithCells="true" sizeWithCells="false">
                  <from>
                    <xdr:col>0</xdr:col>
                    <xdr:colOff>905760</xdr:colOff>
                    <xdr:row>9</xdr:row>
                    <xdr:rowOff>47520</xdr:rowOff>
                  </from>
                  <to>
                    <xdr:col>1</xdr:col>
                    <xdr:colOff>776160</xdr:colOff>
                    <xdr:row>11</xdr:row>
                    <xdr:rowOff>19080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159</v>
      </c>
      <c r="B1" s="161" t="s">
        <v>160</v>
      </c>
      <c r="C1" s="162" t="s">
        <v>110</v>
      </c>
      <c r="D1" s="163" t="n">
        <f aca="false">SUM(D4:D65536)</f>
        <v>-12</v>
      </c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1" t="n">
        <v>37316</v>
      </c>
      <c r="C4" s="159" t="s">
        <v>134</v>
      </c>
      <c r="D4" s="160" t="n">
        <v>-12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160" width="13.85"/>
    <col collapsed="false" customWidth="true" hidden="false" outlineLevel="0" max="6" min="6" style="159" width="12.56"/>
    <col collapsed="false" customWidth="true" hidden="false" outlineLevel="0" max="7" min="7" style="160" width="11.56"/>
    <col collapsed="false" customWidth="true" hidden="false" outlineLevel="0" max="8" min="8" style="160" width="11.99"/>
    <col collapsed="false" customWidth="true" hidden="false" outlineLevel="0" max="9" min="9" style="160" width="11.7"/>
    <col collapsed="false" customWidth="true" hidden="false" outlineLevel="0" max="10" min="10" style="159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161</v>
      </c>
      <c r="B1" s="161" t="s">
        <v>162</v>
      </c>
      <c r="C1" s="162" t="s">
        <v>110</v>
      </c>
      <c r="D1" s="163" t="n">
        <f aca="false">SUM(D4:D65536)</f>
        <v>-29.97842976</v>
      </c>
      <c r="E1" s="163" t="e">
        <f aca="false">SUM(#REF!)</f>
        <v>#REF!</v>
      </c>
      <c r="F1" s="162" t="s">
        <v>122</v>
      </c>
      <c r="G1" s="163" t="e">
        <f aca="false">SUM(#REF!)</f>
        <v>#REF!</v>
      </c>
      <c r="H1" s="173" t="s">
        <v>163</v>
      </c>
      <c r="I1" s="173"/>
      <c r="J1" s="174"/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  <c r="E2" s="166" t="s">
        <v>112</v>
      </c>
      <c r="F2" s="164" t="s">
        <v>124</v>
      </c>
      <c r="G2" s="176" t="s">
        <v>125</v>
      </c>
      <c r="H2" s="164" t="s">
        <v>126</v>
      </c>
      <c r="I2" s="176" t="s">
        <v>127</v>
      </c>
      <c r="J2" s="177" t="s">
        <v>128</v>
      </c>
    </row>
    <row r="3" customFormat="false" ht="13.5" hidden="false" customHeight="false" outlineLevel="0" collapsed="false">
      <c r="A3" s="167" t="s">
        <v>113</v>
      </c>
      <c r="B3" s="168" t="s">
        <v>114</v>
      </c>
      <c r="C3" s="169" t="s">
        <v>115</v>
      </c>
      <c r="D3" s="170" t="s">
        <v>116</v>
      </c>
      <c r="E3" s="170" t="s">
        <v>116</v>
      </c>
      <c r="F3" s="178" t="s">
        <v>116</v>
      </c>
      <c r="G3" s="170" t="s">
        <v>116</v>
      </c>
      <c r="H3" s="178" t="s">
        <v>130</v>
      </c>
      <c r="I3" s="170" t="s">
        <v>116</v>
      </c>
      <c r="J3" s="179" t="s">
        <v>131</v>
      </c>
    </row>
    <row r="4" customFormat="false" ht="12.75" hidden="false" customHeight="false" outlineLevel="0" collapsed="false">
      <c r="A4" s="0" t="n">
        <f aca="false">INDEX(BucketTable,MATCH(B4,SumMonths,0),1)</f>
        <v>2</v>
      </c>
      <c r="B4" s="171" t="n">
        <v>37347</v>
      </c>
      <c r="C4" s="159" t="s">
        <v>134</v>
      </c>
      <c r="D4" s="160" t="n">
        <v>-29.97842976</v>
      </c>
    </row>
  </sheetData>
  <autoFilter ref="A3:X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164</v>
      </c>
      <c r="B1" s="161" t="s">
        <v>165</v>
      </c>
      <c r="C1" s="162" t="s">
        <v>110</v>
      </c>
      <c r="D1" s="163" t="n">
        <f aca="false">SUM(D4:D65536)</f>
        <v>0</v>
      </c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160" width="13.85"/>
    <col collapsed="false" customWidth="true" hidden="false" outlineLevel="0" max="6" min="6" style="159" width="12.56"/>
    <col collapsed="false" customWidth="true" hidden="false" outlineLevel="0" max="7" min="7" style="160" width="11.56"/>
    <col collapsed="false" customWidth="true" hidden="false" outlineLevel="0" max="8" min="8" style="160" width="11.99"/>
    <col collapsed="false" customWidth="true" hidden="false" outlineLevel="0" max="9" min="9" style="160" width="11.7"/>
    <col collapsed="false" customWidth="true" hidden="false" outlineLevel="0" max="10" min="10" style="159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166</v>
      </c>
      <c r="B1" s="161" t="s">
        <v>167</v>
      </c>
      <c r="C1" s="162" t="s">
        <v>110</v>
      </c>
      <c r="D1" s="163" t="n">
        <f aca="false">SUM(D4:D65536)</f>
        <v>0</v>
      </c>
      <c r="E1" s="163" t="e">
        <f aca="false">SUM(#REF!)</f>
        <v>#REF!</v>
      </c>
      <c r="F1" s="162" t="s">
        <v>122</v>
      </c>
      <c r="G1" s="163" t="e">
        <f aca="false">SUM(#REF!)</f>
        <v>#REF!</v>
      </c>
      <c r="H1" s="173" t="s">
        <v>168</v>
      </c>
      <c r="I1" s="173"/>
      <c r="J1" s="174"/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  <c r="E2" s="166" t="s">
        <v>112</v>
      </c>
      <c r="F2" s="164" t="s">
        <v>124</v>
      </c>
      <c r="G2" s="176" t="s">
        <v>125</v>
      </c>
      <c r="H2" s="164" t="s">
        <v>126</v>
      </c>
      <c r="I2" s="176" t="s">
        <v>127</v>
      </c>
      <c r="J2" s="177" t="s">
        <v>128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  <c r="E3" s="170" t="s">
        <v>116</v>
      </c>
      <c r="F3" s="178" t="s">
        <v>116</v>
      </c>
      <c r="G3" s="170" t="s">
        <v>116</v>
      </c>
      <c r="H3" s="178" t="s">
        <v>130</v>
      </c>
      <c r="I3" s="170" t="s">
        <v>116</v>
      </c>
      <c r="J3" s="179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59" width="9.7"/>
    <col collapsed="false" customWidth="true" hidden="false" outlineLevel="0" max="5" min="5" style="160" width="13.85"/>
    <col collapsed="false" customWidth="true" hidden="false" outlineLevel="0" max="6" min="6" style="159" width="12.56"/>
    <col collapsed="false" customWidth="true" hidden="false" outlineLevel="0" max="7" min="7" style="160" width="11.56"/>
    <col collapsed="false" customWidth="true" hidden="false" outlineLevel="0" max="8" min="8" style="160" width="11.99"/>
    <col collapsed="false" customWidth="true" hidden="false" outlineLevel="0" max="9" min="9" style="160" width="11.7"/>
    <col collapsed="false" customWidth="true" hidden="false" outlineLevel="0" max="10" min="10" style="159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169</v>
      </c>
      <c r="B1" s="161" t="s">
        <v>170</v>
      </c>
      <c r="C1" s="172" t="s">
        <v>171</v>
      </c>
      <c r="D1" s="162" t="s">
        <v>172</v>
      </c>
      <c r="E1" s="163" t="n">
        <f aca="false">SUM(E4:E65536)</f>
        <v>0</v>
      </c>
      <c r="F1" s="162" t="s">
        <v>122</v>
      </c>
      <c r="G1" s="163" t="n">
        <f aca="false">SUM(G4:G65536)</f>
        <v>0</v>
      </c>
      <c r="H1" s="173" t="s">
        <v>173</v>
      </c>
      <c r="I1" s="173"/>
      <c r="J1" s="174"/>
    </row>
    <row r="2" customFormat="false" ht="12.75" hidden="false" customHeight="false" outlineLevel="0" collapsed="false">
      <c r="B2" s="175" t="s">
        <v>111</v>
      </c>
      <c r="C2" s="165"/>
      <c r="D2" s="165"/>
      <c r="E2" s="166" t="s">
        <v>112</v>
      </c>
      <c r="F2" s="164" t="s">
        <v>124</v>
      </c>
      <c r="G2" s="176" t="s">
        <v>125</v>
      </c>
      <c r="H2" s="164" t="s">
        <v>126</v>
      </c>
      <c r="I2" s="176" t="s">
        <v>127</v>
      </c>
      <c r="J2" s="177" t="s">
        <v>128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69" t="s">
        <v>129</v>
      </c>
      <c r="E3" s="170" t="s">
        <v>116</v>
      </c>
      <c r="F3" s="178" t="s">
        <v>116</v>
      </c>
      <c r="G3" s="170" t="s">
        <v>116</v>
      </c>
      <c r="H3" s="178" t="s">
        <v>130</v>
      </c>
      <c r="I3" s="170" t="s">
        <v>116</v>
      </c>
      <c r="J3" s="179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174</v>
      </c>
      <c r="B1" s="161" t="s">
        <v>175</v>
      </c>
      <c r="C1" s="162" t="s">
        <v>110</v>
      </c>
      <c r="D1" s="163" t="n">
        <f aca="false">SUM(D4:D65536)</f>
        <v>0</v>
      </c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176</v>
      </c>
      <c r="B1" s="161" t="s">
        <v>177</v>
      </c>
      <c r="C1" s="162" t="s">
        <v>110</v>
      </c>
      <c r="D1" s="163" t="n">
        <f aca="false">SUM(D4:D65536)</f>
        <v>0</v>
      </c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  <c r="B4" s="171" t="n">
        <v>37073</v>
      </c>
      <c r="C4" s="159" t="s">
        <v>135</v>
      </c>
    </row>
    <row r="5" customFormat="false" ht="12.75" hidden="false" customHeight="false" outlineLevel="0" collapsed="false">
      <c r="A5" s="0" t="e">
        <f aca="false">INDEX(BucketTable,MATCH(B5,SumMonths,0),1)</f>
        <v>#N/A</v>
      </c>
      <c r="B5" s="171" t="n">
        <v>37073</v>
      </c>
      <c r="C5" s="159" t="s">
        <v>136</v>
      </c>
    </row>
    <row r="6" customFormat="false" ht="12.75" hidden="false" customHeight="false" outlineLevel="0" collapsed="false">
      <c r="A6" s="0" t="e">
        <f aca="false">INDEX(BucketTable,MATCH(B6,SumMonths,0),1)</f>
        <v>#N/A</v>
      </c>
      <c r="B6" s="171" t="n">
        <v>37073</v>
      </c>
      <c r="C6" s="159" t="s">
        <v>141</v>
      </c>
    </row>
    <row r="7" customFormat="false" ht="12.75" hidden="false" customHeight="false" outlineLevel="0" collapsed="false">
      <c r="A7" s="0" t="e">
        <f aca="false">INDEX(BucketTable,MATCH(B7,SumMonths,0),1)</f>
        <v>#N/A</v>
      </c>
      <c r="B7" s="171" t="n">
        <v>37073</v>
      </c>
      <c r="C7" s="159" t="s">
        <v>144</v>
      </c>
    </row>
    <row r="8" customFormat="false" ht="12.75" hidden="false" customHeight="false" outlineLevel="0" collapsed="false">
      <c r="A8" s="0" t="e">
        <f aca="false">INDEX(BucketTable,MATCH(B8,SumMonths,0),1)</f>
        <v>#N/A</v>
      </c>
      <c r="B8" s="171" t="n">
        <v>37073</v>
      </c>
      <c r="C8" s="159" t="s">
        <v>178</v>
      </c>
    </row>
    <row r="9" customFormat="false" ht="12.75" hidden="false" customHeight="false" outlineLevel="0" collapsed="false">
      <c r="A9" s="0" t="e">
        <f aca="false">INDEX(BucketTable,MATCH(B9,SumMonths,0),1)</f>
        <v>#N/A</v>
      </c>
      <c r="B9" s="171" t="n">
        <v>37073</v>
      </c>
      <c r="C9" s="159" t="s">
        <v>152</v>
      </c>
    </row>
    <row r="10" customFormat="false" ht="12.75" hidden="false" customHeight="false" outlineLevel="0" collapsed="false">
      <c r="A10" s="0" t="e">
        <f aca="false">INDEX(BucketTable,MATCH(B10,SumMonths,0),1)</f>
        <v>#N/A</v>
      </c>
      <c r="B10" s="171" t="n">
        <v>37073</v>
      </c>
      <c r="C10" s="159" t="s">
        <v>154</v>
      </c>
    </row>
    <row r="11" customFormat="false" ht="12.75" hidden="false" customHeight="false" outlineLevel="0" collapsed="false">
      <c r="A11" s="0" t="e">
        <f aca="false">INDEX(BucketTable,MATCH(B11,SumMonths,0),1)</f>
        <v>#N/A</v>
      </c>
      <c r="B11" s="171" t="n">
        <v>37104</v>
      </c>
      <c r="C11" s="159" t="s">
        <v>179</v>
      </c>
    </row>
    <row r="12" customFormat="false" ht="12.75" hidden="false" customHeight="false" outlineLevel="0" collapsed="false">
      <c r="A12" s="0" t="e">
        <f aca="false">INDEX(BucketTable,MATCH(B12,SumMonths,0),1)</f>
        <v>#N/A</v>
      </c>
      <c r="B12" s="171" t="n">
        <v>37104</v>
      </c>
      <c r="C12" s="159" t="s">
        <v>135</v>
      </c>
    </row>
    <row r="13" customFormat="false" ht="12.75" hidden="false" customHeight="false" outlineLevel="0" collapsed="false">
      <c r="A13" s="0" t="e">
        <f aca="false">INDEX(BucketTable,MATCH(B13,SumMonths,0),1)</f>
        <v>#N/A</v>
      </c>
      <c r="B13" s="171" t="n">
        <v>37104</v>
      </c>
      <c r="C13" s="159" t="s">
        <v>180</v>
      </c>
    </row>
    <row r="14" customFormat="false" ht="12.75" hidden="false" customHeight="false" outlineLevel="0" collapsed="false">
      <c r="A14" s="0" t="e">
        <f aca="false">INDEX(BucketTable,MATCH(B14,SumMonths,0),1)</f>
        <v>#N/A</v>
      </c>
      <c r="B14" s="171" t="n">
        <v>37104</v>
      </c>
      <c r="C14" s="159" t="s">
        <v>136</v>
      </c>
    </row>
    <row r="15" customFormat="false" ht="12.75" hidden="false" customHeight="false" outlineLevel="0" collapsed="false">
      <c r="A15" s="0" t="e">
        <f aca="false">INDEX(BucketTable,MATCH(B15,SumMonths,0),1)</f>
        <v>#N/A</v>
      </c>
      <c r="B15" s="171" t="n">
        <v>37104</v>
      </c>
      <c r="C15" s="159" t="s">
        <v>144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160" width="13.85"/>
    <col collapsed="false" customWidth="true" hidden="false" outlineLevel="0" max="6" min="6" style="159" width="12.56"/>
    <col collapsed="false" customWidth="true" hidden="false" outlineLevel="0" max="7" min="7" style="160" width="11.56"/>
    <col collapsed="false" customWidth="true" hidden="false" outlineLevel="0" max="8" min="8" style="160" width="11.99"/>
    <col collapsed="false" customWidth="true" hidden="false" outlineLevel="0" max="9" min="9" style="160" width="11.7"/>
    <col collapsed="false" customWidth="true" hidden="false" outlineLevel="0" max="10" min="10" style="159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26.25" hidden="false" customHeight="false" outlineLevel="0" collapsed="false">
      <c r="A1" s="0" t="s">
        <v>181</v>
      </c>
      <c r="B1" s="161" t="s">
        <v>182</v>
      </c>
      <c r="C1" s="162" t="s">
        <v>110</v>
      </c>
      <c r="D1" s="163" t="n">
        <f aca="false">SUM(D4:D65536)</f>
        <v>0</v>
      </c>
      <c r="E1" s="163" t="e">
        <f aca="false">SUM(#REF!)</f>
        <v>#REF!</v>
      </c>
      <c r="F1" s="162" t="s">
        <v>122</v>
      </c>
      <c r="G1" s="163" t="e">
        <f aca="false">SUM(#REF!)</f>
        <v>#REF!</v>
      </c>
      <c r="H1" s="173" t="s">
        <v>183</v>
      </c>
      <c r="I1" s="173"/>
      <c r="J1" s="174"/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  <c r="E2" s="166" t="s">
        <v>112</v>
      </c>
      <c r="F2" s="164" t="s">
        <v>124</v>
      </c>
      <c r="G2" s="176" t="s">
        <v>125</v>
      </c>
      <c r="H2" s="164" t="s">
        <v>126</v>
      </c>
      <c r="I2" s="176" t="s">
        <v>127</v>
      </c>
      <c r="J2" s="177" t="s">
        <v>128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  <c r="E3" s="170" t="s">
        <v>116</v>
      </c>
      <c r="F3" s="178" t="s">
        <v>116</v>
      </c>
      <c r="G3" s="170" t="s">
        <v>116</v>
      </c>
      <c r="H3" s="178" t="s">
        <v>130</v>
      </c>
      <c r="I3" s="170" t="s">
        <v>116</v>
      </c>
      <c r="J3" s="179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184</v>
      </c>
      <c r="B1" s="161" t="s">
        <v>185</v>
      </c>
      <c r="C1" s="162" t="s">
        <v>110</v>
      </c>
      <c r="D1" s="163" t="n">
        <f aca="false">SUM(D4:D65536)</f>
        <v>0</v>
      </c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  <c r="B4" s="171" t="n">
        <v>37073</v>
      </c>
      <c r="C4" s="159" t="s">
        <v>135</v>
      </c>
    </row>
    <row r="5" customFormat="false" ht="12.75" hidden="false" customHeight="false" outlineLevel="0" collapsed="false">
      <c r="A5" s="0" t="e">
        <f aca="false">INDEX(BucketTable,MATCH(B5,SumMonths,0),1)</f>
        <v>#N/A</v>
      </c>
      <c r="B5" s="171" t="n">
        <v>37073</v>
      </c>
      <c r="C5" s="159" t="s">
        <v>136</v>
      </c>
    </row>
    <row r="6" customFormat="false" ht="12.75" hidden="false" customHeight="false" outlineLevel="0" collapsed="false">
      <c r="A6" s="0" t="e">
        <f aca="false">INDEX(BucketTable,MATCH(B6,SumMonths,0),1)</f>
        <v>#N/A</v>
      </c>
      <c r="B6" s="171" t="n">
        <v>37073</v>
      </c>
      <c r="C6" s="159" t="s">
        <v>186</v>
      </c>
    </row>
    <row r="7" customFormat="false" ht="12.75" hidden="false" customHeight="false" outlineLevel="0" collapsed="false">
      <c r="A7" s="0" t="e">
        <f aca="false">INDEX(BucketTable,MATCH(B7,SumMonths,0),1)</f>
        <v>#N/A</v>
      </c>
      <c r="B7" s="171" t="n">
        <v>37073</v>
      </c>
      <c r="C7" s="159" t="s">
        <v>144</v>
      </c>
    </row>
    <row r="8" customFormat="false" ht="12.75" hidden="false" customHeight="false" outlineLevel="0" collapsed="false">
      <c r="A8" s="0" t="e">
        <f aca="false">INDEX(BucketTable,MATCH(B8,SumMonths,0),1)</f>
        <v>#N/A</v>
      </c>
      <c r="B8" s="171" t="n">
        <v>37073</v>
      </c>
      <c r="C8" s="159" t="s">
        <v>187</v>
      </c>
    </row>
    <row r="9" customFormat="false" ht="12.75" hidden="false" customHeight="false" outlineLevel="0" collapsed="false">
      <c r="A9" s="0" t="e">
        <f aca="false">INDEX(BucketTable,MATCH(B9,SumMonths,0),1)</f>
        <v>#N/A</v>
      </c>
      <c r="B9" s="171" t="n">
        <v>37073</v>
      </c>
      <c r="C9" s="159" t="s">
        <v>188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180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180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161"/>
      <c r="C1" s="162" t="s">
        <v>110</v>
      </c>
      <c r="D1" s="163" t="n">
        <f aca="false">SUM(D4:D65536)</f>
        <v>0</v>
      </c>
      <c r="F1" s="0" t="s">
        <v>16</v>
      </c>
      <c r="G1" s="161"/>
      <c r="H1" s="172"/>
      <c r="I1" s="162" t="s">
        <v>110</v>
      </c>
      <c r="J1" s="163" t="n">
        <f aca="false">SUM(J4:J65536)</f>
        <v>0</v>
      </c>
      <c r="K1" s="162" t="s">
        <v>122</v>
      </c>
      <c r="L1" s="163" t="n">
        <f aca="false">SUM(L4:L65536)</f>
        <v>0</v>
      </c>
      <c r="M1" s="173"/>
      <c r="N1" s="173"/>
      <c r="O1" s="174"/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  <c r="G2" s="175" t="s">
        <v>111</v>
      </c>
      <c r="H2" s="165"/>
      <c r="I2" s="165"/>
      <c r="J2" s="166" t="s">
        <v>112</v>
      </c>
      <c r="K2" s="164" t="s">
        <v>124</v>
      </c>
      <c r="L2" s="176" t="s">
        <v>125</v>
      </c>
      <c r="M2" s="164" t="s">
        <v>126</v>
      </c>
      <c r="N2" s="176" t="s">
        <v>127</v>
      </c>
      <c r="O2" s="177" t="s">
        <v>128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  <c r="F3" s="105" t="s">
        <v>113</v>
      </c>
      <c r="G3" s="168" t="s">
        <v>114</v>
      </c>
      <c r="H3" s="169" t="s">
        <v>115</v>
      </c>
      <c r="I3" s="169" t="s">
        <v>129</v>
      </c>
      <c r="J3" s="170" t="s">
        <v>116</v>
      </c>
      <c r="K3" s="178" t="s">
        <v>116</v>
      </c>
      <c r="L3" s="170" t="s">
        <v>116</v>
      </c>
      <c r="M3" s="178" t="s">
        <v>130</v>
      </c>
      <c r="N3" s="170" t="s">
        <v>116</v>
      </c>
      <c r="O3" s="179" t="s">
        <v>131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36.99"/>
    <col collapsed="false" customWidth="true" hidden="true" outlineLevel="0" max="2" min="2" style="53" width="16.7"/>
    <col collapsed="false" customWidth="true" hidden="true" outlineLevel="0" max="3" min="3" style="54" width="1.41"/>
    <col collapsed="false" customWidth="true" hidden="true" outlineLevel="0" max="4" min="4" style="55" width="11.56"/>
    <col collapsed="false" customWidth="true" hidden="true" outlineLevel="0" max="5" min="5" style="55" width="13.56"/>
    <col collapsed="false" customWidth="true" hidden="true" outlineLevel="0" max="6" min="6" style="54" width="11.85"/>
    <col collapsed="false" customWidth="true" hidden="true" outlineLevel="0" max="7" min="7" style="54" width="1.56"/>
    <col collapsed="false" customWidth="true" hidden="true" outlineLevel="0" max="8" min="8" style="54" width="11.7"/>
    <col collapsed="false" customWidth="true" hidden="false" outlineLevel="0" max="9" min="9" style="54" width="1.56"/>
    <col collapsed="false" customWidth="true" hidden="false" outlineLevel="0" max="10" min="10" style="54" width="11.85"/>
    <col collapsed="false" customWidth="true" hidden="false" outlineLevel="0" max="11" min="11" style="54" width="1.56"/>
    <col collapsed="false" customWidth="true" hidden="false" outlineLevel="0" max="12" min="12" style="54" width="11.85"/>
    <col collapsed="false" customWidth="true" hidden="false" outlineLevel="0" max="13" min="13" style="54" width="1.56"/>
    <col collapsed="false" customWidth="true" hidden="false" outlineLevel="0" max="14" min="14" style="54" width="11.85"/>
    <col collapsed="false" customWidth="true" hidden="false" outlineLevel="0" max="15" min="15" style="54" width="1.56"/>
    <col collapsed="false" customWidth="true" hidden="false" outlineLevel="0" max="16" min="16" style="54" width="11.85"/>
    <col collapsed="false" customWidth="true" hidden="false" outlineLevel="0" max="17" min="17" style="54" width="1.56"/>
    <col collapsed="false" customWidth="true" hidden="false" outlineLevel="0" max="18" min="18" style="54" width="11.85"/>
    <col collapsed="false" customWidth="true" hidden="false" outlineLevel="0" max="19" min="19" style="54" width="1.56"/>
    <col collapsed="false" customWidth="true" hidden="false" outlineLevel="0" max="20" min="20" style="54" width="11.85"/>
    <col collapsed="false" customWidth="true" hidden="false" outlineLevel="0" max="21" min="21" style="54" width="1.56"/>
    <col collapsed="false" customWidth="true" hidden="false" outlineLevel="0" max="22" min="22" style="54" width="11.85"/>
    <col collapsed="false" customWidth="true" hidden="false" outlineLevel="0" max="23" min="23" style="54" width="1.56"/>
    <col collapsed="false" customWidth="true" hidden="false" outlineLevel="0" max="24" min="24" style="54" width="11.85"/>
    <col collapsed="false" customWidth="true" hidden="false" outlineLevel="0" max="25" min="25" style="54" width="1.56"/>
    <col collapsed="false" customWidth="true" hidden="false" outlineLevel="0" max="26" min="26" style="54" width="11.85"/>
    <col collapsed="false" customWidth="true" hidden="false" outlineLevel="0" max="27" min="27" style="54" width="1.56"/>
    <col collapsed="false" customWidth="true" hidden="false" outlineLevel="0" max="28" min="28" style="54" width="14.14"/>
    <col collapsed="false" customWidth="true" hidden="false" outlineLevel="0" max="29" min="29" style="56" width="2.56"/>
    <col collapsed="false" customWidth="true" hidden="false" outlineLevel="0" max="30" min="30" style="54" width="7.99"/>
    <col collapsed="false" customWidth="false" hidden="false" outlineLevel="0" max="257" min="31" style="54" width="9.14"/>
  </cols>
  <sheetData>
    <row r="1" customFormat="false" ht="12.75" hidden="false" customHeight="false" outlineLevel="0" collapsed="false">
      <c r="A1" s="57" t="s">
        <v>16</v>
      </c>
      <c r="B1" s="57"/>
      <c r="AB1" s="58"/>
    </row>
    <row r="2" customFormat="false" ht="12.75" hidden="false" customHeight="false" outlineLevel="0" collapsed="false">
      <c r="A2" s="57"/>
      <c r="B2" s="57"/>
      <c r="AB2" s="59"/>
    </row>
    <row r="3" customFormat="false" ht="12.75" hidden="false" customHeight="false" outlineLevel="0" collapsed="false">
      <c r="J3" s="60"/>
      <c r="L3" s="60"/>
      <c r="N3" s="60"/>
      <c r="AB3" s="61"/>
    </row>
    <row r="4" customFormat="false" ht="45.75" hidden="false" customHeight="true" outlineLevel="0" collapsed="false">
      <c r="AB4" s="61"/>
    </row>
    <row r="5" customFormat="false" ht="14.25" hidden="false" customHeight="true" outlineLevel="0" collapsed="false">
      <c r="A5" s="62" t="n">
        <f aca="false">+'Run Query'!A21</f>
        <v>45926</v>
      </c>
      <c r="B5" s="62"/>
      <c r="C5" s="63"/>
      <c r="D5" s="64"/>
      <c r="E5" s="64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</row>
    <row r="6" customFormat="false" ht="12.75" hidden="false" customHeight="false" outlineLevel="0" collapsed="false">
      <c r="A6" s="65" t="s">
        <v>55</v>
      </c>
      <c r="B6" s="65"/>
      <c r="C6" s="66"/>
      <c r="D6" s="67" t="s">
        <v>56</v>
      </c>
      <c r="E6" s="67" t="s">
        <v>57</v>
      </c>
      <c r="F6" s="68" t="n">
        <v>1</v>
      </c>
      <c r="G6" s="69"/>
      <c r="H6" s="68" t="n">
        <v>2</v>
      </c>
      <c r="I6" s="69"/>
      <c r="J6" s="68" t="n">
        <v>2</v>
      </c>
      <c r="K6" s="69"/>
      <c r="L6" s="68" t="n">
        <v>3</v>
      </c>
      <c r="M6" s="69"/>
      <c r="N6" s="68" t="n">
        <v>4</v>
      </c>
      <c r="O6" s="69"/>
      <c r="P6" s="68" t="n">
        <v>5</v>
      </c>
      <c r="Q6" s="69"/>
      <c r="R6" s="68" t="n">
        <v>6</v>
      </c>
      <c r="S6" s="69"/>
      <c r="T6" s="68" t="n">
        <v>7</v>
      </c>
      <c r="U6" s="69"/>
      <c r="V6" s="68" t="n">
        <v>8</v>
      </c>
      <c r="W6" s="69"/>
      <c r="X6" s="68" t="n">
        <v>9</v>
      </c>
      <c r="Y6" s="69"/>
      <c r="Z6" s="68" t="n">
        <v>10</v>
      </c>
      <c r="AA6" s="69"/>
      <c r="AB6" s="69"/>
      <c r="AD6" s="56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</row>
    <row r="7" customFormat="false" ht="12.75" hidden="false" customHeight="false" outlineLevel="0" collapsed="false">
      <c r="A7" s="71" t="s">
        <v>58</v>
      </c>
      <c r="B7" s="71" t="s">
        <v>59</v>
      </c>
      <c r="C7" s="72"/>
      <c r="D7" s="73"/>
      <c r="E7" s="73"/>
      <c r="F7" s="74" t="n">
        <f aca="true">NOW()+1</f>
        <v>45927.9316501075</v>
      </c>
      <c r="G7" s="74"/>
      <c r="H7" s="74" t="n">
        <f aca="false">EOMONTH(F7,1)</f>
        <v>45961</v>
      </c>
      <c r="I7" s="74"/>
      <c r="J7" s="74" t="n">
        <f aca="false">EOMONTH(F7,1)</f>
        <v>45961</v>
      </c>
      <c r="K7" s="74"/>
      <c r="L7" s="74" t="n">
        <f aca="false">EOMONTH(J7,1)</f>
        <v>45991</v>
      </c>
      <c r="M7" s="74"/>
      <c r="N7" s="74" t="n">
        <f aca="false">EOMONTH(L8,1)</f>
        <v>46022</v>
      </c>
      <c r="O7" s="74"/>
      <c r="P7" s="74" t="n">
        <f aca="false">EOMONTH(N8,1)</f>
        <v>46053</v>
      </c>
      <c r="Q7" s="74"/>
      <c r="R7" s="74" t="n">
        <f aca="false">EOMONTH(P8,1)</f>
        <v>46081</v>
      </c>
      <c r="S7" s="74"/>
      <c r="T7" s="74" t="n">
        <f aca="false">EOMONTH(R8,1)</f>
        <v>46112</v>
      </c>
      <c r="U7" s="74"/>
      <c r="V7" s="74" t="n">
        <f aca="false">EOMONTH(T8,1)</f>
        <v>46142</v>
      </c>
      <c r="W7" s="74"/>
      <c r="X7" s="74" t="n">
        <f aca="false">EOMONTH(V7,1)</f>
        <v>46173</v>
      </c>
      <c r="Y7" s="74"/>
      <c r="Z7" s="74" t="n">
        <f aca="false">EOMONTH(X8,1)</f>
        <v>46203</v>
      </c>
      <c r="AA7" s="74"/>
      <c r="AB7" s="75" t="s">
        <v>60</v>
      </c>
      <c r="AC7" s="76"/>
      <c r="AD7" s="77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</row>
    <row r="8" customFormat="false" ht="12.75" hidden="false" customHeight="false" outlineLevel="0" collapsed="false">
      <c r="A8" s="71" t="s">
        <v>61</v>
      </c>
      <c r="B8" s="78" t="s">
        <v>62</v>
      </c>
      <c r="C8" s="72"/>
      <c r="D8" s="73"/>
      <c r="E8" s="73"/>
      <c r="F8" s="74" t="n">
        <f aca="true">NOW()+1</f>
        <v>45927.9316501098</v>
      </c>
      <c r="G8" s="74"/>
      <c r="H8" s="79" t="s">
        <v>33</v>
      </c>
      <c r="I8" s="74"/>
      <c r="J8" s="74" t="n">
        <f aca="false">EOMONTH(F7,1)</f>
        <v>45961</v>
      </c>
      <c r="K8" s="74"/>
      <c r="L8" s="74" t="n">
        <f aca="false">EOMONTH(L7,0)</f>
        <v>45991</v>
      </c>
      <c r="M8" s="74"/>
      <c r="N8" s="74" t="n">
        <f aca="false">EOMONTH(N7,0)</f>
        <v>46022</v>
      </c>
      <c r="O8" s="74"/>
      <c r="P8" s="74" t="n">
        <f aca="false">EOMONTH(N$8,1)</f>
        <v>46053</v>
      </c>
      <c r="Q8" s="74"/>
      <c r="R8" s="74" t="n">
        <f aca="false">EOMONTH(P$8,1)</f>
        <v>46081</v>
      </c>
      <c r="S8" s="74"/>
      <c r="T8" s="80" t="n">
        <f aca="false">EOMONTH(R$8,1)</f>
        <v>46112</v>
      </c>
      <c r="U8" s="74"/>
      <c r="V8" s="74" t="n">
        <f aca="false">EOMONTH(V7,0)</f>
        <v>46142</v>
      </c>
      <c r="W8" s="74"/>
      <c r="X8" s="74" t="n">
        <f aca="false">EOMONTH(X7,0)</f>
        <v>46173</v>
      </c>
      <c r="Y8" s="74"/>
      <c r="Z8" s="74" t="n">
        <f aca="false">EOMONTH(Z7,0)</f>
        <v>46203</v>
      </c>
      <c r="AA8" s="74"/>
      <c r="AB8" s="75" t="str">
        <f aca="false">CONCATENATE(TEXT(J7,"mmm-yy"),"/",(TEXT(Z7,"mmm-yy")))</f>
        <v>Oct-25/Jun-26</v>
      </c>
      <c r="AC8" s="76"/>
      <c r="AD8" s="77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3.5" hidden="false" customHeight="false" outlineLevel="0" collapsed="false">
      <c r="A9" s="81" t="s">
        <v>63</v>
      </c>
      <c r="B9" s="82"/>
      <c r="C9" s="72"/>
      <c r="D9" s="73"/>
      <c r="E9" s="73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D9" s="56"/>
    </row>
    <row r="10" customFormat="false" ht="12.75" hidden="false" customHeight="false" outlineLevel="0" collapsed="false">
      <c r="A10" s="83" t="s">
        <v>64</v>
      </c>
      <c r="B10" s="54" t="s">
        <v>65</v>
      </c>
      <c r="C10" s="63"/>
      <c r="D10" s="84" t="s">
        <v>66</v>
      </c>
      <c r="E10" s="84" t="s">
        <v>28</v>
      </c>
      <c r="F10" s="85" t="e">
        <f aca="true">SUMIF(INDIRECT(R6!$A$1),F$6,INDIRECT(R6!$B$1))</f>
        <v>#REF!</v>
      </c>
      <c r="G10" s="85"/>
      <c r="H10" s="85" t="n">
        <v>0</v>
      </c>
      <c r="I10" s="85"/>
      <c r="J10" s="85" t="e">
        <f aca="true">SUMIF(INDIRECT(R6!$A$1),J$6,INDIRECT(R6!$B$1))</f>
        <v>#REF!</v>
      </c>
      <c r="K10" s="85"/>
      <c r="L10" s="85" t="e">
        <f aca="true">SUMIF(INDIRECT(R6!$A$1),L$6,INDIRECT(R6!$B$1))</f>
        <v>#REF!</v>
      </c>
      <c r="M10" s="85"/>
      <c r="N10" s="85" t="e">
        <f aca="true">SUMIF(INDIRECT(R6!$A$1),N$6,INDIRECT(R6!$B$1))</f>
        <v>#REF!</v>
      </c>
      <c r="O10" s="85"/>
      <c r="P10" s="85" t="e">
        <f aca="true">SUMIF(INDIRECT(R6!$A$1),P$6,INDIRECT(R6!$B$1))</f>
        <v>#REF!</v>
      </c>
      <c r="Q10" s="85"/>
      <c r="R10" s="85" t="e">
        <f aca="true">SUMIF(INDIRECT(R6!$A$1),R$6,INDIRECT(R6!$B$1))</f>
        <v>#REF!</v>
      </c>
      <c r="S10" s="85"/>
      <c r="T10" s="85" t="e">
        <f aca="true">SUMIF(INDIRECT(R6!$A$1),T$6,INDIRECT(R6!$B$1))</f>
        <v>#REF!</v>
      </c>
      <c r="U10" s="85"/>
      <c r="V10" s="85" t="e">
        <f aca="true">SUMIF(INDIRECT(R6!$A$1),V$6,INDIRECT(R6!$B$1))</f>
        <v>#REF!</v>
      </c>
      <c r="W10" s="85"/>
      <c r="X10" s="85" t="e">
        <f aca="true">SUMIF(INDIRECT(R6!$A$1),X$6,INDIRECT(R6!$B$1))</f>
        <v>#REF!</v>
      </c>
      <c r="Y10" s="85"/>
      <c r="Z10" s="85" t="e">
        <f aca="true">SUMIF(INDIRECT(R6!$A$1),Z$6,INDIRECT(R6!$B$1))</f>
        <v>#REF!</v>
      </c>
      <c r="AA10" s="85"/>
      <c r="AB10" s="86" t="e">
        <f aca="false">F10+SUM(J10:AA10)</f>
        <v>#REF!</v>
      </c>
      <c r="AC10" s="87"/>
      <c r="AD10" s="86"/>
    </row>
    <row r="11" customFormat="false" ht="12.75" hidden="false" customHeight="false" outlineLevel="0" collapsed="false">
      <c r="A11" s="83" t="s">
        <v>67</v>
      </c>
      <c r="B11" s="54" t="n">
        <v>2</v>
      </c>
      <c r="C11" s="63"/>
      <c r="D11" s="84" t="s">
        <v>68</v>
      </c>
      <c r="E11" s="84" t="s">
        <v>28</v>
      </c>
      <c r="F11" s="85" t="n">
        <v>0</v>
      </c>
      <c r="G11" s="85"/>
      <c r="H11" s="85" t="e">
        <f aca="true">SUMIF(INDIRECT(R3!$A$1),H$6,INDIRECT(R3!$B$1))</f>
        <v>#REF!</v>
      </c>
      <c r="I11" s="85"/>
      <c r="J11" s="85" t="e">
        <f aca="true">SUMIF(INDIRECT(R3!$A$1),J$6,INDIRECT(R3!$B$1))</f>
        <v>#REF!</v>
      </c>
      <c r="K11" s="85"/>
      <c r="L11" s="85" t="e">
        <f aca="true">SUMIF(INDIRECT(R3!$A$1),L$6,INDIRECT(R3!$B$1))</f>
        <v>#REF!</v>
      </c>
      <c r="M11" s="85"/>
      <c r="N11" s="85" t="e">
        <f aca="true">SUMIF(INDIRECT(R3!$A$1),N$6,INDIRECT(R3!$B$1))</f>
        <v>#REF!</v>
      </c>
      <c r="O11" s="85"/>
      <c r="P11" s="85" t="e">
        <f aca="true">SUMIF(INDIRECT(R3!$A$1),P$6,INDIRECT(R3!$B$1))</f>
        <v>#REF!</v>
      </c>
      <c r="Q11" s="85"/>
      <c r="R11" s="85" t="e">
        <f aca="true">SUMIF(INDIRECT(R3!$A$1),R$6,INDIRECT(R3!$B$1))</f>
        <v>#REF!</v>
      </c>
      <c r="S11" s="85"/>
      <c r="T11" s="85" t="e">
        <f aca="true">SUMIF(INDIRECT(R3!$A$1),T$6,INDIRECT(R3!$B$1))</f>
        <v>#REF!</v>
      </c>
      <c r="U11" s="85"/>
      <c r="V11" s="85" t="e">
        <f aca="true">SUMIF(INDIRECT(R3!$A$1),V$6,INDIRECT(R3!$B$1))</f>
        <v>#REF!</v>
      </c>
      <c r="W11" s="85"/>
      <c r="X11" s="85" t="e">
        <f aca="true">SUMIF(INDIRECT(R3!$A$1),X$6,INDIRECT(R3!$B$1))</f>
        <v>#REF!</v>
      </c>
      <c r="Y11" s="85"/>
      <c r="Z11" s="85" t="e">
        <f aca="true">SUMIF(INDIRECT(R3!$A$1),Z$6,INDIRECT(R3!$B$1))</f>
        <v>#REF!</v>
      </c>
      <c r="AA11" s="85"/>
      <c r="AB11" s="86" t="e">
        <f aca="false">+SUM(F11:AA11)-H11</f>
        <v>#REF!</v>
      </c>
      <c r="AC11" s="87"/>
      <c r="AD11" s="86"/>
    </row>
    <row r="12" customFormat="false" ht="12.75" hidden="false" customHeight="false" outlineLevel="0" collapsed="false">
      <c r="A12" s="83" t="s">
        <v>69</v>
      </c>
      <c r="B12" s="54"/>
      <c r="C12" s="63"/>
      <c r="D12" s="84"/>
      <c r="E12" s="84"/>
      <c r="F12" s="85" t="n">
        <v>0</v>
      </c>
      <c r="G12" s="85"/>
      <c r="H12" s="85"/>
      <c r="I12" s="85"/>
      <c r="J12" s="85" t="e">
        <f aca="true">SUMIF(INDIRECT(R4!$A$1),J$6,INDIRECT(R4!$B$1))++SUMIF(INDIRECT(R9!$A$1),J$6,INDIRECT(R9!$B$1))</f>
        <v>#REF!</v>
      </c>
      <c r="K12" s="85"/>
      <c r="L12" s="85" t="e">
        <f aca="true">SUMIF(INDIRECT(R4!$A$1),L$6,INDIRECT(R4!$B$1))</f>
        <v>#REF!</v>
      </c>
      <c r="M12" s="85"/>
      <c r="N12" s="85" t="e">
        <f aca="true">SUMIF(INDIRECT(R4!$A$1),N$6,INDIRECT(R4!$B$1))</f>
        <v>#REF!</v>
      </c>
      <c r="O12" s="85"/>
      <c r="P12" s="85" t="e">
        <f aca="true">SUMIF(INDIRECT(R4!$A$1),P$6,INDIRECT(R4!$B$1))</f>
        <v>#REF!</v>
      </c>
      <c r="Q12" s="85"/>
      <c r="R12" s="85" t="e">
        <f aca="true">SUMIF(INDIRECT(R4!$A$1),R$6,INDIRECT(R4!$B$1))</f>
        <v>#REF!</v>
      </c>
      <c r="S12" s="85"/>
      <c r="T12" s="85" t="e">
        <f aca="true">SUMIF(INDIRECT(R4!$A$1),T$6,INDIRECT(R4!$B$1))</f>
        <v>#REF!</v>
      </c>
      <c r="U12" s="85"/>
      <c r="V12" s="85" t="e">
        <f aca="true">SUMIF(INDIRECT(R4!$A$1),V$6,INDIRECT(R4!$B$1))</f>
        <v>#REF!</v>
      </c>
      <c r="W12" s="85"/>
      <c r="X12" s="85" t="e">
        <f aca="true">SUMIF(INDIRECT(R4!$A$1),X$6,INDIRECT(R4!$B$1))</f>
        <v>#REF!</v>
      </c>
      <c r="Y12" s="85"/>
      <c r="Z12" s="85" t="e">
        <f aca="true">SUMIF(INDIRECT(R4!$A$1),Z$6,INDIRECT(R4!$B$1))</f>
        <v>#REF!</v>
      </c>
      <c r="AA12" s="85"/>
      <c r="AB12" s="86" t="e">
        <f aca="false">F12+SUM(J12:AA12)</f>
        <v>#REF!</v>
      </c>
      <c r="AC12" s="87"/>
      <c r="AD12" s="86"/>
    </row>
    <row r="13" customFormat="false" ht="12.75" hidden="false" customHeight="false" outlineLevel="0" collapsed="false">
      <c r="A13" s="83" t="s">
        <v>70</v>
      </c>
      <c r="B13" s="54"/>
      <c r="C13" s="63"/>
      <c r="D13" s="84"/>
      <c r="E13" s="84"/>
      <c r="F13" s="85" t="e">
        <f aca="true">SUMIF(INDIRECT(R5!$A$1),F$6,INDIRECT(R5!$B$1))</f>
        <v>#REF!</v>
      </c>
      <c r="G13" s="85"/>
      <c r="H13" s="85" t="n">
        <v>0</v>
      </c>
      <c r="I13" s="85"/>
      <c r="J13" s="85" t="e">
        <f aca="true">SUMIF(INDIRECT(R5!$A$1),J$6,INDIRECT(R5!$B$1))</f>
        <v>#REF!</v>
      </c>
      <c r="K13" s="85"/>
      <c r="L13" s="85" t="e">
        <f aca="true">SUMIF(INDIRECT(R5!$A$1),L$6,INDIRECT(R5!$B$1))</f>
        <v>#REF!</v>
      </c>
      <c r="M13" s="85"/>
      <c r="N13" s="85" t="e">
        <f aca="true">SUMIF(INDIRECT(R5!$A$1),N$6,INDIRECT(R5!$B$1))</f>
        <v>#REF!</v>
      </c>
      <c r="O13" s="85"/>
      <c r="P13" s="85" t="e">
        <f aca="true">SUMIF(INDIRECT(R5!$A$1),P$6,INDIRECT(R5!$B$1))</f>
        <v>#REF!</v>
      </c>
      <c r="Q13" s="85"/>
      <c r="R13" s="85" t="e">
        <f aca="true">SUMIF(INDIRECT(R5!$A$1),R$6,INDIRECT(R5!$B$1))</f>
        <v>#REF!</v>
      </c>
      <c r="S13" s="85"/>
      <c r="T13" s="85" t="e">
        <f aca="true">SUMIF(INDIRECT(R5!$A$1),T$6,INDIRECT(R5!$B$1))</f>
        <v>#REF!</v>
      </c>
      <c r="U13" s="85"/>
      <c r="V13" s="85" t="e">
        <f aca="true">SUMIF(INDIRECT(R5!$A$1),V$6,INDIRECT(R5!$B$1))</f>
        <v>#REF!</v>
      </c>
      <c r="W13" s="85"/>
      <c r="X13" s="85" t="e">
        <f aca="true">SUMIF(INDIRECT(R5!$A$1),X$6,INDIRECT(R5!$B$1))</f>
        <v>#REF!</v>
      </c>
      <c r="Y13" s="85"/>
      <c r="Z13" s="85" t="e">
        <f aca="true">SUMIF(INDIRECT(R5!$A$1),Z$6,INDIRECT(R5!$B$1))</f>
        <v>#REF!</v>
      </c>
      <c r="AA13" s="85"/>
      <c r="AB13" s="86" t="e">
        <f aca="false">+SUM(F13:AA13)-H13</f>
        <v>#REF!</v>
      </c>
      <c r="AC13" s="87"/>
      <c r="AD13" s="86"/>
    </row>
    <row r="14" customFormat="false" ht="12.75" hidden="false" customHeight="false" outlineLevel="0" collapsed="false">
      <c r="A14" s="88" t="s">
        <v>71</v>
      </c>
      <c r="B14" s="54" t="n">
        <v>3</v>
      </c>
      <c r="C14" s="63"/>
      <c r="D14" s="84" t="s">
        <v>72</v>
      </c>
      <c r="E14" s="84" t="s">
        <v>28</v>
      </c>
      <c r="F14" s="85" t="n">
        <v>0</v>
      </c>
      <c r="G14" s="85"/>
      <c r="H14" s="85"/>
      <c r="I14" s="85"/>
      <c r="J14" s="85" t="e">
        <f aca="true">SUMIF(INDIRECT(R2!$A$1),J$6,INDIRECT(R2!$C$1))+SUMIF(INDIRECT(R8!$A$1),J$6,INDIRECT(R8!$C$1))</f>
        <v>#REF!</v>
      </c>
      <c r="K14" s="85"/>
      <c r="L14" s="85" t="e">
        <f aca="true">SUMIF(INDIRECT(R2!$A$1),L$6,INDIRECT(R2!$C$1))+SUMIF(INDIRECT(R8!$A$1),L$6,INDIRECT(R8!$C$1))</f>
        <v>#REF!</v>
      </c>
      <c r="M14" s="85"/>
      <c r="N14" s="85" t="e">
        <f aca="true">SUMIF(INDIRECT(R2!$A$1),N$6,INDIRECT(R2!$C$1))+SUMIF(INDIRECT(R8!$A$1),N$6,INDIRECT(R8!$C$1))</f>
        <v>#REF!</v>
      </c>
      <c r="O14" s="85"/>
      <c r="P14" s="85" t="e">
        <f aca="true">SUMIF(INDIRECT(R2!$A$1),P$6,INDIRECT(R2!$C$1))+SUMIF(INDIRECT(R8!$A$1),P$6,INDIRECT(R8!$C$1))</f>
        <v>#REF!</v>
      </c>
      <c r="Q14" s="85"/>
      <c r="R14" s="85" t="e">
        <f aca="true">SUMIF(INDIRECT(R2!$A$1),R$6,INDIRECT(R2!$C$1))+SUMIF(INDIRECT(R8!$A$1),R$6,INDIRECT(R8!$C$1))</f>
        <v>#REF!</v>
      </c>
      <c r="S14" s="85" t="n">
        <f aca="false">SUMIF(R2!$A$3,S$6,R2!$E$3)</f>
        <v>0</v>
      </c>
      <c r="T14" s="85" t="e">
        <f aca="true">SUMIF(INDIRECT(R2!$A$1),T$6,INDIRECT(R2!$C$1))+SUMIF(INDIRECT(R8!$A$1),T$6,INDIRECT(R8!$C$1))</f>
        <v>#REF!</v>
      </c>
      <c r="U14" s="85"/>
      <c r="V14" s="85" t="e">
        <f aca="true">SUMIF(INDIRECT(R2!$A$1),V$6,INDIRECT(R2!$C$1))+SUMIF(INDIRECT(R8!$A$1),V$6,INDIRECT(R8!$C$1))</f>
        <v>#REF!</v>
      </c>
      <c r="W14" s="85"/>
      <c r="X14" s="85" t="e">
        <f aca="true">SUMIF(INDIRECT(R2!$A$1),X$6,INDIRECT(R2!$C$1))+SUMIF(INDIRECT(R8!$A$1),X$6,INDIRECT(R8!$C$1))</f>
        <v>#REF!</v>
      </c>
      <c r="Y14" s="85"/>
      <c r="Z14" s="85" t="e">
        <f aca="true">SUMIF(INDIRECT(R2!$A$1),Z$6,INDIRECT(R2!$C$1))+SUMIF(INDIRECT(R8!$A$1),Z$6,INDIRECT(R8!$C$1))</f>
        <v>#REF!</v>
      </c>
      <c r="AA14" s="85"/>
      <c r="AB14" s="86" t="e">
        <f aca="false">F14+SUM(J14:AA14)</f>
        <v>#REF!</v>
      </c>
      <c r="AC14" s="87"/>
      <c r="AD14" s="86"/>
    </row>
    <row r="15" customFormat="false" ht="12.75" hidden="false" customHeight="false" outlineLevel="0" collapsed="false">
      <c r="A15" s="89" t="s">
        <v>73</v>
      </c>
      <c r="B15" s="54" t="n">
        <v>4</v>
      </c>
      <c r="C15" s="63"/>
      <c r="D15" s="84" t="s">
        <v>74</v>
      </c>
      <c r="E15" s="84" t="s">
        <v>28</v>
      </c>
      <c r="F15" s="85" t="n">
        <v>0</v>
      </c>
      <c r="G15" s="85"/>
      <c r="H15" s="85"/>
      <c r="I15" s="85"/>
      <c r="J15" s="85" t="e">
        <f aca="true">SUMIF(INDIRECT(R2!$A$1),J$6,INDIRECT(R2!$D$1))+SUMIF(INDIRECT(R8!$A$1),J$6,INDIRECT(R8!$D$1))</f>
        <v>#REF!</v>
      </c>
      <c r="K15" s="85"/>
      <c r="L15" s="85" t="e">
        <f aca="true">SUMIF(INDIRECT(R2!$A$1),L$6,INDIRECT(R2!$D$1))+SUMIF(INDIRECT(R8!$A$1),L$6,INDIRECT(R8!$D$1))</f>
        <v>#REF!</v>
      </c>
      <c r="M15" s="85"/>
      <c r="N15" s="85" t="e">
        <f aca="true">SUMIF(INDIRECT(R2!$A$1),N$6,INDIRECT(R2!$D$1))+SUMIF(INDIRECT(R8!$A$1),N$6,INDIRECT(R8!$D$1))</f>
        <v>#REF!</v>
      </c>
      <c r="O15" s="85"/>
      <c r="P15" s="85" t="e">
        <f aca="true">SUMIF(INDIRECT(R2!$A$1),P$6,INDIRECT(R2!$D$1))+SUMIF(INDIRECT(R8!$A$1),P$6,INDIRECT(R8!$D$1))</f>
        <v>#REF!</v>
      </c>
      <c r="Q15" s="85"/>
      <c r="R15" s="85" t="e">
        <f aca="true">SUMIF(INDIRECT(R2!$A$1),R$6,INDIRECT(R2!$D$1))+SUMIF(INDIRECT(R8!$A$1),R$6,INDIRECT(R8!$D$1))</f>
        <v>#REF!</v>
      </c>
      <c r="S15" s="85" t="n">
        <f aca="false">SUMIF(R2!$A$3,S$6,R2!$I$3)</f>
        <v>0</v>
      </c>
      <c r="T15" s="85" t="e">
        <f aca="true">SUMIF(INDIRECT(R2!$A$1),T$6,INDIRECT(R2!$D$1))+SUMIF(INDIRECT(R8!$A$1),T$6,INDIRECT(R8!$D$1))</f>
        <v>#REF!</v>
      </c>
      <c r="U15" s="85"/>
      <c r="V15" s="85" t="e">
        <f aca="true">SUMIF(INDIRECT(R2!$A$1),V$6,INDIRECT(R2!$D$1))+SUMIF(INDIRECT(R8!$A$1),V$6,INDIRECT(R8!$D$1))</f>
        <v>#REF!</v>
      </c>
      <c r="W15" s="85"/>
      <c r="X15" s="85" t="e">
        <f aca="true">SUMIF(INDIRECT(R2!$A$1),X$6,INDIRECT(R2!$D$1))+SUMIF(INDIRECT(R8!$A$1),X$6,INDIRECT(R8!$D$1))</f>
        <v>#REF!</v>
      </c>
      <c r="Y15" s="85"/>
      <c r="Z15" s="85" t="e">
        <f aca="true">SUMIF(INDIRECT(R2!$A$1),Z$6,INDIRECT(R2!$D$1))+SUMIF(INDIRECT(R8!$A$1),Z$6,INDIRECT(R8!$D$1))</f>
        <v>#REF!</v>
      </c>
      <c r="AA15" s="85"/>
      <c r="AB15" s="86" t="e">
        <f aca="false">F15+SUM(J15:AA15)</f>
        <v>#REF!</v>
      </c>
      <c r="AC15" s="87"/>
      <c r="AD15" s="86"/>
    </row>
    <row r="16" customFormat="false" ht="12.75" hidden="false" customHeight="false" outlineLevel="0" collapsed="false">
      <c r="A16" s="89" t="s">
        <v>75</v>
      </c>
      <c r="B16" s="54" t="n">
        <v>5</v>
      </c>
      <c r="C16" s="63"/>
      <c r="D16" s="84" t="s">
        <v>74</v>
      </c>
      <c r="E16" s="84" t="s">
        <v>31</v>
      </c>
      <c r="F16" s="85" t="n">
        <v>0</v>
      </c>
      <c r="G16" s="85"/>
      <c r="H16" s="85"/>
      <c r="I16" s="85"/>
      <c r="J16" s="85" t="n">
        <f aca="true">IF(TODAY()&gt;=NX1,0,SUMIF(INDIRECT(R1!$A$1),J$6,INDIRECT(R1!$B$1))+SUMIF(INDIRECT(R7!$A$1),J$6,INDIRECT(R7!$B$1)))</f>
        <v>0</v>
      </c>
      <c r="K16" s="85"/>
      <c r="L16" s="85" t="e">
        <f aca="true">SUMIF(INDIRECT(R1!$A$1),L$6,INDIRECT(R1!$B$1))+SUMIF(INDIRECT(R7!$A$1),L$6,INDIRECT(R7!$B$1))+L18</f>
        <v>#REF!</v>
      </c>
      <c r="M16" s="85"/>
      <c r="N16" s="85" t="e">
        <f aca="true">SUMIF(INDIRECT(R1!$A$1),N$6,INDIRECT(R1!$B$1))+SUMIF(INDIRECT(R7!$A$1),N$6,INDIRECT(R7!$B$1))+N18</f>
        <v>#REF!</v>
      </c>
      <c r="O16" s="85"/>
      <c r="P16" s="85" t="e">
        <f aca="true">SUMIF(INDIRECT(R1!$A$1),P$6,INDIRECT(R1!$B$1))+SUMIF(INDIRECT(R7!$A$1),P$6,INDIRECT(R7!$B$1))+P18</f>
        <v>#REF!</v>
      </c>
      <c r="Q16" s="85"/>
      <c r="R16" s="85" t="e">
        <f aca="true">SUMIF(INDIRECT(R1!$A$1),R$6,INDIRECT(R1!$B$1))+SUMIF(INDIRECT(R7!$A$1),R$6,INDIRECT(R7!$B$1))+R18</f>
        <v>#REF!</v>
      </c>
      <c r="S16" s="85"/>
      <c r="T16" s="85" t="e">
        <f aca="true">SUMIF(INDIRECT(R1!$A$1),T$6,INDIRECT(R1!$B$1))+SUMIF(INDIRECT(R7!$A$1),T$6,INDIRECT(R7!$B$1))+T18</f>
        <v>#REF!</v>
      </c>
      <c r="U16" s="85"/>
      <c r="V16" s="85" t="e">
        <f aca="true">SUMIF(INDIRECT(R1!$A$1),V$6,INDIRECT(R1!$B$1))+SUMIF(INDIRECT(R7!$A$1),V$6,INDIRECT(R7!$B$1))+V18</f>
        <v>#REF!</v>
      </c>
      <c r="W16" s="85"/>
      <c r="X16" s="85" t="e">
        <f aca="true">SUMIF(INDIRECT(R1!$A$1),X$6,INDIRECT(R1!$B$1))+SUMIF(INDIRECT(R7!$A$1),X$6,INDIRECT(R7!$B$1))+X18</f>
        <v>#REF!</v>
      </c>
      <c r="Y16" s="85"/>
      <c r="Z16" s="85" t="e">
        <f aca="true">SUMIF(INDIRECT(R1!$A$1),Z$6,INDIRECT(R1!$B$1))+SUMIF(INDIRECT(R7!$A$1),Z$6,INDIRECT(R7!$B$1))+Z18</f>
        <v>#REF!</v>
      </c>
      <c r="AA16" s="85"/>
      <c r="AB16" s="86" t="e">
        <f aca="false">F16+SUM(J16:AA16)</f>
        <v>#REF!</v>
      </c>
      <c r="AC16" s="87"/>
      <c r="AD16" s="86"/>
    </row>
    <row r="17" customFormat="false" ht="13.5" hidden="false" customHeight="false" outlineLevel="0" collapsed="false">
      <c r="A17" s="90" t="s">
        <v>76</v>
      </c>
      <c r="B17" s="91"/>
      <c r="C17" s="92"/>
      <c r="D17" s="93"/>
      <c r="E17" s="93"/>
      <c r="F17" s="94" t="e">
        <f aca="false">+F10+F15+F16+F12</f>
        <v>#REF!</v>
      </c>
      <c r="G17" s="77"/>
      <c r="H17" s="95" t="e">
        <f aca="false">SUM(H10:H16)</f>
        <v>#REF!</v>
      </c>
      <c r="I17" s="77"/>
      <c r="J17" s="94" t="e">
        <f aca="false">+J10+J15+J16+J12</f>
        <v>#REF!</v>
      </c>
      <c r="K17" s="77"/>
      <c r="L17" s="94" t="e">
        <f aca="false">L10+L15+L16</f>
        <v>#REF!</v>
      </c>
      <c r="M17" s="77"/>
      <c r="N17" s="94" t="e">
        <f aca="false">+N10+N15+N16</f>
        <v>#REF!</v>
      </c>
      <c r="O17" s="77"/>
      <c r="P17" s="94" t="e">
        <f aca="false">+P10+P15+P16</f>
        <v>#REF!</v>
      </c>
      <c r="Q17" s="77"/>
      <c r="R17" s="94" t="e">
        <f aca="false">+R10+R15+R16</f>
        <v>#REF!</v>
      </c>
      <c r="S17" s="77"/>
      <c r="T17" s="94" t="e">
        <f aca="false">+T10+T15+T16</f>
        <v>#REF!</v>
      </c>
      <c r="U17" s="77"/>
      <c r="V17" s="94" t="e">
        <f aca="false">+V10+V15+V16</f>
        <v>#REF!</v>
      </c>
      <c r="W17" s="77"/>
      <c r="X17" s="94" t="e">
        <f aca="false">+X10+X15+X16</f>
        <v>#REF!</v>
      </c>
      <c r="Y17" s="77"/>
      <c r="Z17" s="94" t="e">
        <f aca="false">+Z10+Z15+Z16</f>
        <v>#REF!</v>
      </c>
      <c r="AA17" s="77"/>
      <c r="AB17" s="94" t="e">
        <f aca="false">+AB10+AB15+AB16+AB12</f>
        <v>#REF!</v>
      </c>
      <c r="AC17" s="87"/>
      <c r="AD17" s="86"/>
    </row>
    <row r="18" customFormat="false" ht="12.75" hidden="false" customHeight="false" outlineLevel="0" collapsed="false">
      <c r="A18" s="89" t="s">
        <v>77</v>
      </c>
      <c r="B18" s="54"/>
      <c r="C18" s="63"/>
      <c r="D18" s="84"/>
      <c r="E18" s="84"/>
      <c r="F18" s="85"/>
      <c r="G18" s="85"/>
      <c r="H18" s="85"/>
      <c r="I18" s="85"/>
      <c r="J18" s="85" t="e">
        <f aca="true">SUMIF(INDIRECT(R2!$A$1),J$6,INDIRECT(R2!$H$1))+SUMIF(INDIRECT(R8!$A$1),J$6,INDIRECT(R8!$H$1))</f>
        <v>#REF!</v>
      </c>
      <c r="K18" s="85"/>
      <c r="L18" s="85" t="e">
        <f aca="true">SUMIF(INDIRECT(R2!$A$1),L$6,INDIRECT(R2!$H$1))</f>
        <v>#REF!</v>
      </c>
      <c r="M18" s="85"/>
      <c r="N18" s="85" t="e">
        <f aca="true">SUMIF(INDIRECT(R2!$A$1),N$6,INDIRECT(R2!$H$1))</f>
        <v>#REF!</v>
      </c>
      <c r="O18" s="85"/>
      <c r="P18" s="85" t="e">
        <f aca="true">SUMIF(INDIRECT(R2!$A$1),P$6,INDIRECT(R2!$H$1))</f>
        <v>#REF!</v>
      </c>
      <c r="Q18" s="85"/>
      <c r="R18" s="85" t="e">
        <f aca="true">SUMIF(INDIRECT(R2!$A$1),R$6,INDIRECT(R2!$H$1))</f>
        <v>#REF!</v>
      </c>
      <c r="S18" s="85"/>
      <c r="T18" s="85" t="e">
        <f aca="true">SUMIF(INDIRECT(R2!$A$1),T$6,INDIRECT(R2!$H$1))</f>
        <v>#REF!</v>
      </c>
      <c r="U18" s="85"/>
      <c r="V18" s="85" t="e">
        <f aca="true">SUMIF(INDIRECT(R2!$A$1),V$6,INDIRECT(R2!$H$1))</f>
        <v>#REF!</v>
      </c>
      <c r="W18" s="85"/>
      <c r="X18" s="85" t="e">
        <f aca="true">SUMIF(INDIRECT(R2!$A$1),X$6,INDIRECT(R2!$H$1))</f>
        <v>#REF!</v>
      </c>
      <c r="Y18" s="85"/>
      <c r="Z18" s="85" t="e">
        <f aca="true">SUMIF(INDIRECT(R2!$A$1),Z$6,INDIRECT(R2!$H$1))</f>
        <v>#REF!</v>
      </c>
      <c r="AA18" s="85"/>
      <c r="AB18" s="86" t="e">
        <f aca="false">SUM(F18:AA18)</f>
        <v>#REF!</v>
      </c>
      <c r="AC18" s="87"/>
      <c r="AD18" s="56"/>
    </row>
    <row r="20" customFormat="false" ht="12.75" hidden="false" customHeight="false" outlineLevel="0" collapsed="false">
      <c r="F20" s="86"/>
      <c r="H20" s="86"/>
      <c r="J20" s="86"/>
      <c r="L20" s="86"/>
      <c r="N20" s="86"/>
      <c r="P20" s="86"/>
      <c r="R20" s="86"/>
      <c r="T20" s="86"/>
      <c r="V20" s="86"/>
      <c r="X20" s="86"/>
      <c r="Z20" s="86"/>
      <c r="AB20" s="86"/>
    </row>
    <row r="21" customFormat="false" ht="12.75" hidden="false" customHeight="false" outlineLevel="0" collapsed="false">
      <c r="N21" s="96"/>
      <c r="P21" s="60"/>
    </row>
    <row r="22" customFormat="false" ht="12.75" hidden="false" customHeight="false" outlineLevel="0" collapsed="false">
      <c r="N22" s="96"/>
      <c r="P22" s="60"/>
    </row>
  </sheetData>
  <conditionalFormatting sqref="F20 H20 AD10:AD17 L20 N20 P20 R20 T20 V20 X20 Z20 AB20 J20">
    <cfRule type="cellIs" priority="2" operator="notBetween" aboveAverage="0" equalAverage="0" bottom="0" percent="0" rank="0" text="" dxfId="0">
      <formula>1</formula>
      <formula>-1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7">
              <controlPr defaultSize="0" print="false" autoFill="0" autoPict="0" macro="Liquidate.FixDateBucketTable">
                <anchor moveWithCells="true" sizeWithCells="false">
                  <from>
                    <xdr:col>8</xdr:col>
                    <xdr:colOff>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7" width="9.85"/>
    <col collapsed="false" customWidth="true" hidden="false" outlineLevel="0" max="2" min="2" style="98" width="22.28"/>
    <col collapsed="false" customWidth="true" hidden="false" outlineLevel="0" max="3" min="3" style="98" width="18.14"/>
    <col collapsed="false" customWidth="true" hidden="false" outlineLevel="0" max="4" min="4" style="98" width="46.14"/>
    <col collapsed="false" customWidth="true" hidden="false" outlineLevel="0" max="5" min="5" style="98" width="56.99"/>
    <col collapsed="false" customWidth="true" hidden="false" outlineLevel="0" max="7" min="6" style="98" width="15.13"/>
    <col collapsed="false" customWidth="true" hidden="false" outlineLevel="0" max="8" min="8" style="98" width="10.28"/>
    <col collapsed="false" customWidth="false" hidden="false" outlineLevel="0" max="257" min="9" style="98" width="9.14"/>
  </cols>
  <sheetData>
    <row r="1" customFormat="false" ht="12.75" hidden="false" customHeight="false" outlineLevel="0" collapsed="false">
      <c r="A1" s="99"/>
      <c r="B1" s="100"/>
      <c r="C1" s="100"/>
      <c r="D1" s="100"/>
      <c r="E1" s="100"/>
      <c r="F1" s="100" t="s">
        <v>78</v>
      </c>
      <c r="G1" s="100" t="s">
        <v>79</v>
      </c>
      <c r="H1" s="100" t="s">
        <v>80</v>
      </c>
    </row>
    <row r="2" customFormat="false" ht="12.75" hidden="false" customHeight="false" outlineLevel="0" collapsed="false">
      <c r="F2" s="98" t="e">
        <f aca="false">IF(REF_DT&lt;=LastDay,INDEX(IntraMonth_Buckets,MATCH($A2,IntraSumMonths,0),1),INDEX(BucketTable,MATCH($A2,SumMonths,0),1))</f>
        <v>#N/A</v>
      </c>
      <c r="G2" s="98" t="e">
        <f aca="false">INDEX(Book_Type,MATCH($B2,Book,0),1)</f>
        <v>#N/A</v>
      </c>
      <c r="H2" s="98" t="e">
        <f aca="false">$F2&amp;$G2</f>
        <v>#N/A</v>
      </c>
    </row>
    <row r="3" customFormat="false" ht="12.75" hidden="false" customHeight="false" outlineLevel="0" collapsed="false">
      <c r="F3" s="98" t="e">
        <f aca="false">IF(REF_DT&lt;=LastDay,INDEX(IntraMonth_Buckets,MATCH($A3,IntraSumMonths,0),1),INDEX(BucketTable,MATCH($A3,SumMonths,0),1))</f>
        <v>#N/A</v>
      </c>
      <c r="G3" s="98" t="e">
        <f aca="false">INDEX(Book_Type,MATCH($B3,Book,0),1)</f>
        <v>#N/A</v>
      </c>
      <c r="H3" s="98" t="e">
        <f aca="false">$F3&amp;$G3</f>
        <v>#N/A</v>
      </c>
    </row>
  </sheetData>
  <autoFilter ref="A1:H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I8" activeCellId="0" sqref="I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85"/>
    <col collapsed="false" customWidth="true" hidden="false" outlineLevel="0" max="3" min="3" style="0" width="37.41"/>
    <col collapsed="false" customWidth="true" hidden="false" outlineLevel="0" max="4" min="4" style="0" width="213.56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8.85"/>
    <col collapsed="false" customWidth="true" hidden="false" outlineLevel="0" max="9" min="9" style="0" width="25.41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01" t="n">
        <f aca="false">COUNTA($C$5:$C$65536)</f>
        <v>52</v>
      </c>
      <c r="E2" s="0" t="n">
        <f aca="false">DayOfTheMonth</f>
        <v>26</v>
      </c>
      <c r="F2" s="0" t="str">
        <f aca="true">UPPER(TEXT(DATEVALUE(MONTH(TODAY())&amp;"/"&amp;TRIM(E2)&amp;"/"&amp;YEAR(TODAY())),"DD/MMM/YY"))</f>
        <v>26/SEP/25</v>
      </c>
      <c r="G2" s="0" t="s">
        <v>81</v>
      </c>
      <c r="H2" s="0" t="s">
        <v>82</v>
      </c>
      <c r="I2" s="0" t="s">
        <v>83</v>
      </c>
    </row>
    <row r="3" customFormat="false" ht="12.75" hidden="false" customHeight="false" outlineLevel="0" collapsed="false">
      <c r="A3" s="0" t="n">
        <f aca="false">ROW()</f>
        <v>3</v>
      </c>
      <c r="D3" s="0" t="s">
        <v>84</v>
      </c>
    </row>
    <row r="4" customFormat="false" ht="12.75" hidden="false" customHeight="false" outlineLevel="0" collapsed="false">
      <c r="A4" s="0" t="n">
        <f aca="false">ROW()</f>
        <v>4</v>
      </c>
      <c r="C4" s="0" t="s">
        <v>85</v>
      </c>
      <c r="D4" s="0" t="e">
        <f aca="false">Concat("C",$A$5:$A$100,"QueryPage")</f>
        <v>#VALUE!</v>
      </c>
      <c r="E4" s="0" t="s">
        <v>19</v>
      </c>
      <c r="F4" s="102" t="s">
        <v>86</v>
      </c>
      <c r="G4" s="102" t="s">
        <v>87</v>
      </c>
      <c r="H4" s="102" t="s">
        <v>88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Query'!H25</f>
        <v>ENA-FT-WC-SOCAL-PRC</v>
      </c>
      <c r="C5" s="0" t="str">
        <f aca="false">" "&amp;"'"&amp;B5&amp;"'"&amp;","</f>
        <v> 'ENA-FT-WC-SOCAL-PRC',</v>
      </c>
      <c r="D5" s="0" t="e">
        <f aca="false">TRIM(LEFT(D4,LEN(D4)-1))</f>
        <v>#VALUE!</v>
      </c>
      <c r="E5" s="103" t="str">
        <f aca="false">$F$2</f>
        <v>26/SEP/25</v>
      </c>
      <c r="F5" s="104" t="s">
        <v>89</v>
      </c>
      <c r="G5" s="104" t="s">
        <v>90</v>
      </c>
      <c r="H5" s="104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Query'!H26</f>
        <v>ENA-FT-WC-SOCAL-BAS</v>
      </c>
      <c r="C6" s="0" t="str">
        <f aca="false">" "&amp;"'"&amp;B6&amp;"'"&amp;","</f>
        <v> 'ENA-FT-WC-SOCAL-BAS',</v>
      </c>
      <c r="E6" s="103"/>
      <c r="F6" s="105"/>
      <c r="G6" s="105"/>
      <c r="H6" s="105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Query'!H27</f>
        <v>ENA-FT-WC-SOCAL-IDX</v>
      </c>
      <c r="C7" s="0" t="str">
        <f aca="false">" "&amp;"'"&amp;B7&amp;"'"&amp;","</f>
        <v> 'ENA-FT-WC-SOCAL-IDX',</v>
      </c>
      <c r="E7" s="103"/>
      <c r="F7" s="105"/>
      <c r="G7" s="105"/>
      <c r="H7" s="105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Query'!H28</f>
        <v>ENA-FT-WC-SOCAL-GDL</v>
      </c>
      <c r="C8" s="0" t="str">
        <f aca="false">" "&amp;"'"&amp;B8&amp;"'"&amp;","</f>
        <v> 'ENA-FT-WC-SOCAL-GDL',</v>
      </c>
      <c r="E8" s="103"/>
      <c r="F8" s="105"/>
      <c r="G8" s="105"/>
      <c r="H8" s="105"/>
    </row>
    <row r="9" customFormat="false" ht="12.75" hidden="false" customHeight="false" outlineLevel="0" collapsed="false">
      <c r="A9" s="0" t="n">
        <f aca="false">ROW()</f>
        <v>9</v>
      </c>
      <c r="B9" s="0" t="str">
        <f aca="false">'Run Query'!H29</f>
        <v>ENA-FT-WC-SOCAL-GDI</v>
      </c>
      <c r="C9" s="0" t="str">
        <f aca="false">" "&amp;"'"&amp;B9&amp;"'"&amp;","</f>
        <v> 'ENA-FT-WC-SOCAL-GDI',</v>
      </c>
      <c r="E9" s="103"/>
      <c r="F9" s="105"/>
      <c r="G9" s="105"/>
      <c r="H9" s="105"/>
    </row>
    <row r="10" customFormat="false" ht="12.75" hidden="false" customHeight="false" outlineLevel="0" collapsed="false">
      <c r="A10" s="0" t="n">
        <f aca="false">ROW()</f>
        <v>10</v>
      </c>
      <c r="B10" s="0" t="str">
        <f aca="false">'Run Query'!H30</f>
        <v>ENA-IM-WT-SOCAL-PHY</v>
      </c>
      <c r="C10" s="0" t="str">
        <f aca="false">" "&amp;"'"&amp;B10&amp;"'"&amp;","</f>
        <v> 'ENA-IM-WT-SOCAL-PHY',</v>
      </c>
      <c r="E10" s="103"/>
      <c r="F10" s="105"/>
      <c r="G10" s="105"/>
      <c r="H10" s="105"/>
    </row>
    <row r="11" customFormat="false" ht="12.75" hidden="false" customHeight="false" outlineLevel="0" collapsed="false">
      <c r="A11" s="0" t="n">
        <f aca="false">ROW()</f>
        <v>11</v>
      </c>
      <c r="B11" s="0" t="str">
        <f aca="false">'Run Query'!H31</f>
        <v>FT-WEST-OPT-PRC</v>
      </c>
      <c r="C11" s="0" t="str">
        <f aca="false">" "&amp;"'"&amp;B11&amp;"'"&amp;","</f>
        <v> 'FT-WEST-OPT-PRC',</v>
      </c>
      <c r="E11" s="103"/>
      <c r="F11" s="105"/>
      <c r="G11" s="105"/>
      <c r="H11" s="105"/>
    </row>
    <row r="12" customFormat="false" ht="12.75" hidden="false" customHeight="false" outlineLevel="0" collapsed="false">
      <c r="A12" s="0" t="n">
        <f aca="false">ROW()</f>
        <v>12</v>
      </c>
      <c r="B12" s="0" t="str">
        <f aca="false">'Run Query'!H32</f>
        <v>FT-WEST-OPT-BAS</v>
      </c>
      <c r="C12" s="0" t="str">
        <f aca="false">" "&amp;"'"&amp;B12&amp;"'"&amp;","</f>
        <v> 'FT-WEST-OPT-BAS',</v>
      </c>
      <c r="F12" s="105"/>
      <c r="G12" s="105"/>
      <c r="H12" s="105"/>
    </row>
    <row r="13" customFormat="false" ht="12.75" hidden="false" customHeight="false" outlineLevel="0" collapsed="false">
      <c r="A13" s="0" t="n">
        <f aca="false">ROW()</f>
        <v>13</v>
      </c>
      <c r="B13" s="0" t="str">
        <f aca="false">'Run Query'!H33</f>
        <v>ENA-FT-WT-SCAN-GDL</v>
      </c>
      <c r="C13" s="0" t="str">
        <f aca="false">" "&amp;"'"&amp;B13&amp;"'"&amp;","</f>
        <v> 'ENA-FT-WT-SCAN-GDL',</v>
      </c>
      <c r="F13" s="105"/>
      <c r="G13" s="105"/>
      <c r="H13" s="105"/>
    </row>
    <row r="14" customFormat="false" ht="12.75" hidden="false" customHeight="false" outlineLevel="0" collapsed="false">
      <c r="A14" s="0" t="n">
        <f aca="false">ROW()</f>
        <v>14</v>
      </c>
      <c r="B14" s="0" t="str">
        <f aca="false">'Run Query'!H34</f>
        <v>FT-WE-XL-OPT-PRC</v>
      </c>
      <c r="C14" s="0" t="str">
        <f aca="false">" "&amp;"'"&amp;B14&amp;"'"&amp;","</f>
        <v> 'FT-WE-XL-OPT-PRC',</v>
      </c>
      <c r="F14" s="105"/>
      <c r="G14" s="105"/>
      <c r="H14" s="105"/>
    </row>
    <row r="15" customFormat="false" ht="12.75" hidden="false" customHeight="false" outlineLevel="0" collapsed="false">
      <c r="A15" s="0" t="n">
        <f aca="false">ROW()</f>
        <v>15</v>
      </c>
      <c r="B15" s="0" t="str">
        <f aca="false">'Run Query'!H35</f>
        <v>FT-WE-XL-OPT-BAS</v>
      </c>
      <c r="C15" s="0" t="str">
        <f aca="false">" "&amp;"'"&amp;B15&amp;"'"&amp;","</f>
        <v> 'FT-WE-XL-OPT-BAS',</v>
      </c>
      <c r="F15" s="105"/>
      <c r="G15" s="105"/>
      <c r="H15" s="105"/>
    </row>
    <row r="16" customFormat="false" ht="12.75" hidden="false" customHeight="false" outlineLevel="0" collapsed="false">
      <c r="A16" s="0" t="n">
        <f aca="false">ROW()</f>
        <v>16</v>
      </c>
      <c r="B16" s="0" t="n">
        <f aca="false">'Run Query'!H39</f>
        <v>0</v>
      </c>
      <c r="C16" s="0" t="str">
        <f aca="false">" "&amp;"'"&amp;B16&amp;"'"&amp;","</f>
        <v> '0',</v>
      </c>
      <c r="F16" s="105"/>
      <c r="G16" s="105"/>
      <c r="H16" s="105"/>
    </row>
    <row r="17" customFormat="false" ht="12.75" hidden="false" customHeight="false" outlineLevel="0" collapsed="false">
      <c r="A17" s="0" t="n">
        <f aca="false">ROW()</f>
        <v>17</v>
      </c>
      <c r="B17" s="0" t="n">
        <f aca="false">'Run Query'!H40</f>
        <v>0</v>
      </c>
      <c r="C17" s="0" t="str">
        <f aca="false">" "&amp;"'"&amp;B17&amp;"'"&amp;","</f>
        <v> '0',</v>
      </c>
      <c r="F17" s="105"/>
      <c r="G17" s="105"/>
      <c r="H17" s="105"/>
    </row>
    <row r="18" customFormat="false" ht="12.75" hidden="false" customHeight="false" outlineLevel="0" collapsed="false">
      <c r="A18" s="0" t="n">
        <f aca="false">ROW()</f>
        <v>18</v>
      </c>
      <c r="B18" s="0" t="n">
        <f aca="false">'Run Query'!H41</f>
        <v>0</v>
      </c>
      <c r="C18" s="0" t="str">
        <f aca="false">" "&amp;"'"&amp;B18&amp;"'"&amp;","</f>
        <v> '0',</v>
      </c>
      <c r="F18" s="105"/>
      <c r="G18" s="105"/>
      <c r="H18" s="105"/>
    </row>
    <row r="19" customFormat="false" ht="12.75" hidden="false" customHeight="false" outlineLevel="0" collapsed="false">
      <c r="A19" s="0" t="n">
        <f aca="false">ROW()</f>
        <v>19</v>
      </c>
      <c r="B19" s="0" t="n">
        <f aca="false">'Run Query'!H42</f>
        <v>0</v>
      </c>
      <c r="C19" s="0" t="str">
        <f aca="false">" "&amp;"'"&amp;B19&amp;"'"&amp;","</f>
        <v> '0',</v>
      </c>
      <c r="F19" s="105"/>
      <c r="G19" s="105"/>
      <c r="H19" s="105"/>
    </row>
    <row r="20" customFormat="false" ht="12.75" hidden="false" customHeight="false" outlineLevel="0" collapsed="false">
      <c r="A20" s="0" t="n">
        <f aca="false">ROW()</f>
        <v>20</v>
      </c>
      <c r="B20" s="0" t="n">
        <f aca="false">'Run Query'!H43</f>
        <v>0</v>
      </c>
      <c r="C20" s="0" t="str">
        <f aca="false">" "&amp;"'"&amp;B20&amp;"'"&amp;","</f>
        <v> '0',</v>
      </c>
      <c r="F20" s="105"/>
      <c r="G20" s="105"/>
      <c r="H20" s="105"/>
    </row>
    <row r="21" customFormat="false" ht="12.75" hidden="false" customHeight="false" outlineLevel="0" collapsed="false">
      <c r="A21" s="0" t="n">
        <f aca="false">ROW()</f>
        <v>21</v>
      </c>
      <c r="B21" s="0" t="n">
        <f aca="false">'Run Query'!H44</f>
        <v>0</v>
      </c>
      <c r="C21" s="0" t="str">
        <f aca="false">" "&amp;"'"&amp;B21&amp;"'"&amp;","</f>
        <v> '0',</v>
      </c>
      <c r="F21" s="105"/>
      <c r="G21" s="105"/>
      <c r="H21" s="105"/>
    </row>
    <row r="22" customFormat="false" ht="12.75" hidden="false" customHeight="false" outlineLevel="0" collapsed="false">
      <c r="A22" s="0" t="n">
        <f aca="false">ROW()</f>
        <v>22</v>
      </c>
      <c r="B22" s="0" t="n">
        <f aca="false">'Run Query'!H45</f>
        <v>0</v>
      </c>
      <c r="C22" s="0" t="str">
        <f aca="false">" "&amp;"'"&amp;B22&amp;"'"&amp;","</f>
        <v> '0',</v>
      </c>
      <c r="F22" s="105"/>
      <c r="G22" s="105"/>
      <c r="H22" s="105"/>
    </row>
    <row r="23" customFormat="false" ht="12.75" hidden="false" customHeight="false" outlineLevel="0" collapsed="false">
      <c r="A23" s="0" t="n">
        <f aca="false">ROW()</f>
        <v>23</v>
      </c>
      <c r="B23" s="0" t="n">
        <f aca="false">'Run Query'!H46</f>
        <v>0</v>
      </c>
      <c r="C23" s="0" t="str">
        <f aca="false">" "&amp;"'"&amp;B23&amp;"'"&amp;","</f>
        <v> '0',</v>
      </c>
      <c r="F23" s="105"/>
      <c r="G23" s="105"/>
      <c r="H23" s="105"/>
    </row>
    <row r="24" customFormat="false" ht="12.75" hidden="false" customHeight="false" outlineLevel="0" collapsed="false">
      <c r="A24" s="0" t="n">
        <f aca="false">ROW()</f>
        <v>24</v>
      </c>
      <c r="B24" s="0" t="n">
        <f aca="false">'Run Query'!H47</f>
        <v>0</v>
      </c>
      <c r="C24" s="0" t="str">
        <f aca="false">" "&amp;"'"&amp;B24&amp;"'"&amp;","</f>
        <v> '0',</v>
      </c>
      <c r="F24" s="105"/>
      <c r="G24" s="105"/>
      <c r="H24" s="105"/>
    </row>
    <row r="25" customFormat="false" ht="12.75" hidden="false" customHeight="false" outlineLevel="0" collapsed="false">
      <c r="A25" s="0" t="n">
        <f aca="false">ROW()</f>
        <v>25</v>
      </c>
      <c r="B25" s="0" t="n">
        <f aca="false">'Run Query'!H48</f>
        <v>0</v>
      </c>
      <c r="C25" s="0" t="str">
        <f aca="false">" "&amp;"'"&amp;B25&amp;"'"&amp;","</f>
        <v> '0',</v>
      </c>
      <c r="F25" s="105"/>
      <c r="G25" s="105"/>
      <c r="H25" s="105"/>
    </row>
    <row r="26" customFormat="false" ht="12.75" hidden="false" customHeight="false" outlineLevel="0" collapsed="false">
      <c r="A26" s="0" t="n">
        <f aca="false">ROW()</f>
        <v>26</v>
      </c>
      <c r="B26" s="0" t="n">
        <f aca="false">'Run Query'!H49</f>
        <v>0</v>
      </c>
      <c r="C26" s="0" t="str">
        <f aca="false">" "&amp;"'"&amp;B26&amp;"'"&amp;","</f>
        <v> '0',</v>
      </c>
      <c r="F26" s="105"/>
      <c r="G26" s="105"/>
      <c r="H26" s="105"/>
    </row>
    <row r="27" customFormat="false" ht="12.75" hidden="false" customHeight="false" outlineLevel="0" collapsed="false">
      <c r="A27" s="0" t="n">
        <f aca="false">ROW()</f>
        <v>27</v>
      </c>
      <c r="B27" s="0" t="n">
        <f aca="false">'Run Query'!H50</f>
        <v>0</v>
      </c>
      <c r="C27" s="0" t="str">
        <f aca="false">" "&amp;"'"&amp;B27&amp;"'"&amp;","</f>
        <v> '0',</v>
      </c>
      <c r="F27" s="105"/>
      <c r="G27" s="105"/>
      <c r="H27" s="105"/>
    </row>
    <row r="28" customFormat="false" ht="12.75" hidden="false" customHeight="false" outlineLevel="0" collapsed="false">
      <c r="A28" s="0" t="n">
        <f aca="false">ROW()</f>
        <v>28</v>
      </c>
      <c r="B28" s="0" t="n">
        <f aca="false">'Run Query'!H51</f>
        <v>0</v>
      </c>
      <c r="C28" s="0" t="str">
        <f aca="false">" "&amp;"'"&amp;B28&amp;"'"&amp;","</f>
        <v> '0',</v>
      </c>
      <c r="F28" s="105"/>
      <c r="G28" s="105"/>
      <c r="H28" s="105"/>
    </row>
    <row r="29" customFormat="false" ht="12.75" hidden="false" customHeight="false" outlineLevel="0" collapsed="false">
      <c r="A29" s="0" t="n">
        <f aca="false">ROW()</f>
        <v>29</v>
      </c>
      <c r="B29" s="0" t="n">
        <f aca="false">'Run Query'!H52</f>
        <v>0</v>
      </c>
      <c r="C29" s="0" t="str">
        <f aca="false">" "&amp;"'"&amp;B29&amp;"'"&amp;","</f>
        <v> '0',</v>
      </c>
      <c r="F29" s="105"/>
      <c r="G29" s="105"/>
      <c r="H29" s="105"/>
    </row>
    <row r="30" customFormat="false" ht="12.75" hidden="false" customHeight="false" outlineLevel="0" collapsed="false">
      <c r="A30" s="0" t="n">
        <f aca="false">ROW()</f>
        <v>30</v>
      </c>
      <c r="B30" s="0" t="n">
        <f aca="false">'Run Query'!H53</f>
        <v>0</v>
      </c>
      <c r="C30" s="0" t="str">
        <f aca="false">" "&amp;"'"&amp;B30&amp;"'"&amp;","</f>
        <v> '0',</v>
      </c>
      <c r="F30" s="105"/>
      <c r="G30" s="105"/>
      <c r="H30" s="105"/>
    </row>
    <row r="31" customFormat="false" ht="12.75" hidden="false" customHeight="false" outlineLevel="0" collapsed="false">
      <c r="A31" s="0" t="n">
        <f aca="false">ROW()</f>
        <v>31</v>
      </c>
      <c r="B31" s="0" t="n">
        <f aca="false">'Run Query'!H54</f>
        <v>0</v>
      </c>
      <c r="C31" s="0" t="str">
        <f aca="false">" "&amp;"'"&amp;B31&amp;"'"&amp;","</f>
        <v> '0',</v>
      </c>
      <c r="F31" s="105"/>
      <c r="G31" s="105"/>
      <c r="H31" s="105"/>
    </row>
    <row r="32" customFormat="false" ht="12.75" hidden="false" customHeight="false" outlineLevel="0" collapsed="false">
      <c r="A32" s="0" t="n">
        <f aca="false">ROW()</f>
        <v>32</v>
      </c>
      <c r="B32" s="0" t="n">
        <f aca="false">'Run Query'!H55</f>
        <v>0</v>
      </c>
      <c r="C32" s="0" t="str">
        <f aca="false">" "&amp;"'"&amp;B32&amp;"'"&amp;","</f>
        <v> '0',</v>
      </c>
      <c r="F32" s="105"/>
      <c r="G32" s="105"/>
      <c r="H32" s="105"/>
    </row>
    <row r="33" customFormat="false" ht="12.75" hidden="false" customHeight="false" outlineLevel="0" collapsed="false">
      <c r="A33" s="0" t="n">
        <f aca="false">ROW()</f>
        <v>33</v>
      </c>
      <c r="B33" s="0" t="n">
        <f aca="false">'Run Query'!H56</f>
        <v>0</v>
      </c>
      <c r="C33" s="0" t="str">
        <f aca="false">" "&amp;"'"&amp;B33&amp;"'"&amp;","</f>
        <v> '0',</v>
      </c>
      <c r="F33" s="105"/>
      <c r="G33" s="105"/>
      <c r="H33" s="105"/>
    </row>
    <row r="34" customFormat="false" ht="12.75" hidden="false" customHeight="false" outlineLevel="0" collapsed="false">
      <c r="A34" s="0" t="n">
        <f aca="false">ROW()</f>
        <v>34</v>
      </c>
      <c r="B34" s="0" t="n">
        <f aca="false">'Run Query'!H57</f>
        <v>0</v>
      </c>
      <c r="C34" s="0" t="str">
        <f aca="false">" "&amp;"'"&amp;B34&amp;"'"&amp;","</f>
        <v> '0',</v>
      </c>
      <c r="F34" s="105"/>
      <c r="G34" s="105"/>
      <c r="H34" s="105"/>
    </row>
    <row r="35" customFormat="false" ht="12.75" hidden="false" customHeight="false" outlineLevel="0" collapsed="false">
      <c r="A35" s="0" t="n">
        <f aca="false">ROW()</f>
        <v>35</v>
      </c>
      <c r="B35" s="0" t="n">
        <f aca="false">'Run Query'!H58</f>
        <v>0</v>
      </c>
      <c r="C35" s="0" t="str">
        <f aca="false">" "&amp;"'"&amp;B35&amp;"'"&amp;","</f>
        <v> '0',</v>
      </c>
      <c r="F35" s="105"/>
      <c r="G35" s="105"/>
      <c r="H35" s="105"/>
    </row>
    <row r="36" customFormat="false" ht="12.75" hidden="false" customHeight="false" outlineLevel="0" collapsed="false">
      <c r="A36" s="0" t="n">
        <f aca="false">ROW()</f>
        <v>36</v>
      </c>
      <c r="B36" s="0" t="n">
        <f aca="false">'Run Query'!H59</f>
        <v>0</v>
      </c>
      <c r="C36" s="0" t="str">
        <f aca="false">" "&amp;"'"&amp;B36&amp;"'"&amp;","</f>
        <v> '0',</v>
      </c>
      <c r="F36" s="105"/>
      <c r="G36" s="105"/>
      <c r="H36" s="105"/>
    </row>
    <row r="37" customFormat="false" ht="12.75" hidden="false" customHeight="false" outlineLevel="0" collapsed="false">
      <c r="A37" s="0" t="n">
        <f aca="false">ROW()</f>
        <v>37</v>
      </c>
      <c r="B37" s="0" t="n">
        <f aca="false">'Run Query'!H60</f>
        <v>0</v>
      </c>
      <c r="C37" s="0" t="str">
        <f aca="false">" "&amp;"'"&amp;B37&amp;"'"&amp;","</f>
        <v> '0',</v>
      </c>
      <c r="F37" s="105"/>
      <c r="G37" s="105"/>
      <c r="H37" s="105"/>
    </row>
    <row r="38" customFormat="false" ht="12.75" hidden="false" customHeight="false" outlineLevel="0" collapsed="false">
      <c r="A38" s="0" t="n">
        <f aca="false">ROW()</f>
        <v>38</v>
      </c>
      <c r="B38" s="0" t="n">
        <f aca="false">'Run Query'!H61</f>
        <v>0</v>
      </c>
      <c r="C38" s="0" t="str">
        <f aca="false">" "&amp;"'"&amp;B38&amp;"'"&amp;","</f>
        <v> '0',</v>
      </c>
      <c r="F38" s="105"/>
      <c r="G38" s="105"/>
      <c r="H38" s="105"/>
    </row>
    <row r="39" customFormat="false" ht="12.75" hidden="false" customHeight="false" outlineLevel="0" collapsed="false">
      <c r="A39" s="0" t="n">
        <f aca="false">ROW()</f>
        <v>39</v>
      </c>
      <c r="B39" s="0" t="n">
        <f aca="false">'Run Query'!H62</f>
        <v>0</v>
      </c>
      <c r="C39" s="0" t="str">
        <f aca="false">" "&amp;"'"&amp;B39&amp;"'"&amp;","</f>
        <v> '0',</v>
      </c>
      <c r="F39" s="105"/>
      <c r="G39" s="105"/>
      <c r="H39" s="105"/>
    </row>
    <row r="40" customFormat="false" ht="12.75" hidden="false" customHeight="false" outlineLevel="0" collapsed="false">
      <c r="A40" s="0" t="n">
        <f aca="false">ROW()</f>
        <v>40</v>
      </c>
      <c r="B40" s="0" t="n">
        <f aca="false">'Run Query'!H63</f>
        <v>0</v>
      </c>
      <c r="C40" s="0" t="str">
        <f aca="false">" "&amp;"'"&amp;B40&amp;"'"&amp;","</f>
        <v> '0',</v>
      </c>
      <c r="F40" s="105"/>
      <c r="G40" s="105"/>
      <c r="H40" s="105"/>
    </row>
    <row r="41" customFormat="false" ht="12.75" hidden="false" customHeight="false" outlineLevel="0" collapsed="false">
      <c r="A41" s="0" t="n">
        <f aca="false">ROW()</f>
        <v>41</v>
      </c>
      <c r="B41" s="0" t="n">
        <f aca="false">'Run Query'!H64</f>
        <v>0</v>
      </c>
      <c r="C41" s="0" t="str">
        <f aca="false">" "&amp;"'"&amp;B41&amp;"'"&amp;","</f>
        <v> '0',</v>
      </c>
      <c r="F41" s="105"/>
      <c r="G41" s="105"/>
      <c r="H41" s="105"/>
    </row>
    <row r="42" customFormat="false" ht="12.75" hidden="false" customHeight="false" outlineLevel="0" collapsed="false">
      <c r="A42" s="0" t="n">
        <f aca="false">ROW()</f>
        <v>42</v>
      </c>
      <c r="B42" s="0" t="n">
        <f aca="false">'Run Query'!H65</f>
        <v>0</v>
      </c>
      <c r="C42" s="0" t="str">
        <f aca="false">" "&amp;"'"&amp;B42&amp;"'"&amp;","</f>
        <v> '0',</v>
      </c>
    </row>
    <row r="43" customFormat="false" ht="12.75" hidden="false" customHeight="false" outlineLevel="0" collapsed="false">
      <c r="A43" s="0" t="n">
        <f aca="false">ROW()</f>
        <v>43</v>
      </c>
      <c r="B43" s="0" t="n">
        <f aca="false">'Run Query'!H66</f>
        <v>0</v>
      </c>
      <c r="C43" s="0" t="str">
        <f aca="false">" "&amp;"'"&amp;B43&amp;"'"&amp;","</f>
        <v> '0',</v>
      </c>
    </row>
    <row r="44" customFormat="false" ht="12.75" hidden="false" customHeight="false" outlineLevel="0" collapsed="false">
      <c r="A44" s="0" t="n">
        <f aca="false">ROW()</f>
        <v>44</v>
      </c>
      <c r="B44" s="0" t="n">
        <f aca="false">'Run Query'!H67</f>
        <v>0</v>
      </c>
      <c r="C44" s="0" t="str">
        <f aca="false">" "&amp;"'"&amp;B44&amp;"'"&amp;","</f>
        <v> '0',</v>
      </c>
    </row>
    <row r="45" customFormat="false" ht="12.75" hidden="false" customHeight="false" outlineLevel="0" collapsed="false">
      <c r="A45" s="0" t="n">
        <f aca="false">ROW()</f>
        <v>45</v>
      </c>
      <c r="B45" s="0" t="n">
        <f aca="false">'Run Query'!H68</f>
        <v>0</v>
      </c>
      <c r="C45" s="0" t="str">
        <f aca="false">" "&amp;"'"&amp;B45&amp;"'"&amp;","</f>
        <v> '0',</v>
      </c>
    </row>
    <row r="46" customFormat="false" ht="12.75" hidden="false" customHeight="false" outlineLevel="0" collapsed="false">
      <c r="A46" s="0" t="n">
        <f aca="false">ROW()</f>
        <v>46</v>
      </c>
      <c r="B46" s="0" t="n">
        <f aca="false">'Run Query'!H69</f>
        <v>0</v>
      </c>
      <c r="C46" s="0" t="str">
        <f aca="false">" "&amp;"'"&amp;B46&amp;"'"&amp;","</f>
        <v> '0',</v>
      </c>
    </row>
    <row r="47" customFormat="false" ht="12.75" hidden="false" customHeight="false" outlineLevel="0" collapsed="false">
      <c r="A47" s="0" t="n">
        <f aca="false">ROW()</f>
        <v>47</v>
      </c>
      <c r="B47" s="0" t="n">
        <f aca="false">'Run Query'!H70</f>
        <v>0</v>
      </c>
      <c r="C47" s="0" t="str">
        <f aca="false">" "&amp;"'"&amp;B47&amp;"'"&amp;","</f>
        <v> '0',</v>
      </c>
    </row>
    <row r="48" customFormat="false" ht="12.75" hidden="false" customHeight="false" outlineLevel="0" collapsed="false">
      <c r="A48" s="0" t="n">
        <f aca="false">ROW()</f>
        <v>48</v>
      </c>
      <c r="B48" s="0" t="n">
        <f aca="false">'Run Query'!H71</f>
        <v>0</v>
      </c>
      <c r="C48" s="0" t="str">
        <f aca="false">" "&amp;"'"&amp;B48&amp;"'"&amp;","</f>
        <v> '0',</v>
      </c>
    </row>
    <row r="49" customFormat="false" ht="12.75" hidden="false" customHeight="false" outlineLevel="0" collapsed="false">
      <c r="A49" s="0" t="n">
        <f aca="false">ROW()</f>
        <v>49</v>
      </c>
      <c r="B49" s="0" t="n">
        <f aca="false">'Run Query'!H72</f>
        <v>0</v>
      </c>
      <c r="C49" s="0" t="str">
        <f aca="false">" "&amp;"'"&amp;B49&amp;"'"&amp;","</f>
        <v> '0',</v>
      </c>
    </row>
    <row r="50" customFormat="false" ht="12.75" hidden="false" customHeight="false" outlineLevel="0" collapsed="false">
      <c r="A50" s="0" t="n">
        <f aca="false">ROW()</f>
        <v>50</v>
      </c>
      <c r="B50" s="0" t="n">
        <f aca="false">'Run Query'!H73</f>
        <v>0</v>
      </c>
      <c r="C50" s="0" t="str">
        <f aca="false">" "&amp;"'"&amp;B50&amp;"'"&amp;","</f>
        <v> '0',</v>
      </c>
    </row>
    <row r="51" customFormat="false" ht="12.75" hidden="false" customHeight="false" outlineLevel="0" collapsed="false">
      <c r="A51" s="0" t="n">
        <f aca="false">ROW()</f>
        <v>51</v>
      </c>
      <c r="B51" s="0" t="n">
        <f aca="false">'Run Query'!H74</f>
        <v>0</v>
      </c>
      <c r="C51" s="0" t="str">
        <f aca="false">" "&amp;"'"&amp;B51&amp;"'"&amp;","</f>
        <v> '0',</v>
      </c>
    </row>
    <row r="52" customFormat="false" ht="12.75" hidden="false" customHeight="false" outlineLevel="0" collapsed="false">
      <c r="A52" s="0" t="n">
        <f aca="false">ROW()</f>
        <v>52</v>
      </c>
      <c r="B52" s="0" t="n">
        <f aca="false">'Run Query'!H75</f>
        <v>0</v>
      </c>
      <c r="C52" s="0" t="str">
        <f aca="false">" "&amp;"'"&amp;B52&amp;"'"&amp;","</f>
        <v> '0',</v>
      </c>
    </row>
    <row r="53" customFormat="false" ht="12.75" hidden="false" customHeight="false" outlineLevel="0" collapsed="false">
      <c r="A53" s="0" t="n">
        <f aca="false">ROW()</f>
        <v>53</v>
      </c>
      <c r="B53" s="0" t="n">
        <f aca="false">'Run Query'!H76</f>
        <v>0</v>
      </c>
      <c r="C53" s="0" t="str">
        <f aca="false">" "&amp;"'"&amp;B53&amp;"'"&amp;","</f>
        <v> '0',</v>
      </c>
    </row>
    <row r="54" customFormat="false" ht="12.75" hidden="false" customHeight="false" outlineLevel="0" collapsed="false">
      <c r="A54" s="0" t="n">
        <f aca="false">ROW()</f>
        <v>54</v>
      </c>
      <c r="B54" s="0" t="n">
        <f aca="false">'Run Query'!H77</f>
        <v>0</v>
      </c>
      <c r="C54" s="0" t="str">
        <f aca="false">" "&amp;"'"&amp;B54&amp;"'"&amp;","</f>
        <v> '0',</v>
      </c>
    </row>
    <row r="55" customFormat="false" ht="12.75" hidden="false" customHeight="false" outlineLevel="0" collapsed="false">
      <c r="A55" s="0" t="n">
        <f aca="false">ROW()</f>
        <v>55</v>
      </c>
      <c r="B55" s="0" t="n">
        <f aca="false">'Run Query'!H78</f>
        <v>0</v>
      </c>
      <c r="C55" s="0" t="str">
        <f aca="false">" "&amp;"'"&amp;B55&amp;"'"&amp;","</f>
        <v> '0',</v>
      </c>
    </row>
    <row r="56" customFormat="false" ht="12.75" hidden="false" customHeight="false" outlineLevel="0" collapsed="false">
      <c r="A56" s="0" t="n">
        <f aca="false">ROW()</f>
        <v>56</v>
      </c>
      <c r="B56" s="0" t="n">
        <f aca="false">'Run Query'!H79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0" t="n">
        <f aca="false">'Run Query'!H80</f>
        <v>0</v>
      </c>
    </row>
    <row r="58" customFormat="false" ht="12.75" hidden="false" customHeight="false" outlineLevel="0" collapsed="false">
      <c r="A58" s="0" t="n">
        <f aca="false">ROW()</f>
        <v>58</v>
      </c>
      <c r="B58" s="0" t="n">
        <f aca="false">'Run Query'!H81</f>
        <v>0</v>
      </c>
    </row>
    <row r="59" customFormat="false" ht="12.75" hidden="false" customHeight="false" outlineLevel="0" collapsed="false">
      <c r="A59" s="0" t="n">
        <f aca="false">ROW()</f>
        <v>59</v>
      </c>
      <c r="B59" s="0" t="n">
        <f aca="false">'Run Query'!H82</f>
        <v>0</v>
      </c>
    </row>
    <row r="60" customFormat="false" ht="12.75" hidden="false" customHeight="false" outlineLevel="0" collapsed="false">
      <c r="A60" s="0" t="n">
        <f aca="false">ROW()</f>
        <v>60</v>
      </c>
      <c r="B60" s="0" t="n">
        <f aca="false">'Run Query'!H83</f>
        <v>0</v>
      </c>
    </row>
    <row r="61" customFormat="false" ht="12.75" hidden="false" customHeight="false" outlineLevel="0" collapsed="false">
      <c r="A61" s="0" t="n">
        <f aca="false">ROW()</f>
        <v>61</v>
      </c>
      <c r="B61" s="0" t="n">
        <f aca="false">'Run Query'!H84</f>
        <v>0</v>
      </c>
    </row>
    <row r="62" customFormat="false" ht="12.75" hidden="false" customHeight="false" outlineLevel="0" collapsed="false">
      <c r="A62" s="0" t="n">
        <f aca="false">ROW()</f>
        <v>62</v>
      </c>
      <c r="B62" s="0" t="n">
        <f aca="false">'Run Query'!H85</f>
        <v>0</v>
      </c>
    </row>
    <row r="63" customFormat="false" ht="12.75" hidden="false" customHeight="false" outlineLevel="0" collapsed="false">
      <c r="A63" s="0" t="n">
        <f aca="false">ROW()</f>
        <v>63</v>
      </c>
      <c r="B63" s="0" t="n">
        <f aca="false">'Run Query'!H86</f>
        <v>0</v>
      </c>
    </row>
    <row r="64" customFormat="false" ht="12.75" hidden="false" customHeight="false" outlineLevel="0" collapsed="false">
      <c r="A64" s="0" t="n">
        <f aca="false">ROW()</f>
        <v>64</v>
      </c>
      <c r="B64" s="0" t="n">
        <f aca="false">'Run Query'!H87</f>
        <v>0</v>
      </c>
    </row>
    <row r="65" customFormat="false" ht="12.75" hidden="false" customHeight="false" outlineLevel="0" collapsed="false">
      <c r="A65" s="0" t="n">
        <f aca="false">ROW()</f>
        <v>65</v>
      </c>
      <c r="B65" s="0" t="n">
        <f aca="false">'Run Query'!H88</f>
        <v>0</v>
      </c>
    </row>
    <row r="66" customFormat="false" ht="12.75" hidden="false" customHeight="false" outlineLevel="0" collapsed="false">
      <c r="A66" s="0" t="n">
        <f aca="false">ROW()</f>
        <v>66</v>
      </c>
      <c r="B66" s="0" t="n">
        <f aca="false">'Run Query'!H89</f>
        <v>0</v>
      </c>
    </row>
    <row r="67" customFormat="false" ht="12.75" hidden="false" customHeight="false" outlineLevel="0" collapsed="false">
      <c r="A67" s="0" t="n">
        <f aca="false">ROW()</f>
        <v>67</v>
      </c>
      <c r="B67" s="0" t="n">
        <f aca="false">'Run Query'!H90</f>
        <v>0</v>
      </c>
    </row>
    <row r="68" customFormat="false" ht="12.75" hidden="false" customHeight="false" outlineLevel="0" collapsed="false">
      <c r="A68" s="0" t="n">
        <f aca="false">ROW()</f>
        <v>68</v>
      </c>
      <c r="B68" s="0" t="n">
        <f aca="false">'Run Query'!H91</f>
        <v>0</v>
      </c>
    </row>
    <row r="69" customFormat="false" ht="12.75" hidden="false" customHeight="false" outlineLevel="0" collapsed="false">
      <c r="A69" s="0" t="n">
        <f aca="false">ROW()</f>
        <v>69</v>
      </c>
      <c r="B69" s="0" t="n">
        <f aca="false">'Run Query'!H92</f>
        <v>0</v>
      </c>
    </row>
    <row r="70" customFormat="false" ht="12.75" hidden="false" customHeight="false" outlineLevel="0" collapsed="false">
      <c r="A70" s="0" t="n">
        <f aca="false">ROW()</f>
        <v>70</v>
      </c>
      <c r="B70" s="0" t="n">
        <f aca="false">'Run Query'!H93</f>
        <v>0</v>
      </c>
    </row>
    <row r="71" customFormat="false" ht="12.75" hidden="false" customHeight="false" outlineLevel="0" collapsed="false">
      <c r="A71" s="0" t="n">
        <f aca="false">ROW()</f>
        <v>71</v>
      </c>
      <c r="B71" s="0" t="n">
        <f aca="false">'Run Query'!H94</f>
        <v>0</v>
      </c>
    </row>
    <row r="72" customFormat="false" ht="12.75" hidden="false" customHeight="false" outlineLevel="0" collapsed="false">
      <c r="A72" s="0" t="n">
        <f aca="false">ROW()</f>
        <v>72</v>
      </c>
      <c r="B72" s="0" t="n">
        <f aca="false">'Run Query'!H95</f>
        <v>0</v>
      </c>
    </row>
    <row r="73" customFormat="false" ht="12.75" hidden="false" customHeight="false" outlineLevel="0" collapsed="false">
      <c r="A73" s="0" t="n">
        <f aca="false">ROW()</f>
        <v>73</v>
      </c>
      <c r="B73" s="0" t="n">
        <f aca="false">'Run Query'!H96</f>
        <v>0</v>
      </c>
    </row>
    <row r="74" customFormat="false" ht="12.75" hidden="false" customHeight="false" outlineLevel="0" collapsed="false">
      <c r="A74" s="0" t="n">
        <f aca="false">ROW()</f>
        <v>74</v>
      </c>
      <c r="B74" s="0" t="n">
        <f aca="false">'Run Query'!H97</f>
        <v>0</v>
      </c>
    </row>
    <row r="75" customFormat="false" ht="12.75" hidden="false" customHeight="false" outlineLevel="0" collapsed="false">
      <c r="A75" s="0" t="n">
        <f aca="false">ROW()</f>
        <v>75</v>
      </c>
      <c r="B75" s="0" t="n">
        <f aca="false">'Run Query'!H98</f>
        <v>0</v>
      </c>
    </row>
    <row r="76" customFormat="false" ht="12.75" hidden="false" customHeight="false" outlineLevel="0" collapsed="false">
      <c r="A76" s="0" t="n">
        <f aca="false">ROW()</f>
        <v>76</v>
      </c>
      <c r="B76" s="0" t="n">
        <f aca="false">'Run Query'!H99</f>
        <v>0</v>
      </c>
    </row>
    <row r="77" customFormat="false" ht="12.75" hidden="false" customHeight="false" outlineLevel="0" collapsed="false">
      <c r="A77" s="0" t="n">
        <f aca="false">ROW()</f>
        <v>77</v>
      </c>
      <c r="B77" s="0" t="n">
        <f aca="false">'Run Query'!H100</f>
        <v>0</v>
      </c>
    </row>
    <row r="78" customFormat="false" ht="12.75" hidden="false" customHeight="false" outlineLevel="0" collapsed="false">
      <c r="A78" s="0" t="n">
        <f aca="false">ROW()</f>
        <v>78</v>
      </c>
      <c r="B78" s="0" t="n">
        <f aca="false">'Run Query'!H101</f>
        <v>0</v>
      </c>
    </row>
    <row r="79" customFormat="false" ht="12.75" hidden="false" customHeight="false" outlineLevel="0" collapsed="false">
      <c r="A79" s="0" t="n">
        <f aca="false">ROW()</f>
        <v>79</v>
      </c>
      <c r="B79" s="0" t="n">
        <f aca="false">'Run Query'!H102</f>
        <v>0</v>
      </c>
    </row>
    <row r="80" customFormat="false" ht="12.75" hidden="false" customHeight="false" outlineLevel="0" collapsed="false">
      <c r="A80" s="0" t="n">
        <f aca="false">ROW()</f>
        <v>80</v>
      </c>
      <c r="B80" s="0" t="n">
        <f aca="false">'Run Query'!H103</f>
        <v>0</v>
      </c>
    </row>
    <row r="81" customFormat="false" ht="12.75" hidden="false" customHeight="false" outlineLevel="0" collapsed="false">
      <c r="A81" s="0" t="n">
        <f aca="false">ROW()</f>
        <v>81</v>
      </c>
      <c r="B81" s="0" t="n">
        <f aca="false">'Run Query'!H104</f>
        <v>0</v>
      </c>
    </row>
    <row r="82" customFormat="false" ht="12.75" hidden="false" customHeight="false" outlineLevel="0" collapsed="false">
      <c r="A82" s="0" t="n">
        <f aca="false">ROW()</f>
        <v>82</v>
      </c>
      <c r="B82" s="0" t="n">
        <f aca="false">'Run Query'!H105</f>
        <v>0</v>
      </c>
    </row>
    <row r="83" customFormat="false" ht="12.75" hidden="false" customHeight="false" outlineLevel="0" collapsed="false">
      <c r="A83" s="0" t="n">
        <f aca="false">ROW()</f>
        <v>83</v>
      </c>
      <c r="B83" s="0" t="n">
        <f aca="false">'Run Query'!H106</f>
        <v>0</v>
      </c>
    </row>
    <row r="84" customFormat="false" ht="12.75" hidden="false" customHeight="false" outlineLevel="0" collapsed="false">
      <c r="A84" s="0" t="n">
        <f aca="false">ROW()</f>
        <v>84</v>
      </c>
      <c r="B84" s="0" t="n">
        <f aca="false">'Run Query'!H107</f>
        <v>0</v>
      </c>
    </row>
    <row r="85" customFormat="false" ht="12.75" hidden="false" customHeight="false" outlineLevel="0" collapsed="false">
      <c r="A85" s="0" t="n">
        <f aca="false">ROW()</f>
        <v>85</v>
      </c>
      <c r="B85" s="0" t="n">
        <f aca="false">'Run Query'!H108</f>
        <v>0</v>
      </c>
    </row>
    <row r="86" customFormat="false" ht="12.75" hidden="false" customHeight="false" outlineLevel="0" collapsed="false">
      <c r="A86" s="0" t="n">
        <f aca="false">ROW()</f>
        <v>86</v>
      </c>
      <c r="B86" s="0" t="n">
        <f aca="false">'Run Query'!H109</f>
        <v>0</v>
      </c>
    </row>
    <row r="87" customFormat="false" ht="12.75" hidden="false" customHeight="false" outlineLevel="0" collapsed="false">
      <c r="A87" s="0" t="n">
        <f aca="false">ROW()</f>
        <v>87</v>
      </c>
      <c r="B87" s="0" t="n">
        <f aca="false">'Run Query'!H110</f>
        <v>0</v>
      </c>
    </row>
    <row r="88" customFormat="false" ht="12.75" hidden="false" customHeight="false" outlineLevel="0" collapsed="false">
      <c r="A88" s="0" t="n">
        <f aca="false">ROW()</f>
        <v>88</v>
      </c>
      <c r="B88" s="0" t="n">
        <f aca="false">'Run Query'!H111</f>
        <v>0</v>
      </c>
    </row>
    <row r="89" customFormat="false" ht="12.75" hidden="false" customHeight="false" outlineLevel="0" collapsed="false">
      <c r="A89" s="0" t="n">
        <f aca="false">ROW()</f>
        <v>89</v>
      </c>
      <c r="B89" s="0" t="n">
        <f aca="false">'Run Query'!H112</f>
        <v>0</v>
      </c>
    </row>
    <row r="90" customFormat="false" ht="12.75" hidden="false" customHeight="false" outlineLevel="0" collapsed="false">
      <c r="A90" s="0" t="n">
        <f aca="false">ROW()</f>
        <v>90</v>
      </c>
      <c r="B90" s="0" t="n">
        <f aca="false">'Run Query'!H113</f>
        <v>0</v>
      </c>
    </row>
    <row r="91" customFormat="false" ht="12.75" hidden="false" customHeight="false" outlineLevel="0" collapsed="false">
      <c r="A91" s="0" t="n">
        <f aca="false">ROW()</f>
        <v>91</v>
      </c>
      <c r="B91" s="0" t="n">
        <f aca="false">'Run Query'!H114</f>
        <v>0</v>
      </c>
    </row>
    <row r="92" customFormat="false" ht="12.75" hidden="false" customHeight="false" outlineLevel="0" collapsed="false">
      <c r="A92" s="0" t="n">
        <f aca="false">ROW()</f>
        <v>92</v>
      </c>
      <c r="B92" s="0" t="n">
        <f aca="false">'Run Query'!H115</f>
        <v>0</v>
      </c>
    </row>
    <row r="93" customFormat="false" ht="12.75" hidden="false" customHeight="false" outlineLevel="0" collapsed="false">
      <c r="A93" s="0" t="n">
        <f aca="false">ROW()</f>
        <v>93</v>
      </c>
      <c r="B93" s="0" t="n">
        <f aca="false">'Run Query'!H116</f>
        <v>0</v>
      </c>
    </row>
    <row r="94" customFormat="false" ht="12.75" hidden="false" customHeight="false" outlineLevel="0" collapsed="false">
      <c r="A94" s="0" t="n">
        <f aca="false">ROW()</f>
        <v>94</v>
      </c>
      <c r="B94" s="0" t="n">
        <f aca="false">'Run Query'!H117</f>
        <v>0</v>
      </c>
    </row>
    <row r="95" customFormat="false" ht="12.75" hidden="false" customHeight="false" outlineLevel="0" collapsed="false">
      <c r="A95" s="0" t="n">
        <f aca="false">ROW()</f>
        <v>95</v>
      </c>
      <c r="B95" s="0" t="n">
        <f aca="false">'Run Query'!H118</f>
        <v>0</v>
      </c>
    </row>
    <row r="96" customFormat="false" ht="12.75" hidden="false" customHeight="false" outlineLevel="0" collapsed="false">
      <c r="A96" s="0" t="n">
        <f aca="false">ROW()</f>
        <v>96</v>
      </c>
      <c r="B96" s="0" t="n">
        <f aca="false">'Run Query'!H119</f>
        <v>0</v>
      </c>
    </row>
    <row r="97" customFormat="false" ht="12.75" hidden="false" customHeight="false" outlineLevel="0" collapsed="false">
      <c r="A97" s="0" t="n">
        <f aca="false">ROW()</f>
        <v>97</v>
      </c>
      <c r="B97" s="0" t="n">
        <f aca="false">'Run Query'!H120</f>
        <v>0</v>
      </c>
    </row>
    <row r="98" customFormat="false" ht="12.75" hidden="false" customHeight="false" outlineLevel="0" collapsed="false">
      <c r="A98" s="0" t="n">
        <f aca="false">ROW()</f>
        <v>98</v>
      </c>
      <c r="B98" s="0" t="n">
        <f aca="false">'Run Query'!H121</f>
        <v>0</v>
      </c>
    </row>
    <row r="99" customFormat="false" ht="12.75" hidden="false" customHeight="false" outlineLevel="0" collapsed="false">
      <c r="A99" s="0" t="n">
        <f aca="false">ROW()</f>
        <v>99</v>
      </c>
      <c r="B99" s="0" t="n">
        <f aca="false">'Run Query'!H122</f>
        <v>0</v>
      </c>
    </row>
    <row r="100" customFormat="false" ht="12.75" hidden="false" customHeight="false" outlineLevel="0" collapsed="false">
      <c r="A100" s="0" t="n">
        <f aca="false">ROW()</f>
        <v>100</v>
      </c>
      <c r="B100" s="0" t="n">
        <f aca="false">'Run Query'!H123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2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736200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6" width="11.28"/>
    <col collapsed="false" customWidth="true" hidden="false" outlineLevel="0" max="3" min="2" style="106" width="9.14"/>
    <col collapsed="false" customWidth="true" hidden="false" outlineLevel="0" max="4" min="4" style="106" width="15.99"/>
    <col collapsed="false" customWidth="true" hidden="false" outlineLevel="0" max="5" min="5" style="106" width="9.14"/>
    <col collapsed="false" customWidth="true" hidden="false" outlineLevel="0" max="6" min="6" style="106" width="11.13"/>
    <col collapsed="false" customWidth="true" hidden="false" outlineLevel="0" max="7" min="7" style="106" width="13.28"/>
    <col collapsed="false" customWidth="true" hidden="false" outlineLevel="0" max="8" min="8" style="0" width="12.28"/>
    <col collapsed="false" customWidth="true" hidden="false" outlineLevel="0" max="9" min="9" style="0" width="19.14"/>
    <col collapsed="false" customWidth="true" hidden="false" outlineLevel="0" max="10" min="10" style="0" width="10.56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07" t="s">
        <v>91</v>
      </c>
      <c r="B2" s="108"/>
      <c r="C2" s="109"/>
      <c r="D2" s="110"/>
      <c r="E2" s="111"/>
      <c r="F2" s="112"/>
    </row>
    <row r="3" customFormat="false" ht="13.5" hidden="false" customHeight="false" outlineLevel="0" collapsed="false">
      <c r="A3" s="113" t="s">
        <v>92</v>
      </c>
      <c r="D3" s="114" t="s">
        <v>93</v>
      </c>
      <c r="E3" s="115"/>
      <c r="F3" s="116" t="s">
        <v>92</v>
      </c>
      <c r="G3" s="117"/>
      <c r="H3" s="118" t="s">
        <v>94</v>
      </c>
      <c r="I3" s="119" t="s">
        <v>95</v>
      </c>
      <c r="J3" s="120"/>
    </row>
    <row r="4" customFormat="false" ht="13.5" hidden="false" customHeight="false" outlineLevel="0" collapsed="false">
      <c r="A4" s="121" t="n">
        <v>37316</v>
      </c>
      <c r="B4" s="0"/>
      <c r="C4" s="0"/>
      <c r="D4" s="122" t="n">
        <v>1</v>
      </c>
      <c r="E4" s="123"/>
      <c r="F4" s="124" t="n">
        <v>37316</v>
      </c>
      <c r="G4" s="117" t="n">
        <v>1</v>
      </c>
      <c r="H4" s="125"/>
      <c r="I4" s="126"/>
      <c r="J4" s="127"/>
    </row>
    <row r="5" customFormat="false" ht="13.5" hidden="false" customHeight="false" outlineLevel="0" collapsed="false">
      <c r="A5" s="121" t="n">
        <v>37347</v>
      </c>
      <c r="B5" s="0"/>
      <c r="C5" s="0"/>
      <c r="D5" s="122" t="n">
        <v>2</v>
      </c>
      <c r="E5" s="123"/>
      <c r="F5" s="124" t="n">
        <v>37347</v>
      </c>
      <c r="G5" s="117" t="n">
        <v>2</v>
      </c>
      <c r="H5" s="128"/>
      <c r="I5" s="129" t="n">
        <f aca="false">NXB3</f>
        <v>37337</v>
      </c>
      <c r="J5" s="129" t="n">
        <f aca="false">NXB2</f>
        <v>37340</v>
      </c>
      <c r="K5" s="129" t="n">
        <f aca="false">NX1</f>
        <v>37341</v>
      </c>
    </row>
    <row r="6" customFormat="false" ht="13.5" hidden="false" customHeight="false" outlineLevel="0" collapsed="false">
      <c r="A6" s="121" t="n">
        <v>37377</v>
      </c>
      <c r="B6" s="0"/>
      <c r="C6" s="0"/>
      <c r="D6" s="122" t="n">
        <v>3</v>
      </c>
      <c r="E6" s="123"/>
      <c r="F6" s="124" t="n">
        <v>37377</v>
      </c>
      <c r="G6" s="117" t="n">
        <v>3</v>
      </c>
      <c r="H6" s="130" t="s">
        <v>96</v>
      </c>
      <c r="I6" s="131" t="s">
        <v>13</v>
      </c>
      <c r="J6" s="131" t="s">
        <v>14</v>
      </c>
      <c r="K6" s="131" t="s">
        <v>15</v>
      </c>
    </row>
    <row r="7" customFormat="false" ht="12.75" hidden="false" customHeight="false" outlineLevel="0" collapsed="false">
      <c r="A7" s="121" t="n">
        <v>37408</v>
      </c>
      <c r="B7" s="0"/>
      <c r="C7" s="0"/>
      <c r="D7" s="122" t="n">
        <v>4</v>
      </c>
      <c r="E7" s="123"/>
      <c r="F7" s="124" t="n">
        <v>37408</v>
      </c>
      <c r="G7" s="117" t="n">
        <v>3</v>
      </c>
      <c r="H7" s="132" t="s">
        <v>15</v>
      </c>
      <c r="I7" s="133" t="n">
        <v>0</v>
      </c>
      <c r="J7" s="134" t="n">
        <v>0</v>
      </c>
      <c r="K7" s="134" t="n">
        <v>1</v>
      </c>
    </row>
    <row r="8" customFormat="false" ht="12.75" hidden="false" customHeight="false" outlineLevel="0" collapsed="false">
      <c r="A8" s="121" t="n">
        <v>37438</v>
      </c>
      <c r="B8" s="0"/>
      <c r="C8" s="0"/>
      <c r="D8" s="122" t="n">
        <v>5</v>
      </c>
      <c r="E8" s="123"/>
      <c r="F8" s="124" t="n">
        <v>37438</v>
      </c>
      <c r="G8" s="117" t="n">
        <v>3</v>
      </c>
      <c r="H8" s="135" t="s">
        <v>97</v>
      </c>
      <c r="I8" s="136" t="n">
        <v>0</v>
      </c>
      <c r="J8" s="137" t="n">
        <v>0.5</v>
      </c>
      <c r="K8" s="137" t="n">
        <v>1</v>
      </c>
    </row>
    <row r="9" customFormat="false" ht="12.75" hidden="false" customHeight="false" outlineLevel="0" collapsed="false">
      <c r="A9" s="121" t="n">
        <v>37469</v>
      </c>
      <c r="B9" s="0"/>
      <c r="C9" s="0"/>
      <c r="D9" s="122" t="n">
        <v>6</v>
      </c>
      <c r="E9" s="123"/>
      <c r="F9" s="124" t="n">
        <v>37469</v>
      </c>
      <c r="G9" s="117" t="n">
        <v>3</v>
      </c>
      <c r="H9" s="135" t="s">
        <v>98</v>
      </c>
      <c r="I9" s="138" t="n">
        <v>0.333333</v>
      </c>
      <c r="J9" s="139" t="n">
        <v>0.666666</v>
      </c>
      <c r="K9" s="137" t="n">
        <v>1</v>
      </c>
    </row>
    <row r="10" customFormat="false" ht="12.75" hidden="false" customHeight="false" outlineLevel="0" collapsed="false">
      <c r="A10" s="121" t="n">
        <v>37500</v>
      </c>
      <c r="B10" s="0"/>
      <c r="C10" s="0"/>
      <c r="D10" s="122" t="n">
        <v>7</v>
      </c>
      <c r="E10" s="123"/>
      <c r="F10" s="124" t="n">
        <v>37500</v>
      </c>
      <c r="G10" s="117" t="n">
        <v>3</v>
      </c>
      <c r="H10" s="135" t="s">
        <v>14</v>
      </c>
      <c r="I10" s="136" t="n">
        <v>0</v>
      </c>
      <c r="J10" s="137" t="n">
        <v>1</v>
      </c>
      <c r="K10" s="137" t="n">
        <v>1</v>
      </c>
    </row>
    <row r="11" customFormat="false" ht="12.75" hidden="false" customHeight="false" outlineLevel="0" collapsed="false">
      <c r="A11" s="121" t="n">
        <v>37530</v>
      </c>
      <c r="B11" s="0"/>
      <c r="C11" s="0"/>
      <c r="D11" s="122" t="n">
        <v>8</v>
      </c>
      <c r="E11" s="123"/>
      <c r="F11" s="124" t="n">
        <v>37530</v>
      </c>
      <c r="G11" s="117" t="n">
        <v>3</v>
      </c>
      <c r="H11" s="135" t="s">
        <v>13</v>
      </c>
      <c r="I11" s="136" t="n">
        <v>1</v>
      </c>
      <c r="J11" s="137" t="n">
        <v>1</v>
      </c>
      <c r="K11" s="137" t="n">
        <v>1</v>
      </c>
    </row>
    <row r="12" customFormat="false" ht="12.75" hidden="false" customHeight="false" outlineLevel="0" collapsed="false">
      <c r="A12" s="121" t="n">
        <v>37561</v>
      </c>
      <c r="B12" s="0"/>
      <c r="C12" s="0"/>
      <c r="D12" s="122" t="n">
        <v>9</v>
      </c>
      <c r="E12" s="123"/>
      <c r="F12" s="124" t="n">
        <v>37561</v>
      </c>
      <c r="G12" s="117" t="n">
        <v>3</v>
      </c>
      <c r="H12" s="140"/>
      <c r="I12" s="136"/>
      <c r="J12" s="137"/>
      <c r="K12" s="137"/>
    </row>
    <row r="13" customFormat="false" ht="12.75" hidden="false" customHeight="false" outlineLevel="0" collapsed="false">
      <c r="A13" s="121" t="n">
        <v>37591</v>
      </c>
      <c r="B13" s="0"/>
      <c r="C13" s="0"/>
      <c r="D13" s="122" t="n">
        <v>10</v>
      </c>
      <c r="E13" s="123"/>
      <c r="F13" s="124" t="n">
        <v>37591</v>
      </c>
      <c r="G13" s="117" t="n">
        <v>4</v>
      </c>
      <c r="H13" s="140"/>
      <c r="I13" s="136"/>
      <c r="J13" s="137"/>
      <c r="K13" s="137"/>
    </row>
    <row r="14" customFormat="false" ht="13.5" hidden="false" customHeight="false" outlineLevel="0" collapsed="false">
      <c r="A14" s="121" t="n">
        <v>37622</v>
      </c>
      <c r="B14" s="0"/>
      <c r="C14" s="0"/>
      <c r="D14" s="122" t="n">
        <v>11</v>
      </c>
      <c r="E14" s="123"/>
      <c r="F14" s="124" t="n">
        <v>37622</v>
      </c>
      <c r="G14" s="117" t="n">
        <v>4</v>
      </c>
      <c r="H14" s="141"/>
      <c r="I14" s="142"/>
      <c r="J14" s="143"/>
      <c r="K14" s="143"/>
    </row>
    <row r="15" customFormat="false" ht="12.75" hidden="false" customHeight="false" outlineLevel="0" collapsed="false">
      <c r="A15" s="121" t="n">
        <v>37653</v>
      </c>
      <c r="B15" s="0"/>
      <c r="C15" s="0"/>
      <c r="D15" s="122" t="n">
        <v>12</v>
      </c>
      <c r="E15" s="123"/>
      <c r="F15" s="124" t="n">
        <v>37653</v>
      </c>
      <c r="G15" s="117" t="n">
        <v>4</v>
      </c>
      <c r="I15" s="144"/>
      <c r="J15" s="144"/>
    </row>
    <row r="16" customFormat="false" ht="12.75" hidden="false" customHeight="false" outlineLevel="0" collapsed="false">
      <c r="A16" s="121" t="n">
        <v>37681</v>
      </c>
      <c r="B16" s="0"/>
      <c r="C16" s="0"/>
      <c r="D16" s="122" t="n">
        <v>12</v>
      </c>
      <c r="E16" s="123"/>
      <c r="F16" s="124" t="n">
        <v>37681</v>
      </c>
      <c r="G16" s="117" t="n">
        <v>4</v>
      </c>
      <c r="I16" s="144"/>
      <c r="J16" s="144"/>
    </row>
    <row r="17" customFormat="false" ht="12.75" hidden="false" customHeight="false" outlineLevel="0" collapsed="false">
      <c r="A17" s="121" t="n">
        <v>37712</v>
      </c>
      <c r="B17" s="0"/>
      <c r="C17" s="0"/>
      <c r="D17" s="122" t="n">
        <v>13</v>
      </c>
      <c r="E17" s="123"/>
      <c r="F17" s="124" t="n">
        <v>37712</v>
      </c>
      <c r="G17" s="117" t="n">
        <v>4</v>
      </c>
      <c r="I17" s="144"/>
      <c r="J17" s="144"/>
    </row>
    <row r="18" customFormat="false" ht="12.75" hidden="false" customHeight="false" outlineLevel="0" collapsed="false">
      <c r="A18" s="121" t="n">
        <v>37742</v>
      </c>
      <c r="B18" s="0"/>
      <c r="C18" s="0"/>
      <c r="D18" s="122" t="n">
        <v>13</v>
      </c>
      <c r="E18" s="123"/>
      <c r="F18" s="124" t="n">
        <v>37742</v>
      </c>
      <c r="G18" s="117" t="n">
        <v>5</v>
      </c>
      <c r="I18" s="144"/>
      <c r="J18" s="144"/>
    </row>
    <row r="19" customFormat="false" ht="13.5" hidden="false" customHeight="false" outlineLevel="0" collapsed="false">
      <c r="A19" s="121" t="n">
        <v>37773</v>
      </c>
      <c r="B19" s="0"/>
      <c r="C19" s="0"/>
      <c r="D19" s="122" t="n">
        <v>13</v>
      </c>
      <c r="E19" s="123"/>
      <c r="F19" s="124" t="n">
        <v>37773</v>
      </c>
      <c r="G19" s="117" t="n">
        <v>5</v>
      </c>
      <c r="I19" s="144"/>
      <c r="J19" s="144"/>
    </row>
    <row r="20" customFormat="false" ht="13.5" hidden="false" customHeight="false" outlineLevel="0" collapsed="false">
      <c r="A20" s="121" t="n">
        <v>37803</v>
      </c>
      <c r="B20" s="0"/>
      <c r="C20" s="0"/>
      <c r="D20" s="122" t="n">
        <v>13</v>
      </c>
      <c r="E20" s="123"/>
      <c r="F20" s="124" t="n">
        <v>37803</v>
      </c>
      <c r="G20" s="117" t="n">
        <v>5</v>
      </c>
      <c r="I20" s="145" t="s">
        <v>99</v>
      </c>
      <c r="J20" s="146" t="s">
        <v>92</v>
      </c>
    </row>
    <row r="21" customFormat="false" ht="13.5" hidden="false" customHeight="false" outlineLevel="0" collapsed="false">
      <c r="A21" s="121" t="n">
        <v>37834</v>
      </c>
      <c r="B21" s="0"/>
      <c r="C21" s="0"/>
      <c r="D21" s="122" t="n">
        <v>13</v>
      </c>
      <c r="E21" s="123"/>
      <c r="F21" s="124" t="n">
        <v>37834</v>
      </c>
      <c r="G21" s="117" t="n">
        <v>5</v>
      </c>
      <c r="I21" s="147" t="n">
        <f aca="false">IF(J21&lt;$F$6,1)</f>
        <v>1</v>
      </c>
      <c r="J21" s="148" t="n">
        <f aca="false">F4</f>
        <v>37316</v>
      </c>
    </row>
    <row r="22" customFormat="false" ht="13.5" hidden="false" customHeight="false" outlineLevel="0" collapsed="false">
      <c r="A22" s="121" t="n">
        <v>37865</v>
      </c>
      <c r="B22" s="0"/>
      <c r="C22" s="0"/>
      <c r="D22" s="122" t="n">
        <v>13</v>
      </c>
      <c r="E22" s="123"/>
      <c r="F22" s="124" t="n">
        <v>37865</v>
      </c>
      <c r="G22" s="117" t="n">
        <v>5</v>
      </c>
      <c r="I22" s="147" t="n">
        <f aca="false">IF(J22&lt;$F$6,1)</f>
        <v>1</v>
      </c>
      <c r="J22" s="149" t="n">
        <f aca="false">J21+1</f>
        <v>37317</v>
      </c>
    </row>
    <row r="23" customFormat="false" ht="13.5" hidden="false" customHeight="false" outlineLevel="0" collapsed="false">
      <c r="A23" s="121" t="n">
        <v>37895</v>
      </c>
      <c r="B23" s="0"/>
      <c r="C23" s="0"/>
      <c r="D23" s="122" t="n">
        <v>13</v>
      </c>
      <c r="E23" s="123"/>
      <c r="F23" s="124" t="n">
        <v>37895</v>
      </c>
      <c r="G23" s="117" t="n">
        <v>5</v>
      </c>
      <c r="I23" s="147" t="n">
        <f aca="false">IF(J23&lt;$F$6,1)</f>
        <v>1</v>
      </c>
      <c r="J23" s="149" t="n">
        <f aca="false">J22+1</f>
        <v>37318</v>
      </c>
    </row>
    <row r="24" customFormat="false" ht="13.5" hidden="false" customHeight="false" outlineLevel="0" collapsed="false">
      <c r="A24" s="121" t="n">
        <v>37926</v>
      </c>
      <c r="B24" s="0"/>
      <c r="C24" s="0"/>
      <c r="D24" s="122" t="n">
        <v>14</v>
      </c>
      <c r="E24" s="123"/>
      <c r="F24" s="124" t="n">
        <v>37926</v>
      </c>
      <c r="G24" s="117" t="n">
        <v>5</v>
      </c>
      <c r="I24" s="147" t="n">
        <f aca="false">IF(J24&lt;$F$6,1)</f>
        <v>1</v>
      </c>
      <c r="J24" s="149" t="n">
        <f aca="false">J23+1</f>
        <v>37319</v>
      </c>
    </row>
    <row r="25" customFormat="false" ht="13.5" hidden="false" customHeight="false" outlineLevel="0" collapsed="false">
      <c r="A25" s="121" t="n">
        <v>37956</v>
      </c>
      <c r="B25" s="0"/>
      <c r="C25" s="0"/>
      <c r="D25" s="122" t="n">
        <v>14</v>
      </c>
      <c r="E25" s="123"/>
      <c r="F25" s="124" t="n">
        <v>37956</v>
      </c>
      <c r="G25" s="117" t="n">
        <v>6</v>
      </c>
      <c r="I25" s="147" t="n">
        <f aca="false">IF(J25&lt;$F$6,1)</f>
        <v>1</v>
      </c>
      <c r="J25" s="149" t="n">
        <f aca="false">J24+1</f>
        <v>37320</v>
      </c>
    </row>
    <row r="26" customFormat="false" ht="13.5" hidden="false" customHeight="false" outlineLevel="0" collapsed="false">
      <c r="A26" s="121" t="n">
        <v>37987</v>
      </c>
      <c r="B26" s="0"/>
      <c r="C26" s="0"/>
      <c r="D26" s="122" t="n">
        <v>14</v>
      </c>
      <c r="E26" s="123"/>
      <c r="F26" s="124" t="n">
        <v>37987</v>
      </c>
      <c r="G26" s="117" t="n">
        <v>6</v>
      </c>
      <c r="I26" s="147" t="n">
        <f aca="false">IF(J26&lt;$F$6,1)</f>
        <v>1</v>
      </c>
      <c r="J26" s="149" t="n">
        <f aca="false">J25+1</f>
        <v>37321</v>
      </c>
    </row>
    <row r="27" customFormat="false" ht="13.5" hidden="false" customHeight="false" outlineLevel="0" collapsed="false">
      <c r="A27" s="121" t="n">
        <v>38018</v>
      </c>
      <c r="B27" s="0"/>
      <c r="C27" s="0"/>
      <c r="D27" s="122" t="n">
        <v>14</v>
      </c>
      <c r="E27" s="123"/>
      <c r="F27" s="124" t="n">
        <v>38018</v>
      </c>
      <c r="G27" s="117" t="n">
        <v>6</v>
      </c>
      <c r="I27" s="147" t="n">
        <f aca="false">IF(J27&lt;$F$6,1)</f>
        <v>1</v>
      </c>
      <c r="J27" s="149" t="n">
        <f aca="false">J26+1</f>
        <v>37322</v>
      </c>
    </row>
    <row r="28" customFormat="false" ht="13.5" hidden="false" customHeight="false" outlineLevel="0" collapsed="false">
      <c r="A28" s="121" t="n">
        <v>38047</v>
      </c>
      <c r="B28" s="0"/>
      <c r="C28" s="0"/>
      <c r="D28" s="122" t="n">
        <v>14</v>
      </c>
      <c r="E28" s="123"/>
      <c r="F28" s="124" t="n">
        <v>38047</v>
      </c>
      <c r="G28" s="117" t="n">
        <v>6</v>
      </c>
      <c r="I28" s="147" t="n">
        <f aca="false">IF(J28&lt;$F$6,1)</f>
        <v>1</v>
      </c>
      <c r="J28" s="149" t="n">
        <f aca="false">J27+1</f>
        <v>37323</v>
      </c>
    </row>
    <row r="29" customFormat="false" ht="13.5" hidden="false" customHeight="false" outlineLevel="0" collapsed="false">
      <c r="A29" s="121" t="n">
        <v>38078</v>
      </c>
      <c r="B29" s="0"/>
      <c r="C29" s="0"/>
      <c r="D29" s="122" t="n">
        <v>14</v>
      </c>
      <c r="E29" s="123"/>
      <c r="F29" s="124" t="n">
        <v>38078</v>
      </c>
      <c r="G29" s="117" t="n">
        <v>6</v>
      </c>
      <c r="I29" s="147" t="n">
        <f aca="false">IF(J29&lt;$F$6,1)</f>
        <v>1</v>
      </c>
      <c r="J29" s="149" t="n">
        <f aca="false">J28+1</f>
        <v>37324</v>
      </c>
    </row>
    <row r="30" customFormat="false" ht="13.5" hidden="false" customHeight="false" outlineLevel="0" collapsed="false">
      <c r="A30" s="121" t="n">
        <v>38108</v>
      </c>
      <c r="B30" s="0"/>
      <c r="C30" s="0"/>
      <c r="D30" s="122" t="n">
        <v>14</v>
      </c>
      <c r="E30" s="123"/>
      <c r="F30" s="124" t="n">
        <v>38108</v>
      </c>
      <c r="G30" s="117" t="n">
        <v>6</v>
      </c>
      <c r="I30" s="147" t="n">
        <f aca="false">IF(J30&lt;$F$6,1)</f>
        <v>1</v>
      </c>
      <c r="J30" s="149" t="n">
        <f aca="false">J29+1</f>
        <v>37325</v>
      </c>
    </row>
    <row r="31" customFormat="false" ht="13.5" hidden="false" customHeight="false" outlineLevel="0" collapsed="false">
      <c r="A31" s="121" t="n">
        <v>38139</v>
      </c>
      <c r="B31" s="0"/>
      <c r="C31" s="0"/>
      <c r="D31" s="122" t="n">
        <v>14</v>
      </c>
      <c r="E31" s="123"/>
      <c r="F31" s="124" t="n">
        <v>38139</v>
      </c>
      <c r="G31" s="117" t="n">
        <v>6</v>
      </c>
      <c r="I31" s="147" t="n">
        <f aca="false">IF(J31&lt;$F$6,1)</f>
        <v>1</v>
      </c>
      <c r="J31" s="149" t="n">
        <f aca="false">J30+1</f>
        <v>37326</v>
      </c>
    </row>
    <row r="32" customFormat="false" ht="13.5" hidden="false" customHeight="false" outlineLevel="0" collapsed="false">
      <c r="A32" s="121" t="n">
        <v>38169</v>
      </c>
      <c r="B32" s="0"/>
      <c r="C32" s="0"/>
      <c r="D32" s="122" t="n">
        <v>14</v>
      </c>
      <c r="E32" s="123"/>
      <c r="F32" s="124" t="n">
        <v>38169</v>
      </c>
      <c r="G32" s="117" t="n">
        <v>6</v>
      </c>
      <c r="I32" s="147" t="n">
        <f aca="false">IF(J32&lt;$F$6,1)</f>
        <v>1</v>
      </c>
      <c r="J32" s="149" t="n">
        <f aca="false">J31+1</f>
        <v>37327</v>
      </c>
    </row>
    <row r="33" customFormat="false" ht="13.5" hidden="false" customHeight="false" outlineLevel="0" collapsed="false">
      <c r="A33" s="121" t="n">
        <v>38200</v>
      </c>
      <c r="B33" s="0"/>
      <c r="C33" s="0"/>
      <c r="D33" s="122" t="n">
        <v>14</v>
      </c>
      <c r="E33" s="123"/>
      <c r="F33" s="124" t="n">
        <v>38200</v>
      </c>
      <c r="G33" s="117" t="n">
        <v>6</v>
      </c>
      <c r="I33" s="147" t="n">
        <f aca="false">IF(J33&lt;$F$6,1)</f>
        <v>1</v>
      </c>
      <c r="J33" s="149" t="n">
        <f aca="false">J32+1</f>
        <v>37328</v>
      </c>
    </row>
    <row r="34" customFormat="false" ht="13.5" hidden="false" customHeight="false" outlineLevel="0" collapsed="false">
      <c r="A34" s="121" t="n">
        <v>38231</v>
      </c>
      <c r="B34" s="0"/>
      <c r="C34" s="0"/>
      <c r="D34" s="122" t="n">
        <v>14</v>
      </c>
      <c r="E34" s="123"/>
      <c r="F34" s="124" t="n">
        <v>38231</v>
      </c>
      <c r="G34" s="117" t="n">
        <v>6</v>
      </c>
      <c r="I34" s="147" t="n">
        <f aca="false">IF(J34&lt;$F$6,1)</f>
        <v>1</v>
      </c>
      <c r="J34" s="149" t="n">
        <f aca="false">J33+1</f>
        <v>37329</v>
      </c>
    </row>
    <row r="35" customFormat="false" ht="13.5" hidden="false" customHeight="false" outlineLevel="0" collapsed="false">
      <c r="A35" s="121" t="n">
        <v>38261</v>
      </c>
      <c r="B35" s="0"/>
      <c r="C35" s="0"/>
      <c r="D35" s="122" t="n">
        <v>14</v>
      </c>
      <c r="E35" s="123"/>
      <c r="F35" s="124" t="n">
        <v>38261</v>
      </c>
      <c r="G35" s="117" t="n">
        <v>6</v>
      </c>
      <c r="I35" s="147" t="n">
        <f aca="false">IF(J35&lt;$F$6,1)</f>
        <v>1</v>
      </c>
      <c r="J35" s="149" t="n">
        <f aca="false">J34+1</f>
        <v>37330</v>
      </c>
    </row>
    <row r="36" customFormat="false" ht="13.5" hidden="false" customHeight="false" outlineLevel="0" collapsed="false">
      <c r="A36" s="121" t="n">
        <v>38292</v>
      </c>
      <c r="B36" s="0"/>
      <c r="C36" s="0"/>
      <c r="D36" s="122" t="n">
        <v>14</v>
      </c>
      <c r="E36" s="123"/>
      <c r="F36" s="124" t="n">
        <v>38292</v>
      </c>
      <c r="G36" s="117" t="n">
        <v>6</v>
      </c>
      <c r="I36" s="147" t="n">
        <f aca="false">IF(J36&lt;$F$6,1)</f>
        <v>1</v>
      </c>
      <c r="J36" s="149" t="n">
        <f aca="false">J35+1</f>
        <v>37331</v>
      </c>
    </row>
    <row r="37" customFormat="false" ht="13.5" hidden="false" customHeight="false" outlineLevel="0" collapsed="false">
      <c r="A37" s="121" t="n">
        <v>38322</v>
      </c>
      <c r="B37" s="0"/>
      <c r="C37" s="0"/>
      <c r="D37" s="122" t="n">
        <v>14</v>
      </c>
      <c r="E37" s="123"/>
      <c r="F37" s="124" t="n">
        <v>38322</v>
      </c>
      <c r="G37" s="117" t="n">
        <v>6</v>
      </c>
      <c r="I37" s="147" t="n">
        <f aca="false">IF(J37&lt;$F$6,1)</f>
        <v>1</v>
      </c>
      <c r="J37" s="149" t="n">
        <f aca="false">J36+1</f>
        <v>37332</v>
      </c>
    </row>
    <row r="38" customFormat="false" ht="13.5" hidden="false" customHeight="false" outlineLevel="0" collapsed="false">
      <c r="A38" s="121" t="n">
        <v>38353</v>
      </c>
      <c r="B38" s="0"/>
      <c r="C38" s="0"/>
      <c r="D38" s="122" t="n">
        <v>14</v>
      </c>
      <c r="E38" s="123"/>
      <c r="F38" s="124" t="n">
        <v>38353</v>
      </c>
      <c r="G38" s="117" t="n">
        <v>6</v>
      </c>
      <c r="I38" s="147" t="n">
        <f aca="false">IF(J38&lt;$F$6,1)</f>
        <v>1</v>
      </c>
      <c r="J38" s="149" t="n">
        <f aca="false">J37+1</f>
        <v>37333</v>
      </c>
    </row>
    <row r="39" customFormat="false" ht="13.5" hidden="false" customHeight="false" outlineLevel="0" collapsed="false">
      <c r="A39" s="121" t="n">
        <v>38384</v>
      </c>
      <c r="B39" s="0"/>
      <c r="C39" s="0"/>
      <c r="D39" s="122" t="n">
        <v>14</v>
      </c>
      <c r="E39" s="123"/>
      <c r="F39" s="124" t="n">
        <v>38384</v>
      </c>
      <c r="G39" s="117" t="n">
        <v>6</v>
      </c>
      <c r="I39" s="147" t="n">
        <f aca="false">IF(J39&lt;$F$6,1)</f>
        <v>1</v>
      </c>
      <c r="J39" s="149" t="n">
        <f aca="false">J38+1</f>
        <v>37334</v>
      </c>
    </row>
    <row r="40" customFormat="false" ht="13.5" hidden="false" customHeight="false" outlineLevel="0" collapsed="false">
      <c r="A40" s="121" t="n">
        <v>38412</v>
      </c>
      <c r="B40" s="0"/>
      <c r="C40" s="0"/>
      <c r="D40" s="122" t="n">
        <v>14</v>
      </c>
      <c r="E40" s="123"/>
      <c r="F40" s="124" t="n">
        <v>38412</v>
      </c>
      <c r="G40" s="117" t="n">
        <v>6</v>
      </c>
      <c r="I40" s="147" t="n">
        <f aca="false">IF(J40&lt;$F$6,1)</f>
        <v>1</v>
      </c>
      <c r="J40" s="149" t="n">
        <f aca="false">J39+1</f>
        <v>37335</v>
      </c>
    </row>
    <row r="41" customFormat="false" ht="13.5" hidden="false" customHeight="false" outlineLevel="0" collapsed="false">
      <c r="A41" s="121" t="n">
        <v>38443</v>
      </c>
      <c r="B41" s="0"/>
      <c r="C41" s="0"/>
      <c r="D41" s="122" t="n">
        <v>14</v>
      </c>
      <c r="E41" s="123"/>
      <c r="F41" s="124" t="n">
        <v>38443</v>
      </c>
      <c r="G41" s="117" t="n">
        <v>6</v>
      </c>
      <c r="I41" s="147" t="n">
        <f aca="false">IF(J41&lt;$F$6,1)</f>
        <v>1</v>
      </c>
      <c r="J41" s="149" t="n">
        <f aca="false">J40+1</f>
        <v>37336</v>
      </c>
    </row>
    <row r="42" customFormat="false" ht="13.5" hidden="false" customHeight="false" outlineLevel="0" collapsed="false">
      <c r="A42" s="121" t="n">
        <v>38473</v>
      </c>
      <c r="B42" s="0"/>
      <c r="C42" s="0"/>
      <c r="D42" s="122" t="n">
        <v>14</v>
      </c>
      <c r="E42" s="123"/>
      <c r="F42" s="124" t="n">
        <v>38473</v>
      </c>
      <c r="G42" s="117" t="n">
        <v>6</v>
      </c>
      <c r="I42" s="147" t="n">
        <f aca="false">IF(J42&lt;$F$6,1)</f>
        <v>1</v>
      </c>
      <c r="J42" s="149" t="n">
        <f aca="false">J41+1</f>
        <v>37337</v>
      </c>
    </row>
    <row r="43" customFormat="false" ht="13.5" hidden="false" customHeight="false" outlineLevel="0" collapsed="false">
      <c r="A43" s="121" t="n">
        <v>38504</v>
      </c>
      <c r="B43" s="0"/>
      <c r="C43" s="0"/>
      <c r="D43" s="122" t="n">
        <v>14</v>
      </c>
      <c r="E43" s="123"/>
      <c r="F43" s="124" t="n">
        <v>38504</v>
      </c>
      <c r="G43" s="117" t="n">
        <v>6</v>
      </c>
      <c r="I43" s="147" t="n">
        <f aca="false">IF(J43&lt;$F$6,1)</f>
        <v>1</v>
      </c>
      <c r="J43" s="149" t="n">
        <f aca="false">J42+1</f>
        <v>37338</v>
      </c>
    </row>
    <row r="44" customFormat="false" ht="13.5" hidden="false" customHeight="false" outlineLevel="0" collapsed="false">
      <c r="A44" s="121" t="n">
        <v>38534</v>
      </c>
      <c r="B44" s="0"/>
      <c r="C44" s="0"/>
      <c r="D44" s="122" t="n">
        <v>14</v>
      </c>
      <c r="E44" s="123"/>
      <c r="F44" s="124" t="n">
        <v>38534</v>
      </c>
      <c r="G44" s="117" t="n">
        <v>6</v>
      </c>
      <c r="I44" s="147" t="n">
        <f aca="false">IF(J44&lt;$F$6,1)</f>
        <v>1</v>
      </c>
      <c r="J44" s="149" t="n">
        <f aca="false">J43+1</f>
        <v>37339</v>
      </c>
    </row>
    <row r="45" customFormat="false" ht="13.5" hidden="false" customHeight="false" outlineLevel="0" collapsed="false">
      <c r="A45" s="121" t="n">
        <v>38565</v>
      </c>
      <c r="B45" s="0"/>
      <c r="C45" s="0"/>
      <c r="D45" s="122" t="n">
        <v>14</v>
      </c>
      <c r="E45" s="123"/>
      <c r="F45" s="124" t="n">
        <v>38565</v>
      </c>
      <c r="G45" s="117" t="n">
        <v>6</v>
      </c>
      <c r="I45" s="147" t="n">
        <f aca="false">IF(J45&lt;$F$6,1)</f>
        <v>1</v>
      </c>
      <c r="J45" s="149" t="n">
        <f aca="false">J44+1</f>
        <v>37340</v>
      </c>
    </row>
    <row r="46" customFormat="false" ht="13.5" hidden="false" customHeight="false" outlineLevel="0" collapsed="false">
      <c r="A46" s="121" t="n">
        <v>38596</v>
      </c>
      <c r="B46" s="0"/>
      <c r="C46" s="0"/>
      <c r="D46" s="122" t="n">
        <v>14</v>
      </c>
      <c r="E46" s="123"/>
      <c r="F46" s="124" t="n">
        <v>38596</v>
      </c>
      <c r="G46" s="117" t="n">
        <v>6</v>
      </c>
      <c r="I46" s="147" t="n">
        <f aca="false">IF(J46&lt;$F$6,1)</f>
        <v>1</v>
      </c>
      <c r="J46" s="149" t="n">
        <f aca="false">J45+1</f>
        <v>37341</v>
      </c>
    </row>
    <row r="47" customFormat="false" ht="13.5" hidden="false" customHeight="false" outlineLevel="0" collapsed="false">
      <c r="A47" s="121" t="n">
        <v>38626</v>
      </c>
      <c r="B47" s="0"/>
      <c r="C47" s="0"/>
      <c r="D47" s="122" t="n">
        <v>14</v>
      </c>
      <c r="E47" s="123"/>
      <c r="F47" s="124" t="n">
        <v>38626</v>
      </c>
      <c r="G47" s="117" t="n">
        <v>6</v>
      </c>
      <c r="I47" s="147" t="n">
        <f aca="false">IF(J47&lt;$F$6,1)</f>
        <v>1</v>
      </c>
      <c r="J47" s="149" t="n">
        <f aca="false">J46+1</f>
        <v>37342</v>
      </c>
    </row>
    <row r="48" customFormat="false" ht="13.5" hidden="false" customHeight="false" outlineLevel="0" collapsed="false">
      <c r="A48" s="121" t="n">
        <v>38657</v>
      </c>
      <c r="B48" s="0"/>
      <c r="C48" s="0"/>
      <c r="D48" s="122" t="n">
        <v>14</v>
      </c>
      <c r="E48" s="123"/>
      <c r="F48" s="124" t="n">
        <v>38657</v>
      </c>
      <c r="G48" s="117" t="n">
        <v>6</v>
      </c>
      <c r="I48" s="147" t="n">
        <f aca="false">IF(J48&lt;$F$6,1)</f>
        <v>1</v>
      </c>
      <c r="J48" s="149" t="n">
        <f aca="false">J47+1</f>
        <v>37343</v>
      </c>
    </row>
    <row r="49" customFormat="false" ht="13.5" hidden="false" customHeight="false" outlineLevel="0" collapsed="false">
      <c r="A49" s="121" t="n">
        <v>38687</v>
      </c>
      <c r="B49" s="0"/>
      <c r="C49" s="0"/>
      <c r="D49" s="122" t="n">
        <v>14</v>
      </c>
      <c r="E49" s="123"/>
      <c r="F49" s="124" t="n">
        <v>38687</v>
      </c>
      <c r="G49" s="117" t="n">
        <v>6</v>
      </c>
      <c r="I49" s="147" t="n">
        <f aca="false">IF(J49&lt;$F$6,1)</f>
        <v>1</v>
      </c>
      <c r="J49" s="149" t="n">
        <f aca="false">J48+1</f>
        <v>37344</v>
      </c>
    </row>
    <row r="50" customFormat="false" ht="13.5" hidden="false" customHeight="false" outlineLevel="0" collapsed="false">
      <c r="A50" s="121" t="n">
        <v>38718</v>
      </c>
      <c r="B50" s="0"/>
      <c r="C50" s="0"/>
      <c r="D50" s="122" t="n">
        <v>14</v>
      </c>
      <c r="E50" s="123"/>
      <c r="F50" s="124" t="n">
        <v>38718</v>
      </c>
      <c r="G50" s="117" t="n">
        <v>6</v>
      </c>
      <c r="I50" s="147" t="n">
        <f aca="false">IF(J50&lt;$F$6,1)</f>
        <v>1</v>
      </c>
      <c r="J50" s="149" t="n">
        <f aca="false">J49+1</f>
        <v>37345</v>
      </c>
    </row>
    <row r="51" customFormat="false" ht="13.5" hidden="false" customHeight="false" outlineLevel="0" collapsed="false">
      <c r="A51" s="121" t="n">
        <v>38749</v>
      </c>
      <c r="B51" s="0"/>
      <c r="C51" s="0"/>
      <c r="D51" s="122" t="n">
        <v>14</v>
      </c>
      <c r="E51" s="123"/>
      <c r="F51" s="124" t="n">
        <v>38749</v>
      </c>
      <c r="G51" s="117" t="n">
        <v>6</v>
      </c>
      <c r="I51" s="147" t="n">
        <f aca="false">IF(J51&lt;$F$6,1)</f>
        <v>1</v>
      </c>
      <c r="J51" s="149" t="n">
        <f aca="false">J50+1</f>
        <v>37346</v>
      </c>
    </row>
    <row r="52" customFormat="false" ht="13.5" hidden="false" customHeight="false" outlineLevel="0" collapsed="false">
      <c r="A52" s="121" t="n">
        <v>38777</v>
      </c>
      <c r="B52" s="0"/>
      <c r="C52" s="0"/>
      <c r="D52" s="122" t="n">
        <v>14</v>
      </c>
      <c r="E52" s="123"/>
      <c r="F52" s="124" t="n">
        <v>38777</v>
      </c>
      <c r="G52" s="117" t="n">
        <v>6</v>
      </c>
      <c r="I52" s="147" t="n">
        <f aca="false">IF(J52&lt;$F$7,2)</f>
        <v>2</v>
      </c>
      <c r="J52" s="149" t="n">
        <f aca="false">J51+1</f>
        <v>37347</v>
      </c>
    </row>
    <row r="53" customFormat="false" ht="13.5" hidden="false" customHeight="false" outlineLevel="0" collapsed="false">
      <c r="A53" s="121" t="n">
        <v>38808</v>
      </c>
      <c r="B53" s="0"/>
      <c r="C53" s="0"/>
      <c r="D53" s="122" t="n">
        <v>14</v>
      </c>
      <c r="E53" s="123"/>
      <c r="F53" s="124" t="n">
        <v>38808</v>
      </c>
      <c r="G53" s="117" t="n">
        <v>6</v>
      </c>
      <c r="I53" s="147" t="n">
        <f aca="false">IF(J53&lt;$F$7,2)</f>
        <v>2</v>
      </c>
      <c r="J53" s="149" t="n">
        <f aca="false">J52+1</f>
        <v>37348</v>
      </c>
    </row>
    <row r="54" customFormat="false" ht="13.5" hidden="false" customHeight="false" outlineLevel="0" collapsed="false">
      <c r="A54" s="121" t="n">
        <v>38838</v>
      </c>
      <c r="B54" s="0"/>
      <c r="C54" s="0"/>
      <c r="D54" s="122" t="n">
        <v>14</v>
      </c>
      <c r="E54" s="123"/>
      <c r="F54" s="124" t="n">
        <v>38838</v>
      </c>
      <c r="G54" s="117" t="n">
        <v>6</v>
      </c>
      <c r="I54" s="147" t="n">
        <f aca="false">IF(J54&lt;$F$7,2)</f>
        <v>2</v>
      </c>
      <c r="J54" s="149" t="n">
        <f aca="false">J53+1</f>
        <v>37349</v>
      </c>
    </row>
    <row r="55" customFormat="false" ht="13.5" hidden="false" customHeight="false" outlineLevel="0" collapsed="false">
      <c r="A55" s="121" t="n">
        <v>38869</v>
      </c>
      <c r="B55" s="0"/>
      <c r="C55" s="0"/>
      <c r="D55" s="122" t="n">
        <v>14</v>
      </c>
      <c r="E55" s="123"/>
      <c r="F55" s="124" t="n">
        <v>38869</v>
      </c>
      <c r="G55" s="117" t="n">
        <v>6</v>
      </c>
      <c r="I55" s="147" t="n">
        <f aca="false">IF(J55&lt;$F$7,2)</f>
        <v>2</v>
      </c>
      <c r="J55" s="149" t="n">
        <f aca="false">J54+1</f>
        <v>37350</v>
      </c>
    </row>
    <row r="56" customFormat="false" ht="13.5" hidden="false" customHeight="false" outlineLevel="0" collapsed="false">
      <c r="A56" s="121" t="n">
        <v>38899</v>
      </c>
      <c r="B56" s="0"/>
      <c r="C56" s="0"/>
      <c r="D56" s="122" t="n">
        <v>14</v>
      </c>
      <c r="E56" s="123"/>
      <c r="F56" s="124" t="n">
        <v>38899</v>
      </c>
      <c r="G56" s="117" t="n">
        <v>6</v>
      </c>
      <c r="I56" s="147" t="n">
        <f aca="false">IF(J56&lt;$F$7,2)</f>
        <v>2</v>
      </c>
      <c r="J56" s="149" t="n">
        <f aca="false">J55+1</f>
        <v>37351</v>
      </c>
    </row>
    <row r="57" customFormat="false" ht="13.5" hidden="false" customHeight="false" outlineLevel="0" collapsed="false">
      <c r="A57" s="121" t="n">
        <v>38930</v>
      </c>
      <c r="B57" s="0"/>
      <c r="C57" s="0"/>
      <c r="D57" s="122" t="n">
        <v>14</v>
      </c>
      <c r="E57" s="123"/>
      <c r="F57" s="124" t="n">
        <v>38930</v>
      </c>
      <c r="G57" s="117" t="n">
        <v>6</v>
      </c>
      <c r="I57" s="147" t="n">
        <f aca="false">IF(J57&lt;$F$7,2)</f>
        <v>2</v>
      </c>
      <c r="J57" s="149" t="n">
        <f aca="false">J56+1</f>
        <v>37352</v>
      </c>
    </row>
    <row r="58" customFormat="false" ht="13.5" hidden="false" customHeight="false" outlineLevel="0" collapsed="false">
      <c r="A58" s="121" t="n">
        <v>38961</v>
      </c>
      <c r="B58" s="0"/>
      <c r="C58" s="0"/>
      <c r="D58" s="122" t="n">
        <v>14</v>
      </c>
      <c r="E58" s="123"/>
      <c r="F58" s="124" t="n">
        <v>38961</v>
      </c>
      <c r="G58" s="117" t="n">
        <v>6</v>
      </c>
      <c r="I58" s="147" t="n">
        <f aca="false">IF(J58&lt;$F$7,2)</f>
        <v>2</v>
      </c>
      <c r="J58" s="149" t="n">
        <f aca="false">J57+1</f>
        <v>37353</v>
      </c>
    </row>
    <row r="59" customFormat="false" ht="13.5" hidden="false" customHeight="false" outlineLevel="0" collapsed="false">
      <c r="A59" s="121" t="n">
        <v>38991</v>
      </c>
      <c r="B59" s="0"/>
      <c r="C59" s="0"/>
      <c r="D59" s="122" t="n">
        <v>14</v>
      </c>
      <c r="E59" s="123"/>
      <c r="F59" s="124" t="n">
        <v>38991</v>
      </c>
      <c r="G59" s="117" t="n">
        <v>6</v>
      </c>
      <c r="I59" s="147" t="n">
        <f aca="false">IF(J59&lt;$F$7,2)</f>
        <v>2</v>
      </c>
      <c r="J59" s="149" t="n">
        <f aca="false">J58+1</f>
        <v>37354</v>
      </c>
    </row>
    <row r="60" customFormat="false" ht="13.5" hidden="false" customHeight="false" outlineLevel="0" collapsed="false">
      <c r="A60" s="121" t="n">
        <v>39022</v>
      </c>
      <c r="B60" s="0"/>
      <c r="C60" s="0"/>
      <c r="D60" s="122" t="n">
        <v>14</v>
      </c>
      <c r="E60" s="123"/>
      <c r="F60" s="124" t="n">
        <v>39022</v>
      </c>
      <c r="G60" s="117" t="n">
        <v>6</v>
      </c>
      <c r="I60" s="147" t="n">
        <f aca="false">IF(J60&lt;$F$7,2)</f>
        <v>2</v>
      </c>
      <c r="J60" s="149" t="n">
        <f aca="false">J59+1</f>
        <v>37355</v>
      </c>
    </row>
    <row r="61" customFormat="false" ht="13.5" hidden="false" customHeight="false" outlineLevel="0" collapsed="false">
      <c r="A61" s="121" t="n">
        <v>39052</v>
      </c>
      <c r="B61" s="0"/>
      <c r="C61" s="0"/>
      <c r="D61" s="122" t="n">
        <v>14</v>
      </c>
      <c r="E61" s="123"/>
      <c r="F61" s="124" t="n">
        <v>39052</v>
      </c>
      <c r="G61" s="117" t="n">
        <v>6</v>
      </c>
      <c r="I61" s="147" t="n">
        <f aca="false">IF(J61&lt;$F$7,2)</f>
        <v>2</v>
      </c>
      <c r="J61" s="149" t="n">
        <f aca="false">J60+1</f>
        <v>37356</v>
      </c>
    </row>
    <row r="62" customFormat="false" ht="13.5" hidden="false" customHeight="false" outlineLevel="0" collapsed="false">
      <c r="A62" s="121" t="n">
        <v>39083</v>
      </c>
      <c r="B62" s="0"/>
      <c r="C62" s="0"/>
      <c r="D62" s="122" t="n">
        <v>14</v>
      </c>
      <c r="E62" s="123"/>
      <c r="F62" s="124" t="n">
        <v>39083</v>
      </c>
      <c r="G62" s="117" t="n">
        <v>6</v>
      </c>
      <c r="I62" s="147" t="n">
        <f aca="false">IF(J62&lt;$F$7,2)</f>
        <v>2</v>
      </c>
      <c r="J62" s="149" t="n">
        <f aca="false">J61+1</f>
        <v>37357</v>
      </c>
    </row>
    <row r="63" customFormat="false" ht="13.5" hidden="false" customHeight="false" outlineLevel="0" collapsed="false">
      <c r="A63" s="121" t="n">
        <v>39114</v>
      </c>
      <c r="B63" s="0"/>
      <c r="C63" s="0"/>
      <c r="D63" s="122" t="n">
        <v>14</v>
      </c>
      <c r="E63" s="123"/>
      <c r="F63" s="124" t="n">
        <v>39114</v>
      </c>
      <c r="G63" s="117" t="n">
        <v>6</v>
      </c>
      <c r="I63" s="147" t="n">
        <f aca="false">IF(J63&lt;$F$7,2)</f>
        <v>2</v>
      </c>
      <c r="J63" s="149" t="n">
        <f aca="false">J62+1</f>
        <v>37358</v>
      </c>
    </row>
    <row r="64" customFormat="false" ht="13.5" hidden="false" customHeight="false" outlineLevel="0" collapsed="false">
      <c r="A64" s="121" t="n">
        <v>39142</v>
      </c>
      <c r="B64" s="0"/>
      <c r="C64" s="0"/>
      <c r="D64" s="122" t="n">
        <v>14</v>
      </c>
      <c r="E64" s="123"/>
      <c r="F64" s="124" t="n">
        <v>39142</v>
      </c>
      <c r="G64" s="117" t="n">
        <v>6</v>
      </c>
      <c r="I64" s="147" t="n">
        <f aca="false">IF(J64&lt;$F$7,2)</f>
        <v>2</v>
      </c>
      <c r="J64" s="149" t="n">
        <f aca="false">J63+1</f>
        <v>37359</v>
      </c>
    </row>
    <row r="65" customFormat="false" ht="13.5" hidden="false" customHeight="false" outlineLevel="0" collapsed="false">
      <c r="A65" s="121" t="n">
        <v>39173</v>
      </c>
      <c r="B65" s="0"/>
      <c r="C65" s="0"/>
      <c r="D65" s="122" t="n">
        <v>14</v>
      </c>
      <c r="E65" s="123"/>
      <c r="F65" s="124" t="n">
        <v>39173</v>
      </c>
      <c r="G65" s="117" t="n">
        <v>6</v>
      </c>
      <c r="I65" s="147" t="n">
        <f aca="false">IF(J65&lt;$F$7,2)</f>
        <v>2</v>
      </c>
      <c r="J65" s="149" t="n">
        <f aca="false">J64+1</f>
        <v>37360</v>
      </c>
    </row>
    <row r="66" customFormat="false" ht="13.5" hidden="false" customHeight="false" outlineLevel="0" collapsed="false">
      <c r="A66" s="121" t="n">
        <v>39203</v>
      </c>
      <c r="B66" s="0"/>
      <c r="C66" s="0"/>
      <c r="D66" s="122" t="n">
        <v>14</v>
      </c>
      <c r="E66" s="123"/>
      <c r="F66" s="124" t="n">
        <v>39203</v>
      </c>
      <c r="G66" s="117" t="n">
        <v>6</v>
      </c>
      <c r="I66" s="147" t="n">
        <f aca="false">IF(J66&lt;$F$7,2)</f>
        <v>2</v>
      </c>
      <c r="J66" s="149" t="n">
        <f aca="false">J65+1</f>
        <v>37361</v>
      </c>
    </row>
    <row r="67" customFormat="false" ht="13.5" hidden="false" customHeight="false" outlineLevel="0" collapsed="false">
      <c r="A67" s="121" t="n">
        <v>39234</v>
      </c>
      <c r="B67" s="0"/>
      <c r="C67" s="0"/>
      <c r="D67" s="122" t="n">
        <v>14</v>
      </c>
      <c r="E67" s="123"/>
      <c r="F67" s="124" t="n">
        <v>39234</v>
      </c>
      <c r="G67" s="117" t="n">
        <v>6</v>
      </c>
      <c r="I67" s="147" t="n">
        <f aca="false">IF(J67&lt;$F$7,2)</f>
        <v>2</v>
      </c>
      <c r="J67" s="149" t="n">
        <f aca="false">J66+1</f>
        <v>37362</v>
      </c>
    </row>
    <row r="68" customFormat="false" ht="13.5" hidden="false" customHeight="false" outlineLevel="0" collapsed="false">
      <c r="A68" s="121" t="n">
        <v>39264</v>
      </c>
      <c r="B68" s="0"/>
      <c r="C68" s="0"/>
      <c r="D68" s="122" t="n">
        <v>14</v>
      </c>
      <c r="E68" s="123"/>
      <c r="F68" s="124" t="n">
        <v>39264</v>
      </c>
      <c r="G68" s="117" t="n">
        <v>6</v>
      </c>
      <c r="I68" s="147" t="n">
        <f aca="false">IF(J68&lt;$F$7,2)</f>
        <v>2</v>
      </c>
      <c r="J68" s="149" t="n">
        <f aca="false">J67+1</f>
        <v>37363</v>
      </c>
    </row>
    <row r="69" customFormat="false" ht="13.5" hidden="false" customHeight="false" outlineLevel="0" collapsed="false">
      <c r="A69" s="121" t="n">
        <v>39295</v>
      </c>
      <c r="B69" s="0"/>
      <c r="C69" s="0"/>
      <c r="D69" s="122" t="n">
        <v>14</v>
      </c>
      <c r="E69" s="123"/>
      <c r="F69" s="124" t="n">
        <v>39295</v>
      </c>
      <c r="G69" s="117" t="n">
        <v>6</v>
      </c>
      <c r="I69" s="147" t="n">
        <f aca="false">IF(J69&lt;$F$7,2)</f>
        <v>2</v>
      </c>
      <c r="J69" s="149" t="n">
        <f aca="false">J68+1</f>
        <v>37364</v>
      </c>
    </row>
    <row r="70" customFormat="false" ht="13.5" hidden="false" customHeight="false" outlineLevel="0" collapsed="false">
      <c r="A70" s="121" t="n">
        <v>39326</v>
      </c>
      <c r="B70" s="0"/>
      <c r="C70" s="0"/>
      <c r="D70" s="122" t="n">
        <v>14</v>
      </c>
      <c r="E70" s="123"/>
      <c r="F70" s="124" t="n">
        <v>39326</v>
      </c>
      <c r="G70" s="117" t="n">
        <v>6</v>
      </c>
      <c r="I70" s="147" t="n">
        <f aca="false">IF(J70&lt;$F$7,2)</f>
        <v>2</v>
      </c>
      <c r="J70" s="149" t="n">
        <f aca="false">J69+1</f>
        <v>37365</v>
      </c>
    </row>
    <row r="71" customFormat="false" ht="13.5" hidden="false" customHeight="false" outlineLevel="0" collapsed="false">
      <c r="A71" s="121" t="n">
        <v>39356</v>
      </c>
      <c r="B71" s="0"/>
      <c r="C71" s="0"/>
      <c r="D71" s="122" t="n">
        <v>14</v>
      </c>
      <c r="E71" s="123"/>
      <c r="F71" s="124" t="n">
        <v>39356</v>
      </c>
      <c r="G71" s="117" t="n">
        <v>6</v>
      </c>
      <c r="I71" s="147" t="n">
        <f aca="false">IF(J71&lt;$F$7,2)</f>
        <v>2</v>
      </c>
      <c r="J71" s="149" t="n">
        <f aca="false">J70+1</f>
        <v>37366</v>
      </c>
    </row>
    <row r="72" customFormat="false" ht="13.5" hidden="false" customHeight="false" outlineLevel="0" collapsed="false">
      <c r="A72" s="121" t="n">
        <v>39387</v>
      </c>
      <c r="B72" s="0"/>
      <c r="C72" s="0"/>
      <c r="D72" s="122" t="n">
        <v>14</v>
      </c>
      <c r="E72" s="123"/>
      <c r="F72" s="124" t="n">
        <v>39387</v>
      </c>
      <c r="G72" s="117" t="n">
        <v>6</v>
      </c>
      <c r="I72" s="147" t="n">
        <f aca="false">IF(J72&lt;$F$7,2)</f>
        <v>2</v>
      </c>
      <c r="J72" s="149" t="n">
        <f aca="false">J71+1</f>
        <v>37367</v>
      </c>
    </row>
    <row r="73" customFormat="false" ht="13.5" hidden="false" customHeight="false" outlineLevel="0" collapsed="false">
      <c r="A73" s="121" t="n">
        <v>39417</v>
      </c>
      <c r="B73" s="0"/>
      <c r="C73" s="0"/>
      <c r="D73" s="122" t="n">
        <v>14</v>
      </c>
      <c r="E73" s="123"/>
      <c r="F73" s="124" t="n">
        <v>39417</v>
      </c>
      <c r="G73" s="117" t="n">
        <v>6</v>
      </c>
      <c r="I73" s="147" t="n">
        <f aca="false">IF(J73&lt;$F$7,2)</f>
        <v>2</v>
      </c>
      <c r="J73" s="149" t="n">
        <f aca="false">J72+1</f>
        <v>37368</v>
      </c>
    </row>
    <row r="74" customFormat="false" ht="13.5" hidden="false" customHeight="false" outlineLevel="0" collapsed="false">
      <c r="A74" s="121" t="n">
        <v>39448</v>
      </c>
      <c r="B74" s="0"/>
      <c r="C74" s="0"/>
      <c r="D74" s="122" t="n">
        <v>14</v>
      </c>
      <c r="E74" s="123"/>
      <c r="F74" s="124" t="n">
        <v>39448</v>
      </c>
      <c r="G74" s="117" t="n">
        <v>6</v>
      </c>
      <c r="I74" s="147" t="n">
        <f aca="false">IF(J74&lt;$F$7,2)</f>
        <v>2</v>
      </c>
      <c r="J74" s="149" t="n">
        <f aca="false">J73+1</f>
        <v>37369</v>
      </c>
    </row>
    <row r="75" customFormat="false" ht="13.5" hidden="false" customHeight="false" outlineLevel="0" collapsed="false">
      <c r="A75" s="121" t="n">
        <v>39479</v>
      </c>
      <c r="B75" s="0"/>
      <c r="C75" s="0"/>
      <c r="D75" s="122" t="n">
        <v>14</v>
      </c>
      <c r="E75" s="123"/>
      <c r="F75" s="124" t="n">
        <v>39479</v>
      </c>
      <c r="G75" s="117" t="n">
        <v>6</v>
      </c>
      <c r="I75" s="147" t="n">
        <f aca="false">IF(J75&lt;$F$7,2)</f>
        <v>2</v>
      </c>
      <c r="J75" s="149" t="n">
        <f aca="false">J74+1</f>
        <v>37370</v>
      </c>
    </row>
    <row r="76" customFormat="false" ht="13.5" hidden="false" customHeight="false" outlineLevel="0" collapsed="false">
      <c r="A76" s="121" t="n">
        <v>39508</v>
      </c>
      <c r="B76" s="0"/>
      <c r="C76" s="0"/>
      <c r="D76" s="122" t="n">
        <v>14</v>
      </c>
      <c r="E76" s="123"/>
      <c r="F76" s="124" t="n">
        <v>39508</v>
      </c>
      <c r="G76" s="117" t="n">
        <v>6</v>
      </c>
      <c r="I76" s="147" t="n">
        <f aca="false">IF(J76&lt;$F$7,2)</f>
        <v>2</v>
      </c>
      <c r="J76" s="149" t="n">
        <f aca="false">J75+1</f>
        <v>37371</v>
      </c>
    </row>
    <row r="77" customFormat="false" ht="13.5" hidden="false" customHeight="false" outlineLevel="0" collapsed="false">
      <c r="A77" s="121" t="n">
        <v>39539</v>
      </c>
      <c r="B77" s="0"/>
      <c r="C77" s="0"/>
      <c r="D77" s="122" t="n">
        <v>14</v>
      </c>
      <c r="E77" s="123"/>
      <c r="F77" s="124" t="n">
        <v>39539</v>
      </c>
      <c r="G77" s="117" t="n">
        <v>6</v>
      </c>
      <c r="I77" s="147" t="n">
        <f aca="false">IF(J77&lt;$F$7,2)</f>
        <v>2</v>
      </c>
      <c r="J77" s="149" t="n">
        <f aca="false">J76+1</f>
        <v>37372</v>
      </c>
    </row>
    <row r="78" customFormat="false" ht="13.5" hidden="false" customHeight="false" outlineLevel="0" collapsed="false">
      <c r="A78" s="121" t="n">
        <v>39569</v>
      </c>
      <c r="B78" s="0"/>
      <c r="C78" s="0"/>
      <c r="D78" s="122" t="n">
        <v>14</v>
      </c>
      <c r="E78" s="123"/>
      <c r="F78" s="124" t="n">
        <v>39569</v>
      </c>
      <c r="G78" s="117" t="n">
        <v>6</v>
      </c>
      <c r="I78" s="147" t="n">
        <f aca="false">IF(J78&lt;$F$7,2)</f>
        <v>2</v>
      </c>
      <c r="J78" s="149" t="n">
        <f aca="false">J77+1</f>
        <v>37373</v>
      </c>
    </row>
    <row r="79" customFormat="false" ht="13.5" hidden="false" customHeight="false" outlineLevel="0" collapsed="false">
      <c r="A79" s="121" t="n">
        <v>39600</v>
      </c>
      <c r="B79" s="0"/>
      <c r="C79" s="0"/>
      <c r="D79" s="122" t="n">
        <v>14</v>
      </c>
      <c r="E79" s="123"/>
      <c r="F79" s="124" t="n">
        <v>39600</v>
      </c>
      <c r="G79" s="117" t="n">
        <v>6</v>
      </c>
      <c r="I79" s="147" t="n">
        <f aca="false">IF(J79&lt;$F$7,2)</f>
        <v>2</v>
      </c>
      <c r="J79" s="149" t="n">
        <f aca="false">J78+1</f>
        <v>37374</v>
      </c>
    </row>
    <row r="80" customFormat="false" ht="13.5" hidden="false" customHeight="false" outlineLevel="0" collapsed="false">
      <c r="A80" s="121" t="n">
        <v>39630</v>
      </c>
      <c r="B80" s="0"/>
      <c r="C80" s="0"/>
      <c r="D80" s="122" t="n">
        <v>14</v>
      </c>
      <c r="E80" s="123"/>
      <c r="F80" s="124" t="n">
        <v>39630</v>
      </c>
      <c r="G80" s="117" t="n">
        <v>6</v>
      </c>
      <c r="I80" s="147" t="n">
        <f aca="false">IF(J80&lt;$F$7,2)</f>
        <v>2</v>
      </c>
      <c r="J80" s="149" t="n">
        <f aca="false">J79+1</f>
        <v>37375</v>
      </c>
    </row>
    <row r="81" customFormat="false" ht="13.5" hidden="false" customHeight="false" outlineLevel="0" collapsed="false">
      <c r="A81" s="121" t="n">
        <v>39661</v>
      </c>
      <c r="B81" s="0"/>
      <c r="C81" s="0"/>
      <c r="D81" s="122" t="n">
        <v>14</v>
      </c>
      <c r="E81" s="123"/>
      <c r="F81" s="124" t="n">
        <v>39661</v>
      </c>
      <c r="G81" s="117" t="n">
        <v>6</v>
      </c>
      <c r="I81" s="147" t="n">
        <f aca="false">IF(J81&lt;$F$7,2)</f>
        <v>2</v>
      </c>
      <c r="J81" s="149" t="n">
        <f aca="false">J80+1</f>
        <v>37376</v>
      </c>
    </row>
    <row r="82" customFormat="false" ht="13.5" hidden="false" customHeight="false" outlineLevel="0" collapsed="false">
      <c r="A82" s="121" t="n">
        <v>39692</v>
      </c>
      <c r="B82" s="0"/>
      <c r="C82" s="0"/>
      <c r="D82" s="122" t="n">
        <v>14</v>
      </c>
      <c r="E82" s="123"/>
      <c r="F82" s="124" t="n">
        <v>39692</v>
      </c>
      <c r="G82" s="117" t="n">
        <v>6</v>
      </c>
      <c r="I82" s="147" t="n">
        <v>3</v>
      </c>
      <c r="J82" s="150" t="n">
        <f aca="false">J81+1</f>
        <v>37377</v>
      </c>
    </row>
    <row r="83" customFormat="false" ht="12.75" hidden="false" customHeight="false" outlineLevel="0" collapsed="false">
      <c r="A83" s="121" t="n">
        <v>39722</v>
      </c>
      <c r="B83" s="0"/>
      <c r="C83" s="0"/>
      <c r="D83" s="122" t="n">
        <v>14</v>
      </c>
      <c r="E83" s="123"/>
      <c r="F83" s="124" t="n">
        <v>39722</v>
      </c>
      <c r="G83" s="117" t="n">
        <v>6</v>
      </c>
    </row>
    <row r="84" customFormat="false" ht="12.75" hidden="false" customHeight="false" outlineLevel="0" collapsed="false">
      <c r="A84" s="121" t="n">
        <v>39753</v>
      </c>
      <c r="B84" s="0"/>
      <c r="C84" s="0"/>
      <c r="D84" s="122" t="n">
        <v>14</v>
      </c>
      <c r="E84" s="123"/>
      <c r="F84" s="124" t="n">
        <v>39753</v>
      </c>
      <c r="G84" s="117" t="n">
        <v>6</v>
      </c>
    </row>
    <row r="85" customFormat="false" ht="12.75" hidden="false" customHeight="false" outlineLevel="0" collapsed="false">
      <c r="A85" s="121" t="n">
        <v>39783</v>
      </c>
      <c r="B85" s="0"/>
      <c r="C85" s="0"/>
      <c r="D85" s="122" t="n">
        <v>14</v>
      </c>
      <c r="E85" s="123"/>
      <c r="F85" s="124" t="n">
        <v>39783</v>
      </c>
      <c r="G85" s="117" t="n">
        <v>6</v>
      </c>
    </row>
    <row r="86" customFormat="false" ht="12.75" hidden="false" customHeight="false" outlineLevel="0" collapsed="false">
      <c r="A86" s="121" t="n">
        <v>39814</v>
      </c>
      <c r="B86" s="0"/>
      <c r="C86" s="0"/>
      <c r="D86" s="122" t="n">
        <v>14</v>
      </c>
      <c r="E86" s="123"/>
      <c r="F86" s="124" t="n">
        <v>39814</v>
      </c>
      <c r="G86" s="117" t="n">
        <v>6</v>
      </c>
    </row>
    <row r="87" customFormat="false" ht="12.75" hidden="false" customHeight="false" outlineLevel="0" collapsed="false">
      <c r="A87" s="121" t="n">
        <v>39845</v>
      </c>
      <c r="B87" s="0"/>
      <c r="C87" s="0"/>
      <c r="D87" s="122" t="n">
        <v>14</v>
      </c>
      <c r="E87" s="123"/>
      <c r="F87" s="124" t="n">
        <v>39845</v>
      </c>
      <c r="G87" s="117" t="n">
        <v>6</v>
      </c>
    </row>
    <row r="88" customFormat="false" ht="12.75" hidden="false" customHeight="false" outlineLevel="0" collapsed="false">
      <c r="A88" s="121" t="n">
        <v>39873</v>
      </c>
      <c r="B88" s="0"/>
      <c r="C88" s="0"/>
      <c r="D88" s="122" t="n">
        <v>14</v>
      </c>
      <c r="E88" s="123"/>
      <c r="F88" s="124" t="n">
        <v>39873</v>
      </c>
      <c r="G88" s="117" t="n">
        <v>6</v>
      </c>
    </row>
    <row r="89" customFormat="false" ht="12.75" hidden="false" customHeight="false" outlineLevel="0" collapsed="false">
      <c r="A89" s="121" t="n">
        <v>39904</v>
      </c>
      <c r="B89" s="0"/>
      <c r="C89" s="0"/>
      <c r="D89" s="122" t="n">
        <v>14</v>
      </c>
      <c r="E89" s="123"/>
      <c r="F89" s="124" t="n">
        <v>39904</v>
      </c>
      <c r="G89" s="117" t="n">
        <v>6</v>
      </c>
    </row>
    <row r="90" customFormat="false" ht="12.75" hidden="false" customHeight="false" outlineLevel="0" collapsed="false">
      <c r="A90" s="121" t="n">
        <v>39934</v>
      </c>
      <c r="B90" s="0"/>
      <c r="C90" s="0"/>
      <c r="D90" s="122" t="n">
        <v>14</v>
      </c>
      <c r="E90" s="123"/>
      <c r="F90" s="124" t="n">
        <v>39934</v>
      </c>
      <c r="G90" s="117" t="n">
        <v>6</v>
      </c>
    </row>
    <row r="91" customFormat="false" ht="12.75" hidden="false" customHeight="false" outlineLevel="0" collapsed="false">
      <c r="A91" s="121" t="n">
        <v>39965</v>
      </c>
      <c r="B91" s="0"/>
      <c r="C91" s="0"/>
      <c r="D91" s="122" t="n">
        <v>14</v>
      </c>
      <c r="E91" s="123"/>
      <c r="F91" s="124" t="n">
        <v>39965</v>
      </c>
      <c r="G91" s="117" t="n">
        <v>6</v>
      </c>
    </row>
    <row r="92" customFormat="false" ht="12.75" hidden="false" customHeight="false" outlineLevel="0" collapsed="false">
      <c r="A92" s="121" t="n">
        <v>39995</v>
      </c>
      <c r="B92" s="0"/>
      <c r="C92" s="0"/>
      <c r="D92" s="122" t="n">
        <v>14</v>
      </c>
      <c r="E92" s="123"/>
      <c r="F92" s="124" t="n">
        <v>39995</v>
      </c>
      <c r="G92" s="117" t="n">
        <v>6</v>
      </c>
    </row>
    <row r="93" customFormat="false" ht="12.75" hidden="false" customHeight="false" outlineLevel="0" collapsed="false">
      <c r="A93" s="121" t="n">
        <v>40026</v>
      </c>
      <c r="B93" s="0"/>
      <c r="C93" s="0"/>
      <c r="D93" s="122" t="n">
        <v>14</v>
      </c>
      <c r="E93" s="123"/>
      <c r="F93" s="124" t="n">
        <v>40026</v>
      </c>
      <c r="G93" s="117" t="n">
        <v>6</v>
      </c>
    </row>
    <row r="94" customFormat="false" ht="12.75" hidden="false" customHeight="false" outlineLevel="0" collapsed="false">
      <c r="A94" s="121" t="n">
        <v>40057</v>
      </c>
      <c r="B94" s="0"/>
      <c r="C94" s="0"/>
      <c r="D94" s="122" t="n">
        <v>14</v>
      </c>
      <c r="E94" s="123"/>
      <c r="F94" s="124" t="n">
        <v>40057</v>
      </c>
      <c r="G94" s="117" t="n">
        <v>6</v>
      </c>
    </row>
    <row r="95" customFormat="false" ht="12.75" hidden="false" customHeight="false" outlineLevel="0" collapsed="false">
      <c r="A95" s="121" t="n">
        <v>40087</v>
      </c>
      <c r="B95" s="0"/>
      <c r="C95" s="0"/>
      <c r="D95" s="122" t="n">
        <v>14</v>
      </c>
      <c r="E95" s="123"/>
      <c r="F95" s="124" t="n">
        <v>40087</v>
      </c>
      <c r="G95" s="117" t="n">
        <v>6</v>
      </c>
    </row>
    <row r="96" customFormat="false" ht="12.75" hidden="false" customHeight="false" outlineLevel="0" collapsed="false">
      <c r="A96" s="121" t="n">
        <v>40118</v>
      </c>
      <c r="B96" s="0"/>
      <c r="C96" s="0"/>
      <c r="D96" s="122" t="n">
        <v>14</v>
      </c>
      <c r="E96" s="123"/>
      <c r="F96" s="124" t="n">
        <v>40118</v>
      </c>
      <c r="G96" s="117" t="n">
        <v>6</v>
      </c>
    </row>
    <row r="97" customFormat="false" ht="12.75" hidden="false" customHeight="false" outlineLevel="0" collapsed="false">
      <c r="A97" s="121" t="n">
        <v>40148</v>
      </c>
      <c r="B97" s="0"/>
      <c r="C97" s="0"/>
      <c r="D97" s="122" t="n">
        <v>14</v>
      </c>
      <c r="E97" s="123"/>
      <c r="F97" s="124" t="n">
        <v>40148</v>
      </c>
      <c r="G97" s="117" t="n">
        <v>6</v>
      </c>
    </row>
    <row r="98" customFormat="false" ht="12.75" hidden="false" customHeight="false" outlineLevel="0" collapsed="false">
      <c r="A98" s="121" t="n">
        <v>40179</v>
      </c>
      <c r="B98" s="0"/>
      <c r="C98" s="0"/>
      <c r="D98" s="122" t="n">
        <v>14</v>
      </c>
      <c r="E98" s="123"/>
      <c r="F98" s="124" t="n">
        <v>40179</v>
      </c>
      <c r="G98" s="117" t="n">
        <v>6</v>
      </c>
    </row>
    <row r="99" customFormat="false" ht="12.75" hidden="false" customHeight="false" outlineLevel="0" collapsed="false">
      <c r="A99" s="121" t="n">
        <v>40210</v>
      </c>
      <c r="B99" s="0"/>
      <c r="C99" s="0"/>
      <c r="D99" s="122" t="n">
        <v>14</v>
      </c>
      <c r="E99" s="123"/>
      <c r="F99" s="124" t="n">
        <v>40210</v>
      </c>
      <c r="G99" s="117" t="n">
        <v>6</v>
      </c>
    </row>
    <row r="100" customFormat="false" ht="12.75" hidden="false" customHeight="false" outlineLevel="0" collapsed="false">
      <c r="A100" s="121" t="n">
        <v>40238</v>
      </c>
      <c r="B100" s="0"/>
      <c r="C100" s="0"/>
      <c r="D100" s="122" t="n">
        <v>14</v>
      </c>
      <c r="E100" s="123"/>
      <c r="F100" s="124" t="n">
        <v>40238</v>
      </c>
      <c r="G100" s="117" t="n">
        <v>6</v>
      </c>
    </row>
    <row r="101" customFormat="false" ht="12.75" hidden="false" customHeight="false" outlineLevel="0" collapsed="false">
      <c r="A101" s="121" t="n">
        <v>40269</v>
      </c>
      <c r="B101" s="0"/>
      <c r="C101" s="0"/>
      <c r="D101" s="122" t="n">
        <v>14</v>
      </c>
      <c r="E101" s="123"/>
      <c r="F101" s="124" t="n">
        <v>40269</v>
      </c>
      <c r="G101" s="117" t="n">
        <v>6</v>
      </c>
    </row>
    <row r="102" customFormat="false" ht="12.75" hidden="false" customHeight="false" outlineLevel="0" collapsed="false">
      <c r="A102" s="121" t="n">
        <v>40299</v>
      </c>
      <c r="B102" s="0"/>
      <c r="C102" s="0"/>
      <c r="D102" s="122" t="n">
        <v>14</v>
      </c>
      <c r="E102" s="123"/>
      <c r="F102" s="124" t="n">
        <v>40299</v>
      </c>
      <c r="G102" s="117" t="n">
        <v>6</v>
      </c>
    </row>
    <row r="103" customFormat="false" ht="12.75" hidden="false" customHeight="false" outlineLevel="0" collapsed="false">
      <c r="A103" s="121" t="n">
        <v>40330</v>
      </c>
      <c r="B103" s="0"/>
      <c r="C103" s="0"/>
      <c r="D103" s="122" t="n">
        <v>14</v>
      </c>
      <c r="E103" s="123"/>
      <c r="F103" s="124" t="n">
        <v>40330</v>
      </c>
      <c r="G103" s="117" t="n">
        <v>6</v>
      </c>
    </row>
    <row r="104" customFormat="false" ht="12.75" hidden="false" customHeight="false" outlineLevel="0" collapsed="false">
      <c r="A104" s="121" t="n">
        <v>40360</v>
      </c>
      <c r="B104" s="0"/>
      <c r="C104" s="0"/>
      <c r="D104" s="122" t="n">
        <v>14</v>
      </c>
      <c r="E104" s="123"/>
      <c r="F104" s="124" t="n">
        <v>40360</v>
      </c>
      <c r="G104" s="117" t="n">
        <v>6</v>
      </c>
    </row>
    <row r="105" customFormat="false" ht="12.75" hidden="false" customHeight="false" outlineLevel="0" collapsed="false">
      <c r="A105" s="121" t="n">
        <v>40391</v>
      </c>
      <c r="B105" s="0"/>
      <c r="C105" s="0"/>
      <c r="D105" s="122" t="n">
        <v>14</v>
      </c>
      <c r="E105" s="123"/>
      <c r="F105" s="124" t="n">
        <v>40391</v>
      </c>
      <c r="G105" s="117" t="n">
        <v>6</v>
      </c>
    </row>
    <row r="106" customFormat="false" ht="12.75" hidden="false" customHeight="false" outlineLevel="0" collapsed="false">
      <c r="A106" s="121" t="n">
        <v>40422</v>
      </c>
      <c r="B106" s="0"/>
      <c r="C106" s="0"/>
      <c r="D106" s="122" t="n">
        <v>14</v>
      </c>
      <c r="E106" s="123"/>
      <c r="F106" s="124" t="n">
        <v>40422</v>
      </c>
      <c r="G106" s="117" t="n">
        <v>6</v>
      </c>
    </row>
    <row r="107" customFormat="false" ht="12.75" hidden="false" customHeight="false" outlineLevel="0" collapsed="false">
      <c r="A107" s="121" t="n">
        <v>40452</v>
      </c>
      <c r="B107" s="0"/>
      <c r="C107" s="0"/>
      <c r="D107" s="122" t="n">
        <v>14</v>
      </c>
      <c r="E107" s="123"/>
      <c r="F107" s="124" t="n">
        <v>40452</v>
      </c>
      <c r="G107" s="117" t="n">
        <v>6</v>
      </c>
    </row>
    <row r="108" customFormat="false" ht="12.75" hidden="false" customHeight="false" outlineLevel="0" collapsed="false">
      <c r="A108" s="121" t="n">
        <v>40483</v>
      </c>
      <c r="B108" s="0"/>
      <c r="C108" s="0"/>
      <c r="D108" s="122" t="n">
        <v>14</v>
      </c>
      <c r="E108" s="123"/>
      <c r="F108" s="124" t="n">
        <v>40483</v>
      </c>
      <c r="G108" s="117" t="n">
        <v>6</v>
      </c>
    </row>
    <row r="109" customFormat="false" ht="12.75" hidden="false" customHeight="false" outlineLevel="0" collapsed="false">
      <c r="A109" s="121" t="n">
        <v>40513</v>
      </c>
      <c r="B109" s="0"/>
      <c r="C109" s="0"/>
      <c r="D109" s="122" t="n">
        <v>14</v>
      </c>
      <c r="E109" s="123"/>
      <c r="F109" s="124" t="n">
        <v>40513</v>
      </c>
      <c r="G109" s="117" t="n">
        <v>6</v>
      </c>
    </row>
    <row r="110" customFormat="false" ht="12.75" hidden="false" customHeight="false" outlineLevel="0" collapsed="false">
      <c r="A110" s="121" t="n">
        <v>40544</v>
      </c>
      <c r="B110" s="0"/>
      <c r="C110" s="0"/>
      <c r="D110" s="122" t="n">
        <v>14</v>
      </c>
      <c r="E110" s="123"/>
      <c r="F110" s="124" t="n">
        <v>40544</v>
      </c>
      <c r="G110" s="117" t="n">
        <v>6</v>
      </c>
    </row>
    <row r="111" customFormat="false" ht="12.75" hidden="false" customHeight="false" outlineLevel="0" collapsed="false">
      <c r="A111" s="121" t="n">
        <v>40575</v>
      </c>
      <c r="B111" s="0"/>
      <c r="C111" s="0"/>
      <c r="D111" s="122" t="n">
        <v>14</v>
      </c>
      <c r="E111" s="123"/>
      <c r="F111" s="124" t="n">
        <v>40575</v>
      </c>
      <c r="G111" s="117" t="n">
        <v>6</v>
      </c>
    </row>
    <row r="112" customFormat="false" ht="12.75" hidden="false" customHeight="false" outlineLevel="0" collapsed="false">
      <c r="A112" s="121" t="n">
        <v>40603</v>
      </c>
      <c r="B112" s="0"/>
      <c r="C112" s="0"/>
      <c r="D112" s="122" t="n">
        <v>14</v>
      </c>
      <c r="E112" s="123"/>
      <c r="F112" s="124" t="n">
        <v>40603</v>
      </c>
      <c r="G112" s="117" t="n">
        <v>6</v>
      </c>
    </row>
    <row r="113" customFormat="false" ht="12.75" hidden="false" customHeight="false" outlineLevel="0" collapsed="false">
      <c r="A113" s="121" t="n">
        <v>40634</v>
      </c>
      <c r="B113" s="0"/>
      <c r="C113" s="0"/>
      <c r="D113" s="122" t="n">
        <v>14</v>
      </c>
      <c r="E113" s="123"/>
      <c r="F113" s="124" t="n">
        <v>40634</v>
      </c>
      <c r="G113" s="117" t="n">
        <v>6</v>
      </c>
    </row>
    <row r="114" customFormat="false" ht="12.75" hidden="false" customHeight="false" outlineLevel="0" collapsed="false">
      <c r="A114" s="121" t="n">
        <v>40664</v>
      </c>
      <c r="B114" s="0"/>
      <c r="C114" s="0"/>
      <c r="D114" s="122" t="n">
        <v>14</v>
      </c>
      <c r="E114" s="123"/>
      <c r="F114" s="124" t="n">
        <v>40664</v>
      </c>
      <c r="G114" s="117" t="n">
        <v>6</v>
      </c>
    </row>
    <row r="115" customFormat="false" ht="12.75" hidden="false" customHeight="false" outlineLevel="0" collapsed="false">
      <c r="A115" s="121" t="n">
        <v>40695</v>
      </c>
      <c r="B115" s="0"/>
      <c r="C115" s="0"/>
      <c r="D115" s="122" t="n">
        <v>14</v>
      </c>
      <c r="E115" s="123"/>
      <c r="F115" s="124" t="n">
        <v>40695</v>
      </c>
      <c r="G115" s="117" t="n">
        <v>6</v>
      </c>
    </row>
    <row r="116" customFormat="false" ht="12.75" hidden="false" customHeight="false" outlineLevel="0" collapsed="false">
      <c r="A116" s="121" t="n">
        <v>40725</v>
      </c>
      <c r="B116" s="0"/>
      <c r="C116" s="0"/>
      <c r="D116" s="122" t="n">
        <v>14</v>
      </c>
      <c r="E116" s="123"/>
      <c r="F116" s="124" t="n">
        <v>40725</v>
      </c>
      <c r="G116" s="117" t="n">
        <v>6</v>
      </c>
    </row>
    <row r="117" customFormat="false" ht="12.75" hidden="false" customHeight="false" outlineLevel="0" collapsed="false">
      <c r="A117" s="121" t="n">
        <v>40756</v>
      </c>
      <c r="B117" s="0"/>
      <c r="C117" s="0"/>
      <c r="D117" s="122" t="n">
        <v>14</v>
      </c>
      <c r="E117" s="123"/>
      <c r="F117" s="124" t="n">
        <v>40756</v>
      </c>
      <c r="G117" s="117" t="n">
        <v>6</v>
      </c>
    </row>
    <row r="118" customFormat="false" ht="12.75" hidden="false" customHeight="false" outlineLevel="0" collapsed="false">
      <c r="A118" s="121" t="n">
        <v>40787</v>
      </c>
      <c r="B118" s="0"/>
      <c r="C118" s="0"/>
      <c r="D118" s="122" t="n">
        <v>14</v>
      </c>
      <c r="E118" s="123"/>
      <c r="F118" s="124" t="n">
        <v>40787</v>
      </c>
      <c r="G118" s="117" t="n">
        <v>6</v>
      </c>
    </row>
    <row r="119" customFormat="false" ht="12.75" hidden="false" customHeight="false" outlineLevel="0" collapsed="false">
      <c r="A119" s="121" t="n">
        <v>40817</v>
      </c>
      <c r="B119" s="0"/>
      <c r="C119" s="0"/>
      <c r="D119" s="122" t="n">
        <v>14</v>
      </c>
      <c r="E119" s="123"/>
      <c r="F119" s="124" t="n">
        <v>40817</v>
      </c>
      <c r="G119" s="117" t="n">
        <v>6</v>
      </c>
    </row>
    <row r="120" customFormat="false" ht="12.75" hidden="false" customHeight="false" outlineLevel="0" collapsed="false">
      <c r="A120" s="121" t="n">
        <v>40848</v>
      </c>
      <c r="B120" s="0"/>
      <c r="C120" s="0"/>
      <c r="D120" s="122" t="n">
        <v>14</v>
      </c>
      <c r="E120" s="123"/>
      <c r="F120" s="124" t="n">
        <v>40848</v>
      </c>
      <c r="G120" s="117" t="n">
        <v>6</v>
      </c>
    </row>
    <row r="121" customFormat="false" ht="12.75" hidden="false" customHeight="false" outlineLevel="0" collapsed="false">
      <c r="A121" s="121" t="n">
        <v>40878</v>
      </c>
      <c r="B121" s="0"/>
      <c r="C121" s="0"/>
      <c r="D121" s="122" t="n">
        <v>14</v>
      </c>
      <c r="E121" s="123"/>
      <c r="F121" s="124" t="n">
        <v>40878</v>
      </c>
      <c r="G121" s="117" t="n">
        <v>6</v>
      </c>
    </row>
    <row r="122" customFormat="false" ht="12.75" hidden="false" customHeight="false" outlineLevel="0" collapsed="false">
      <c r="A122" s="121" t="n">
        <v>40909</v>
      </c>
      <c r="B122" s="0"/>
      <c r="C122" s="0"/>
      <c r="D122" s="122" t="n">
        <v>14</v>
      </c>
      <c r="E122" s="123"/>
      <c r="F122" s="124" t="n">
        <v>40909</v>
      </c>
      <c r="G122" s="117" t="n">
        <v>6</v>
      </c>
    </row>
    <row r="123" customFormat="false" ht="12.75" hidden="false" customHeight="false" outlineLevel="0" collapsed="false">
      <c r="A123" s="121" t="n">
        <v>40940</v>
      </c>
      <c r="B123" s="0"/>
      <c r="C123" s="0"/>
      <c r="D123" s="122" t="n">
        <v>14</v>
      </c>
      <c r="E123" s="123"/>
      <c r="F123" s="124" t="n">
        <v>40940</v>
      </c>
      <c r="G123" s="117" t="n">
        <v>6</v>
      </c>
    </row>
    <row r="124" customFormat="false" ht="12.75" hidden="false" customHeight="false" outlineLevel="0" collapsed="false">
      <c r="A124" s="121" t="n">
        <v>40969</v>
      </c>
      <c r="B124" s="0"/>
      <c r="C124" s="0"/>
      <c r="D124" s="122" t="n">
        <v>14</v>
      </c>
      <c r="E124" s="123"/>
      <c r="F124" s="124" t="n">
        <v>40969</v>
      </c>
      <c r="G124" s="117" t="n">
        <v>6</v>
      </c>
    </row>
    <row r="125" customFormat="false" ht="12.75" hidden="false" customHeight="false" outlineLevel="0" collapsed="false">
      <c r="A125" s="121" t="n">
        <v>41000</v>
      </c>
      <c r="B125" s="0"/>
      <c r="C125" s="0"/>
      <c r="D125" s="122" t="n">
        <v>14</v>
      </c>
      <c r="E125" s="123"/>
      <c r="F125" s="124" t="n">
        <v>41000</v>
      </c>
      <c r="G125" s="117" t="n">
        <v>6</v>
      </c>
    </row>
    <row r="126" customFormat="false" ht="12.75" hidden="false" customHeight="false" outlineLevel="0" collapsed="false">
      <c r="A126" s="121" t="n">
        <v>41030</v>
      </c>
      <c r="B126" s="0"/>
      <c r="C126" s="0"/>
      <c r="D126" s="122" t="n">
        <v>14</v>
      </c>
      <c r="E126" s="123"/>
      <c r="F126" s="124" t="n">
        <v>41030</v>
      </c>
      <c r="G126" s="117" t="n">
        <v>6</v>
      </c>
    </row>
    <row r="127" customFormat="false" ht="12.75" hidden="false" customHeight="false" outlineLevel="0" collapsed="false">
      <c r="A127" s="121" t="n">
        <v>41061</v>
      </c>
      <c r="B127" s="0"/>
      <c r="C127" s="0"/>
      <c r="D127" s="122" t="n">
        <v>14</v>
      </c>
      <c r="E127" s="123"/>
      <c r="F127" s="124" t="n">
        <v>41061</v>
      </c>
      <c r="G127" s="117" t="n">
        <v>6</v>
      </c>
    </row>
    <row r="128" customFormat="false" ht="12.75" hidden="false" customHeight="false" outlineLevel="0" collapsed="false">
      <c r="A128" s="121" t="n">
        <v>41091</v>
      </c>
      <c r="B128" s="0"/>
      <c r="C128" s="0"/>
      <c r="D128" s="122" t="n">
        <v>14</v>
      </c>
      <c r="E128" s="123"/>
      <c r="F128" s="124" t="n">
        <v>41091</v>
      </c>
      <c r="G128" s="117" t="n">
        <v>6</v>
      </c>
    </row>
    <row r="129" customFormat="false" ht="12.75" hidden="false" customHeight="false" outlineLevel="0" collapsed="false">
      <c r="A129" s="121" t="n">
        <v>41122</v>
      </c>
      <c r="B129" s="0"/>
      <c r="C129" s="0"/>
      <c r="D129" s="122" t="n">
        <v>14</v>
      </c>
      <c r="E129" s="123"/>
      <c r="F129" s="124" t="n">
        <v>41122</v>
      </c>
      <c r="G129" s="117" t="n">
        <v>6</v>
      </c>
    </row>
    <row r="130" customFormat="false" ht="12.75" hidden="false" customHeight="false" outlineLevel="0" collapsed="false">
      <c r="A130" s="121" t="n">
        <v>41153</v>
      </c>
      <c r="B130" s="0"/>
      <c r="C130" s="0"/>
      <c r="D130" s="122" t="n">
        <v>14</v>
      </c>
      <c r="E130" s="123"/>
      <c r="F130" s="124" t="n">
        <v>41153</v>
      </c>
      <c r="G130" s="117" t="n">
        <v>6</v>
      </c>
    </row>
    <row r="131" customFormat="false" ht="12.75" hidden="false" customHeight="false" outlineLevel="0" collapsed="false">
      <c r="A131" s="121" t="n">
        <v>41183</v>
      </c>
      <c r="B131" s="0"/>
      <c r="C131" s="0"/>
      <c r="D131" s="122" t="n">
        <v>14</v>
      </c>
      <c r="E131" s="123"/>
      <c r="F131" s="124" t="n">
        <v>41183</v>
      </c>
      <c r="G131" s="117" t="n">
        <v>6</v>
      </c>
    </row>
    <row r="132" customFormat="false" ht="12.75" hidden="false" customHeight="false" outlineLevel="0" collapsed="false">
      <c r="A132" s="121" t="n">
        <v>41214</v>
      </c>
      <c r="B132" s="0"/>
      <c r="C132" s="0"/>
      <c r="D132" s="122" t="n">
        <v>14</v>
      </c>
      <c r="E132" s="123"/>
      <c r="F132" s="124" t="n">
        <v>41214</v>
      </c>
      <c r="G132" s="117" t="n">
        <v>6</v>
      </c>
    </row>
    <row r="133" customFormat="false" ht="12.75" hidden="false" customHeight="false" outlineLevel="0" collapsed="false">
      <c r="A133" s="121" t="n">
        <v>41244</v>
      </c>
      <c r="B133" s="0"/>
      <c r="C133" s="0"/>
      <c r="D133" s="122" t="n">
        <v>14</v>
      </c>
      <c r="E133" s="123"/>
      <c r="F133" s="124" t="n">
        <v>41244</v>
      </c>
      <c r="G133" s="117" t="n">
        <v>6</v>
      </c>
    </row>
    <row r="134" customFormat="false" ht="12.75" hidden="false" customHeight="false" outlineLevel="0" collapsed="false">
      <c r="A134" s="121" t="n">
        <v>41275</v>
      </c>
      <c r="B134" s="0"/>
      <c r="C134" s="0"/>
      <c r="D134" s="122" t="n">
        <v>14</v>
      </c>
      <c r="E134" s="123"/>
      <c r="F134" s="124" t="n">
        <v>41275</v>
      </c>
      <c r="G134" s="117" t="n">
        <v>6</v>
      </c>
    </row>
    <row r="135" customFormat="false" ht="12.75" hidden="false" customHeight="false" outlineLevel="0" collapsed="false">
      <c r="A135" s="121" t="n">
        <v>41306</v>
      </c>
      <c r="B135" s="0"/>
      <c r="C135" s="0"/>
      <c r="D135" s="122" t="n">
        <v>14</v>
      </c>
      <c r="E135" s="123"/>
      <c r="F135" s="124" t="n">
        <v>41306</v>
      </c>
      <c r="G135" s="117" t="n">
        <v>6</v>
      </c>
    </row>
    <row r="136" customFormat="false" ht="12.75" hidden="false" customHeight="false" outlineLevel="0" collapsed="false">
      <c r="A136" s="121" t="n">
        <v>41334</v>
      </c>
      <c r="B136" s="0"/>
      <c r="C136" s="0"/>
      <c r="D136" s="122" t="n">
        <v>14</v>
      </c>
      <c r="E136" s="123"/>
      <c r="F136" s="124" t="n">
        <v>41334</v>
      </c>
      <c r="G136" s="117" t="n">
        <v>6</v>
      </c>
    </row>
    <row r="137" customFormat="false" ht="12.75" hidden="false" customHeight="false" outlineLevel="0" collapsed="false">
      <c r="A137" s="121" t="n">
        <v>41365</v>
      </c>
      <c r="B137" s="0"/>
      <c r="C137" s="0"/>
      <c r="D137" s="122" t="n">
        <v>14</v>
      </c>
      <c r="E137" s="123"/>
      <c r="F137" s="124" t="n">
        <v>41365</v>
      </c>
      <c r="G137" s="117" t="n">
        <v>6</v>
      </c>
    </row>
    <row r="138" customFormat="false" ht="12.75" hidden="false" customHeight="false" outlineLevel="0" collapsed="false">
      <c r="A138" s="121" t="n">
        <v>41395</v>
      </c>
      <c r="B138" s="0"/>
      <c r="C138" s="0"/>
      <c r="D138" s="122" t="n">
        <v>14</v>
      </c>
      <c r="E138" s="123"/>
      <c r="F138" s="124" t="n">
        <v>41395</v>
      </c>
      <c r="G138" s="117" t="n">
        <v>6</v>
      </c>
    </row>
    <row r="139" customFormat="false" ht="12.75" hidden="false" customHeight="false" outlineLevel="0" collapsed="false">
      <c r="A139" s="121" t="n">
        <v>41426</v>
      </c>
      <c r="B139" s="0"/>
      <c r="C139" s="0"/>
      <c r="D139" s="122" t="n">
        <v>14</v>
      </c>
      <c r="E139" s="123"/>
      <c r="F139" s="124" t="n">
        <v>41426</v>
      </c>
      <c r="G139" s="117" t="n">
        <v>6</v>
      </c>
    </row>
    <row r="140" customFormat="false" ht="12.75" hidden="false" customHeight="false" outlineLevel="0" collapsed="false">
      <c r="A140" s="121" t="n">
        <v>41456</v>
      </c>
      <c r="B140" s="0"/>
      <c r="C140" s="0"/>
      <c r="D140" s="122" t="n">
        <v>14</v>
      </c>
      <c r="E140" s="123"/>
      <c r="F140" s="124" t="n">
        <v>41456</v>
      </c>
      <c r="G140" s="117" t="n">
        <v>6</v>
      </c>
    </row>
    <row r="141" customFormat="false" ht="12.75" hidden="false" customHeight="false" outlineLevel="0" collapsed="false">
      <c r="A141" s="121" t="n">
        <v>41487</v>
      </c>
      <c r="B141" s="0"/>
      <c r="C141" s="0"/>
      <c r="D141" s="122" t="n">
        <v>14</v>
      </c>
      <c r="E141" s="123"/>
      <c r="F141" s="124" t="n">
        <v>41487</v>
      </c>
      <c r="G141" s="117" t="n">
        <v>6</v>
      </c>
    </row>
    <row r="142" customFormat="false" ht="12.75" hidden="false" customHeight="false" outlineLevel="0" collapsed="false">
      <c r="A142" s="121" t="n">
        <v>41518</v>
      </c>
      <c r="B142" s="0"/>
      <c r="C142" s="0"/>
      <c r="D142" s="122" t="n">
        <v>14</v>
      </c>
      <c r="E142" s="123"/>
      <c r="F142" s="124" t="n">
        <v>41518</v>
      </c>
      <c r="G142" s="117" t="n">
        <v>6</v>
      </c>
    </row>
    <row r="143" customFormat="false" ht="12.75" hidden="false" customHeight="false" outlineLevel="0" collapsed="false">
      <c r="A143" s="121" t="n">
        <v>41548</v>
      </c>
      <c r="B143" s="0"/>
      <c r="C143" s="0"/>
      <c r="D143" s="122" t="n">
        <v>14</v>
      </c>
      <c r="E143" s="123"/>
      <c r="F143" s="124" t="n">
        <v>41548</v>
      </c>
      <c r="G143" s="117" t="n">
        <v>6</v>
      </c>
    </row>
    <row r="144" customFormat="false" ht="12.75" hidden="false" customHeight="false" outlineLevel="0" collapsed="false">
      <c r="A144" s="121" t="n">
        <v>41579</v>
      </c>
      <c r="B144" s="0"/>
      <c r="C144" s="0"/>
      <c r="D144" s="122" t="n">
        <v>14</v>
      </c>
      <c r="E144" s="123"/>
      <c r="F144" s="124" t="n">
        <v>41579</v>
      </c>
      <c r="G144" s="117" t="n">
        <v>6</v>
      </c>
    </row>
    <row r="145" customFormat="false" ht="12.75" hidden="false" customHeight="false" outlineLevel="0" collapsed="false">
      <c r="A145" s="121" t="n">
        <v>41609</v>
      </c>
      <c r="B145" s="0"/>
      <c r="C145" s="0"/>
      <c r="D145" s="122" t="n">
        <v>14</v>
      </c>
      <c r="E145" s="123"/>
      <c r="F145" s="124" t="n">
        <v>41609</v>
      </c>
      <c r="G145" s="117" t="n">
        <v>6</v>
      </c>
    </row>
    <row r="146" customFormat="false" ht="12.75" hidden="false" customHeight="false" outlineLevel="0" collapsed="false">
      <c r="A146" s="121" t="n">
        <v>41640</v>
      </c>
      <c r="B146" s="0"/>
      <c r="C146" s="0"/>
      <c r="D146" s="122" t="n">
        <v>14</v>
      </c>
      <c r="E146" s="123"/>
      <c r="F146" s="124" t="n">
        <v>41640</v>
      </c>
      <c r="G146" s="117" t="n">
        <v>6</v>
      </c>
    </row>
    <row r="147" customFormat="false" ht="12.75" hidden="false" customHeight="false" outlineLevel="0" collapsed="false">
      <c r="A147" s="121" t="n">
        <v>41671</v>
      </c>
      <c r="B147" s="0"/>
      <c r="C147" s="0"/>
      <c r="D147" s="122" t="n">
        <v>14</v>
      </c>
      <c r="E147" s="123"/>
      <c r="F147" s="124" t="n">
        <v>41671</v>
      </c>
      <c r="G147" s="117" t="n">
        <v>6</v>
      </c>
    </row>
    <row r="148" customFormat="false" ht="12.75" hidden="false" customHeight="false" outlineLevel="0" collapsed="false">
      <c r="A148" s="121" t="n">
        <v>41699</v>
      </c>
      <c r="B148" s="0"/>
      <c r="C148" s="0"/>
      <c r="D148" s="122" t="n">
        <v>14</v>
      </c>
      <c r="E148" s="123"/>
      <c r="F148" s="124" t="n">
        <v>41699</v>
      </c>
      <c r="G148" s="117" t="n">
        <v>6</v>
      </c>
    </row>
    <row r="149" customFormat="false" ht="12.75" hidden="false" customHeight="false" outlineLevel="0" collapsed="false">
      <c r="A149" s="121" t="n">
        <v>41730</v>
      </c>
      <c r="B149" s="0"/>
      <c r="C149" s="0"/>
      <c r="D149" s="122" t="n">
        <v>14</v>
      </c>
      <c r="E149" s="123"/>
      <c r="F149" s="124" t="n">
        <v>41730</v>
      </c>
      <c r="G149" s="117" t="n">
        <v>6</v>
      </c>
    </row>
    <row r="150" customFormat="false" ht="12.75" hidden="false" customHeight="false" outlineLevel="0" collapsed="false">
      <c r="A150" s="121" t="n">
        <v>41760</v>
      </c>
      <c r="B150" s="0"/>
      <c r="C150" s="0"/>
      <c r="D150" s="122" t="n">
        <v>14</v>
      </c>
      <c r="E150" s="123"/>
      <c r="F150" s="124" t="n">
        <v>41760</v>
      </c>
      <c r="G150" s="117" t="n">
        <v>6</v>
      </c>
    </row>
    <row r="151" customFormat="false" ht="12.75" hidden="false" customHeight="false" outlineLevel="0" collapsed="false">
      <c r="A151" s="121" t="n">
        <v>41791</v>
      </c>
      <c r="B151" s="0"/>
      <c r="C151" s="0"/>
      <c r="D151" s="122" t="n">
        <v>14</v>
      </c>
      <c r="E151" s="123"/>
      <c r="F151" s="124" t="n">
        <v>41791</v>
      </c>
      <c r="G151" s="117" t="n">
        <v>6</v>
      </c>
    </row>
    <row r="152" customFormat="false" ht="12.75" hidden="false" customHeight="false" outlineLevel="0" collapsed="false">
      <c r="A152" s="121" t="n">
        <v>41821</v>
      </c>
      <c r="B152" s="0"/>
      <c r="C152" s="0"/>
      <c r="D152" s="122" t="n">
        <v>14</v>
      </c>
      <c r="E152" s="123"/>
      <c r="F152" s="124" t="n">
        <v>41821</v>
      </c>
      <c r="G152" s="117" t="n">
        <v>6</v>
      </c>
    </row>
    <row r="153" customFormat="false" ht="12.75" hidden="false" customHeight="false" outlineLevel="0" collapsed="false">
      <c r="A153" s="121" t="n">
        <v>41852</v>
      </c>
      <c r="B153" s="0"/>
      <c r="C153" s="0"/>
      <c r="D153" s="122" t="n">
        <v>14</v>
      </c>
      <c r="E153" s="123"/>
      <c r="F153" s="124" t="n">
        <v>41852</v>
      </c>
      <c r="G153" s="117" t="n">
        <v>6</v>
      </c>
    </row>
    <row r="154" customFormat="false" ht="12.75" hidden="false" customHeight="false" outlineLevel="0" collapsed="false">
      <c r="A154" s="121" t="n">
        <v>41883</v>
      </c>
      <c r="B154" s="0"/>
      <c r="C154" s="0"/>
      <c r="D154" s="122" t="n">
        <v>14</v>
      </c>
      <c r="E154" s="123"/>
      <c r="F154" s="124" t="n">
        <v>41883</v>
      </c>
      <c r="G154" s="117" t="n">
        <v>6</v>
      </c>
    </row>
    <row r="155" customFormat="false" ht="12.75" hidden="false" customHeight="false" outlineLevel="0" collapsed="false">
      <c r="A155" s="121" t="n">
        <v>41913</v>
      </c>
      <c r="B155" s="0"/>
      <c r="C155" s="0"/>
      <c r="D155" s="122" t="n">
        <v>14</v>
      </c>
      <c r="E155" s="123"/>
      <c r="F155" s="124" t="n">
        <v>41913</v>
      </c>
      <c r="G155" s="117" t="n">
        <v>6</v>
      </c>
    </row>
    <row r="156" customFormat="false" ht="12.75" hidden="false" customHeight="false" outlineLevel="0" collapsed="false">
      <c r="A156" s="121" t="n">
        <v>41944</v>
      </c>
      <c r="B156" s="0"/>
      <c r="C156" s="0"/>
      <c r="D156" s="122" t="n">
        <v>14</v>
      </c>
      <c r="E156" s="123"/>
      <c r="F156" s="124" t="n">
        <v>41944</v>
      </c>
      <c r="G156" s="117" t="n">
        <v>6</v>
      </c>
    </row>
    <row r="157" customFormat="false" ht="12.75" hidden="false" customHeight="false" outlineLevel="0" collapsed="false">
      <c r="A157" s="121" t="n">
        <v>41974</v>
      </c>
      <c r="B157" s="0"/>
      <c r="C157" s="0"/>
      <c r="D157" s="122" t="n">
        <v>14</v>
      </c>
      <c r="E157" s="123"/>
      <c r="F157" s="124" t="n">
        <v>41974</v>
      </c>
      <c r="G157" s="117" t="n">
        <v>6</v>
      </c>
    </row>
    <row r="158" customFormat="false" ht="12.75" hidden="false" customHeight="false" outlineLevel="0" collapsed="false">
      <c r="A158" s="121" t="n">
        <v>42005</v>
      </c>
      <c r="B158" s="0"/>
      <c r="C158" s="0"/>
      <c r="D158" s="122" t="n">
        <v>14</v>
      </c>
      <c r="E158" s="123"/>
      <c r="F158" s="124" t="n">
        <v>42005</v>
      </c>
      <c r="G158" s="117" t="n">
        <v>6</v>
      </c>
    </row>
    <row r="159" customFormat="false" ht="12.75" hidden="false" customHeight="false" outlineLevel="0" collapsed="false">
      <c r="A159" s="121" t="n">
        <v>42036</v>
      </c>
      <c r="B159" s="0"/>
      <c r="C159" s="0"/>
      <c r="D159" s="122" t="n">
        <v>14</v>
      </c>
      <c r="E159" s="123"/>
      <c r="F159" s="124" t="n">
        <v>42036</v>
      </c>
      <c r="G159" s="117" t="n">
        <v>6</v>
      </c>
    </row>
    <row r="160" customFormat="false" ht="12.75" hidden="false" customHeight="false" outlineLevel="0" collapsed="false">
      <c r="A160" s="121" t="n">
        <v>42064</v>
      </c>
      <c r="B160" s="0"/>
      <c r="C160" s="0"/>
      <c r="D160" s="122" t="n">
        <v>14</v>
      </c>
      <c r="E160" s="123"/>
      <c r="F160" s="124" t="n">
        <v>42064</v>
      </c>
      <c r="G160" s="117" t="n">
        <v>6</v>
      </c>
    </row>
    <row r="161" customFormat="false" ht="12.75" hidden="false" customHeight="false" outlineLevel="0" collapsed="false">
      <c r="A161" s="121" t="n">
        <v>42095</v>
      </c>
      <c r="B161" s="0"/>
      <c r="C161" s="0"/>
      <c r="D161" s="122" t="n">
        <v>14</v>
      </c>
      <c r="E161" s="123"/>
      <c r="F161" s="124" t="n">
        <v>42095</v>
      </c>
      <c r="G161" s="117" t="n">
        <v>6</v>
      </c>
    </row>
    <row r="162" customFormat="false" ht="12.75" hidden="false" customHeight="false" outlineLevel="0" collapsed="false">
      <c r="A162" s="121" t="n">
        <v>42125</v>
      </c>
      <c r="B162" s="0"/>
      <c r="C162" s="0"/>
      <c r="D162" s="122" t="n">
        <v>14</v>
      </c>
      <c r="E162" s="123"/>
      <c r="F162" s="124" t="n">
        <v>42125</v>
      </c>
      <c r="G162" s="117" t="n">
        <v>6</v>
      </c>
    </row>
    <row r="163" customFormat="false" ht="12.75" hidden="false" customHeight="false" outlineLevel="0" collapsed="false">
      <c r="A163" s="121" t="n">
        <v>42156</v>
      </c>
      <c r="B163" s="0"/>
      <c r="C163" s="0"/>
      <c r="D163" s="122" t="n">
        <v>14</v>
      </c>
      <c r="E163" s="123"/>
      <c r="F163" s="124" t="n">
        <v>42156</v>
      </c>
      <c r="G163" s="117" t="n">
        <v>6</v>
      </c>
    </row>
    <row r="164" customFormat="false" ht="12.75" hidden="false" customHeight="false" outlineLevel="0" collapsed="false">
      <c r="A164" s="121" t="n">
        <v>42186</v>
      </c>
      <c r="B164" s="0"/>
      <c r="C164" s="0"/>
      <c r="D164" s="122" t="n">
        <v>14</v>
      </c>
      <c r="E164" s="123"/>
      <c r="F164" s="124" t="n">
        <v>42186</v>
      </c>
      <c r="G164" s="117" t="n">
        <v>6</v>
      </c>
    </row>
    <row r="165" customFormat="false" ht="12.75" hidden="false" customHeight="false" outlineLevel="0" collapsed="false">
      <c r="A165" s="121" t="n">
        <v>42217</v>
      </c>
      <c r="B165" s="0"/>
      <c r="C165" s="0"/>
      <c r="D165" s="122" t="n">
        <v>14</v>
      </c>
      <c r="E165" s="123"/>
      <c r="F165" s="124" t="n">
        <v>42217</v>
      </c>
      <c r="G165" s="117" t="n">
        <v>6</v>
      </c>
    </row>
    <row r="166" customFormat="false" ht="12.75" hidden="false" customHeight="false" outlineLevel="0" collapsed="false">
      <c r="A166" s="121" t="n">
        <v>42248</v>
      </c>
      <c r="B166" s="0"/>
      <c r="C166" s="0"/>
      <c r="D166" s="122" t="n">
        <v>14</v>
      </c>
      <c r="E166" s="123"/>
      <c r="F166" s="124" t="n">
        <v>42248</v>
      </c>
      <c r="G166" s="117" t="n">
        <v>6</v>
      </c>
    </row>
    <row r="167" customFormat="false" ht="12.75" hidden="false" customHeight="false" outlineLevel="0" collapsed="false">
      <c r="A167" s="121" t="n">
        <v>42278</v>
      </c>
      <c r="B167" s="0"/>
      <c r="C167" s="0"/>
      <c r="D167" s="122" t="n">
        <v>14</v>
      </c>
      <c r="E167" s="123"/>
      <c r="F167" s="124" t="n">
        <v>42278</v>
      </c>
      <c r="G167" s="117" t="n">
        <v>6</v>
      </c>
    </row>
    <row r="168" customFormat="false" ht="12.75" hidden="false" customHeight="false" outlineLevel="0" collapsed="false">
      <c r="A168" s="121" t="n">
        <v>42309</v>
      </c>
      <c r="B168" s="0"/>
      <c r="C168" s="0"/>
      <c r="D168" s="122" t="n">
        <v>14</v>
      </c>
      <c r="E168" s="123"/>
      <c r="F168" s="124" t="n">
        <v>42309</v>
      </c>
      <c r="G168" s="117" t="n">
        <v>6</v>
      </c>
    </row>
    <row r="169" customFormat="false" ht="12.75" hidden="false" customHeight="false" outlineLevel="0" collapsed="false">
      <c r="A169" s="121" t="n">
        <v>42339</v>
      </c>
      <c r="B169" s="0"/>
      <c r="C169" s="0"/>
      <c r="D169" s="122" t="n">
        <v>14</v>
      </c>
      <c r="E169" s="123"/>
      <c r="F169" s="124" t="n">
        <v>42339</v>
      </c>
      <c r="G169" s="117" t="n">
        <v>6</v>
      </c>
    </row>
    <row r="170" customFormat="false" ht="12.75" hidden="false" customHeight="false" outlineLevel="0" collapsed="false">
      <c r="A170" s="121" t="n">
        <v>42370</v>
      </c>
      <c r="B170" s="0"/>
      <c r="C170" s="0"/>
      <c r="D170" s="122" t="n">
        <v>14</v>
      </c>
      <c r="E170" s="123"/>
      <c r="F170" s="124" t="n">
        <v>42370</v>
      </c>
      <c r="G170" s="117" t="n">
        <v>6</v>
      </c>
    </row>
    <row r="171" customFormat="false" ht="12.75" hidden="false" customHeight="false" outlineLevel="0" collapsed="false">
      <c r="A171" s="121" t="n">
        <v>42401</v>
      </c>
      <c r="B171" s="0"/>
      <c r="C171" s="0"/>
      <c r="D171" s="122" t="n">
        <v>14</v>
      </c>
      <c r="E171" s="123"/>
      <c r="F171" s="124" t="n">
        <v>42401</v>
      </c>
      <c r="G171" s="117" t="n">
        <v>6</v>
      </c>
    </row>
    <row r="172" customFormat="false" ht="12.75" hidden="false" customHeight="false" outlineLevel="0" collapsed="false">
      <c r="A172" s="121" t="n">
        <v>42430</v>
      </c>
      <c r="B172" s="0"/>
      <c r="C172" s="0"/>
      <c r="D172" s="122" t="n">
        <v>14</v>
      </c>
      <c r="E172" s="123"/>
      <c r="F172" s="124" t="n">
        <v>42430</v>
      </c>
      <c r="G172" s="117" t="n">
        <v>6</v>
      </c>
    </row>
    <row r="173" customFormat="false" ht="12.75" hidden="false" customHeight="false" outlineLevel="0" collapsed="false">
      <c r="A173" s="121" t="n">
        <v>42461</v>
      </c>
      <c r="B173" s="0"/>
      <c r="C173" s="0"/>
      <c r="D173" s="122" t="n">
        <v>14</v>
      </c>
      <c r="E173" s="123"/>
      <c r="F173" s="124" t="n">
        <v>42461</v>
      </c>
      <c r="G173" s="117" t="n">
        <v>6</v>
      </c>
    </row>
    <row r="174" customFormat="false" ht="12.75" hidden="false" customHeight="false" outlineLevel="0" collapsed="false">
      <c r="A174" s="121" t="n">
        <v>42491</v>
      </c>
      <c r="B174" s="0"/>
      <c r="C174" s="0"/>
      <c r="D174" s="122" t="n">
        <v>14</v>
      </c>
      <c r="E174" s="123"/>
      <c r="F174" s="124" t="n">
        <v>42491</v>
      </c>
      <c r="G174" s="117" t="n">
        <v>6</v>
      </c>
    </row>
    <row r="175" customFormat="false" ht="12.75" hidden="false" customHeight="false" outlineLevel="0" collapsed="false">
      <c r="A175" s="121" t="n">
        <v>42522</v>
      </c>
      <c r="B175" s="0"/>
      <c r="C175" s="0"/>
      <c r="D175" s="122" t="n">
        <v>14</v>
      </c>
      <c r="E175" s="123"/>
      <c r="F175" s="124" t="n">
        <v>42522</v>
      </c>
      <c r="G175" s="117" t="n">
        <v>6</v>
      </c>
    </row>
    <row r="176" customFormat="false" ht="12.75" hidden="false" customHeight="false" outlineLevel="0" collapsed="false">
      <c r="A176" s="121" t="n">
        <v>42552</v>
      </c>
      <c r="B176" s="0"/>
      <c r="C176" s="0"/>
      <c r="D176" s="122" t="n">
        <v>14</v>
      </c>
      <c r="E176" s="123"/>
      <c r="F176" s="124" t="n">
        <v>42552</v>
      </c>
      <c r="G176" s="117" t="n">
        <v>6</v>
      </c>
    </row>
    <row r="177" customFormat="false" ht="12.75" hidden="false" customHeight="false" outlineLevel="0" collapsed="false">
      <c r="A177" s="121" t="n">
        <v>42583</v>
      </c>
      <c r="B177" s="0"/>
      <c r="C177" s="0"/>
      <c r="D177" s="122" t="n">
        <v>14</v>
      </c>
      <c r="E177" s="123"/>
      <c r="F177" s="124" t="n">
        <v>42583</v>
      </c>
      <c r="G177" s="117" t="n">
        <v>6</v>
      </c>
    </row>
    <row r="178" customFormat="false" ht="12.75" hidden="false" customHeight="false" outlineLevel="0" collapsed="false">
      <c r="A178" s="121" t="n">
        <v>42614</v>
      </c>
      <c r="B178" s="0"/>
      <c r="C178" s="0"/>
      <c r="D178" s="122" t="n">
        <v>14</v>
      </c>
      <c r="E178" s="123"/>
      <c r="F178" s="124" t="n">
        <v>42614</v>
      </c>
      <c r="G178" s="117" t="n">
        <v>6</v>
      </c>
    </row>
    <row r="179" customFormat="false" ht="12.75" hidden="false" customHeight="false" outlineLevel="0" collapsed="false">
      <c r="A179" s="121" t="n">
        <v>42644</v>
      </c>
      <c r="B179" s="0"/>
      <c r="C179" s="0"/>
      <c r="D179" s="122" t="n">
        <v>14</v>
      </c>
      <c r="E179" s="123"/>
      <c r="F179" s="124" t="n">
        <v>42644</v>
      </c>
      <c r="G179" s="117" t="n">
        <v>6</v>
      </c>
    </row>
    <row r="180" customFormat="false" ht="12.75" hidden="false" customHeight="false" outlineLevel="0" collapsed="false">
      <c r="A180" s="121" t="n">
        <v>42675</v>
      </c>
      <c r="B180" s="0"/>
      <c r="C180" s="0"/>
      <c r="D180" s="122" t="n">
        <v>14</v>
      </c>
      <c r="E180" s="123"/>
      <c r="F180" s="124" t="n">
        <v>42675</v>
      </c>
      <c r="G180" s="117" t="n">
        <v>6</v>
      </c>
    </row>
    <row r="181" customFormat="false" ht="12.75" hidden="false" customHeight="false" outlineLevel="0" collapsed="false">
      <c r="A181" s="121" t="n">
        <v>42705</v>
      </c>
      <c r="B181" s="0"/>
      <c r="C181" s="0"/>
      <c r="D181" s="122" t="n">
        <v>14</v>
      </c>
      <c r="E181" s="123"/>
      <c r="F181" s="124" t="n">
        <v>42705</v>
      </c>
      <c r="G181" s="117" t="n">
        <v>6</v>
      </c>
    </row>
    <row r="182" customFormat="false" ht="12.75" hidden="false" customHeight="false" outlineLevel="0" collapsed="false">
      <c r="A182" s="121" t="n">
        <v>42736</v>
      </c>
      <c r="B182" s="0"/>
      <c r="C182" s="0"/>
      <c r="D182" s="122" t="n">
        <v>14</v>
      </c>
      <c r="E182" s="123"/>
      <c r="F182" s="124" t="n">
        <v>42736</v>
      </c>
      <c r="G182" s="117" t="n">
        <v>6</v>
      </c>
    </row>
    <row r="183" customFormat="false" ht="12.75" hidden="false" customHeight="false" outlineLevel="0" collapsed="false">
      <c r="A183" s="121" t="n">
        <v>42767</v>
      </c>
      <c r="B183" s="0"/>
      <c r="C183" s="0"/>
      <c r="D183" s="122" t="n">
        <v>14</v>
      </c>
      <c r="E183" s="123"/>
      <c r="F183" s="124" t="n">
        <v>42767</v>
      </c>
      <c r="G183" s="117" t="n">
        <v>6</v>
      </c>
    </row>
    <row r="184" customFormat="false" ht="12.75" hidden="false" customHeight="false" outlineLevel="0" collapsed="false">
      <c r="A184" s="121" t="n">
        <v>42795</v>
      </c>
      <c r="B184" s="0"/>
      <c r="C184" s="0"/>
      <c r="D184" s="122" t="n">
        <v>14</v>
      </c>
      <c r="E184" s="123"/>
      <c r="F184" s="124" t="n">
        <v>42795</v>
      </c>
      <c r="G184" s="117" t="n">
        <v>6</v>
      </c>
    </row>
    <row r="185" customFormat="false" ht="12.75" hidden="false" customHeight="false" outlineLevel="0" collapsed="false">
      <c r="A185" s="121" t="n">
        <v>42826</v>
      </c>
      <c r="B185" s="0"/>
      <c r="C185" s="0"/>
      <c r="D185" s="122" t="n">
        <v>14</v>
      </c>
      <c r="E185" s="123"/>
      <c r="F185" s="124" t="n">
        <v>42826</v>
      </c>
      <c r="G185" s="117" t="n">
        <v>6</v>
      </c>
    </row>
    <row r="186" customFormat="false" ht="12.75" hidden="false" customHeight="false" outlineLevel="0" collapsed="false">
      <c r="A186" s="121" t="n">
        <v>42856</v>
      </c>
      <c r="B186" s="0"/>
      <c r="C186" s="0"/>
      <c r="D186" s="122" t="n">
        <v>14</v>
      </c>
      <c r="E186" s="123"/>
      <c r="F186" s="124" t="n">
        <v>42856</v>
      </c>
      <c r="G186" s="117" t="n">
        <v>6</v>
      </c>
    </row>
    <row r="187" customFormat="false" ht="12.75" hidden="false" customHeight="false" outlineLevel="0" collapsed="false">
      <c r="A187" s="121" t="n">
        <v>42887</v>
      </c>
      <c r="B187" s="0"/>
      <c r="C187" s="0"/>
      <c r="D187" s="122" t="n">
        <v>14</v>
      </c>
      <c r="E187" s="123"/>
      <c r="F187" s="124" t="n">
        <v>42887</v>
      </c>
      <c r="G187" s="117" t="n">
        <v>6</v>
      </c>
    </row>
    <row r="188" customFormat="false" ht="12.75" hidden="false" customHeight="false" outlineLevel="0" collapsed="false">
      <c r="A188" s="121" t="n">
        <v>42917</v>
      </c>
      <c r="B188" s="0"/>
      <c r="C188" s="0"/>
      <c r="D188" s="122" t="n">
        <v>14</v>
      </c>
      <c r="E188" s="123"/>
      <c r="F188" s="124" t="n">
        <v>42917</v>
      </c>
      <c r="G188" s="117" t="n">
        <v>6</v>
      </c>
    </row>
    <row r="189" customFormat="false" ht="12.75" hidden="false" customHeight="false" outlineLevel="0" collapsed="false">
      <c r="A189" s="121" t="n">
        <v>42948</v>
      </c>
      <c r="B189" s="0"/>
      <c r="C189" s="0"/>
      <c r="D189" s="122" t="n">
        <v>14</v>
      </c>
      <c r="E189" s="123"/>
      <c r="F189" s="124" t="n">
        <v>42948</v>
      </c>
      <c r="G189" s="117" t="n">
        <v>6</v>
      </c>
    </row>
    <row r="190" customFormat="false" ht="12.75" hidden="false" customHeight="false" outlineLevel="0" collapsed="false">
      <c r="A190" s="121" t="n">
        <v>42979</v>
      </c>
      <c r="B190" s="0"/>
      <c r="C190" s="0"/>
      <c r="D190" s="122" t="n">
        <v>14</v>
      </c>
      <c r="E190" s="123"/>
      <c r="F190" s="124" t="n">
        <v>42979</v>
      </c>
      <c r="G190" s="117" t="n">
        <v>6</v>
      </c>
    </row>
    <row r="191" customFormat="false" ht="12.75" hidden="false" customHeight="false" outlineLevel="0" collapsed="false">
      <c r="A191" s="121" t="n">
        <v>43009</v>
      </c>
      <c r="B191" s="0"/>
      <c r="C191" s="0"/>
      <c r="D191" s="122" t="n">
        <v>14</v>
      </c>
      <c r="E191" s="123"/>
      <c r="F191" s="124" t="n">
        <v>43009</v>
      </c>
      <c r="G191" s="117" t="n">
        <v>6</v>
      </c>
    </row>
    <row r="192" customFormat="false" ht="12.75" hidden="false" customHeight="false" outlineLevel="0" collapsed="false">
      <c r="A192" s="121" t="n">
        <v>43040</v>
      </c>
      <c r="B192" s="0"/>
      <c r="C192" s="0"/>
      <c r="D192" s="122" t="n">
        <v>14</v>
      </c>
      <c r="E192" s="123"/>
      <c r="F192" s="124" t="n">
        <v>43040</v>
      </c>
      <c r="G192" s="117" t="n">
        <v>6</v>
      </c>
    </row>
    <row r="193" customFormat="false" ht="12.75" hidden="false" customHeight="false" outlineLevel="0" collapsed="false">
      <c r="A193" s="121" t="n">
        <v>43070</v>
      </c>
      <c r="B193" s="0"/>
      <c r="C193" s="0"/>
      <c r="D193" s="122" t="n">
        <v>14</v>
      </c>
      <c r="E193" s="123"/>
      <c r="F193" s="124" t="n">
        <v>43070</v>
      </c>
      <c r="G193" s="117" t="n">
        <v>6</v>
      </c>
    </row>
    <row r="194" customFormat="false" ht="12.75" hidden="false" customHeight="false" outlineLevel="0" collapsed="false">
      <c r="A194" s="121" t="n">
        <v>43101</v>
      </c>
      <c r="B194" s="0"/>
      <c r="C194" s="0"/>
      <c r="D194" s="122" t="n">
        <v>14</v>
      </c>
      <c r="E194" s="123"/>
      <c r="F194" s="124" t="n">
        <v>43101</v>
      </c>
      <c r="G194" s="117" t="n">
        <v>6</v>
      </c>
    </row>
    <row r="195" customFormat="false" ht="12.75" hidden="false" customHeight="false" outlineLevel="0" collapsed="false">
      <c r="A195" s="121" t="n">
        <v>43132</v>
      </c>
      <c r="B195" s="0"/>
      <c r="C195" s="0"/>
      <c r="D195" s="122" t="n">
        <v>14</v>
      </c>
      <c r="E195" s="123"/>
      <c r="F195" s="124" t="n">
        <v>43132</v>
      </c>
      <c r="G195" s="117" t="n">
        <v>6</v>
      </c>
    </row>
    <row r="196" customFormat="false" ht="12.75" hidden="false" customHeight="false" outlineLevel="0" collapsed="false">
      <c r="A196" s="121" t="n">
        <v>43160</v>
      </c>
      <c r="B196" s="0"/>
      <c r="C196" s="0"/>
      <c r="D196" s="122" t="n">
        <v>14</v>
      </c>
      <c r="E196" s="123"/>
      <c r="F196" s="124" t="n">
        <v>43160</v>
      </c>
      <c r="G196" s="117" t="n">
        <v>6</v>
      </c>
    </row>
    <row r="197" customFormat="false" ht="12.75" hidden="false" customHeight="false" outlineLevel="0" collapsed="false">
      <c r="A197" s="121" t="n">
        <v>43191</v>
      </c>
      <c r="B197" s="0"/>
      <c r="C197" s="0"/>
      <c r="D197" s="122" t="n">
        <v>14</v>
      </c>
      <c r="E197" s="123"/>
      <c r="F197" s="124" t="n">
        <v>43191</v>
      </c>
      <c r="G197" s="117" t="n">
        <v>6</v>
      </c>
    </row>
    <row r="198" customFormat="false" ht="12.75" hidden="false" customHeight="false" outlineLevel="0" collapsed="false">
      <c r="A198" s="121" t="n">
        <v>43221</v>
      </c>
      <c r="B198" s="0"/>
      <c r="C198" s="0"/>
      <c r="D198" s="122" t="n">
        <v>14</v>
      </c>
      <c r="E198" s="123"/>
      <c r="F198" s="124" t="n">
        <v>43221</v>
      </c>
      <c r="G198" s="117" t="n">
        <v>6</v>
      </c>
    </row>
    <row r="199" customFormat="false" ht="12.75" hidden="false" customHeight="false" outlineLevel="0" collapsed="false">
      <c r="A199" s="121" t="n">
        <v>43252</v>
      </c>
      <c r="B199" s="0"/>
      <c r="C199" s="0"/>
      <c r="D199" s="122" t="n">
        <v>14</v>
      </c>
      <c r="E199" s="123"/>
      <c r="F199" s="124" t="n">
        <v>43252</v>
      </c>
      <c r="G199" s="117" t="n">
        <v>6</v>
      </c>
    </row>
    <row r="200" customFormat="false" ht="12.75" hidden="false" customHeight="false" outlineLevel="0" collapsed="false">
      <c r="A200" s="121" t="n">
        <v>43282</v>
      </c>
      <c r="B200" s="0"/>
      <c r="C200" s="0"/>
      <c r="D200" s="122" t="n">
        <v>14</v>
      </c>
      <c r="E200" s="123"/>
      <c r="F200" s="124" t="n">
        <v>43282</v>
      </c>
      <c r="G200" s="117" t="n">
        <v>6</v>
      </c>
    </row>
    <row r="201" customFormat="false" ht="12.75" hidden="false" customHeight="false" outlineLevel="0" collapsed="false">
      <c r="A201" s="121" t="n">
        <v>43313</v>
      </c>
      <c r="B201" s="0"/>
      <c r="C201" s="0"/>
      <c r="D201" s="122" t="n">
        <v>14</v>
      </c>
      <c r="E201" s="123"/>
      <c r="F201" s="124" t="n">
        <v>43313</v>
      </c>
      <c r="G201" s="117" t="n">
        <v>6</v>
      </c>
    </row>
    <row r="202" customFormat="false" ht="12.75" hidden="false" customHeight="false" outlineLevel="0" collapsed="false">
      <c r="A202" s="121" t="n">
        <v>43344</v>
      </c>
      <c r="B202" s="0"/>
      <c r="C202" s="0"/>
      <c r="D202" s="122" t="n">
        <v>14</v>
      </c>
      <c r="E202" s="123"/>
      <c r="F202" s="124" t="n">
        <v>43344</v>
      </c>
      <c r="G202" s="117" t="n">
        <v>6</v>
      </c>
    </row>
    <row r="203" customFormat="false" ht="12.75" hidden="false" customHeight="false" outlineLevel="0" collapsed="false">
      <c r="A203" s="121" t="n">
        <v>43374</v>
      </c>
      <c r="B203" s="0"/>
      <c r="C203" s="0"/>
      <c r="D203" s="122" t="n">
        <v>14</v>
      </c>
      <c r="E203" s="123"/>
      <c r="F203" s="124" t="n">
        <v>43374</v>
      </c>
      <c r="G203" s="117" t="n">
        <v>6</v>
      </c>
    </row>
    <row r="204" customFormat="false" ht="12.75" hidden="false" customHeight="false" outlineLevel="0" collapsed="false">
      <c r="A204" s="121" t="n">
        <v>43405</v>
      </c>
      <c r="B204" s="0"/>
      <c r="C204" s="0"/>
      <c r="D204" s="122" t="n">
        <v>14</v>
      </c>
      <c r="E204" s="123"/>
      <c r="F204" s="124" t="n">
        <v>43405</v>
      </c>
      <c r="G204" s="117" t="n">
        <v>6</v>
      </c>
    </row>
    <row r="205" customFormat="false" ht="12.75" hidden="false" customHeight="false" outlineLevel="0" collapsed="false">
      <c r="A205" s="121" t="n">
        <v>43435</v>
      </c>
      <c r="B205" s="0"/>
      <c r="C205" s="0"/>
      <c r="D205" s="122" t="n">
        <v>14</v>
      </c>
      <c r="E205" s="123"/>
      <c r="F205" s="124" t="n">
        <v>43435</v>
      </c>
      <c r="G205" s="117" t="n">
        <v>6</v>
      </c>
    </row>
    <row r="206" customFormat="false" ht="12.75" hidden="false" customHeight="false" outlineLevel="0" collapsed="false">
      <c r="A206" s="121" t="n">
        <v>43466</v>
      </c>
      <c r="B206" s="0"/>
      <c r="C206" s="0"/>
      <c r="D206" s="122" t="n">
        <v>14</v>
      </c>
      <c r="E206" s="123"/>
      <c r="F206" s="124" t="n">
        <v>43466</v>
      </c>
      <c r="G206" s="117" t="n">
        <v>6</v>
      </c>
    </row>
    <row r="207" customFormat="false" ht="12.75" hidden="false" customHeight="false" outlineLevel="0" collapsed="false">
      <c r="A207" s="121" t="n">
        <v>43497</v>
      </c>
      <c r="B207" s="0"/>
      <c r="C207" s="0"/>
      <c r="D207" s="122" t="n">
        <v>14</v>
      </c>
      <c r="E207" s="123"/>
      <c r="F207" s="124" t="n">
        <v>43497</v>
      </c>
      <c r="G207" s="117" t="n">
        <v>6</v>
      </c>
    </row>
    <row r="208" customFormat="false" ht="12.75" hidden="false" customHeight="false" outlineLevel="0" collapsed="false">
      <c r="A208" s="121" t="n">
        <v>43525</v>
      </c>
      <c r="B208" s="0"/>
      <c r="C208" s="0"/>
      <c r="D208" s="122" t="n">
        <v>14</v>
      </c>
      <c r="E208" s="123"/>
      <c r="F208" s="124" t="n">
        <v>43525</v>
      </c>
      <c r="G208" s="117" t="n">
        <v>6</v>
      </c>
    </row>
    <row r="209" customFormat="false" ht="12.75" hidden="false" customHeight="false" outlineLevel="0" collapsed="false">
      <c r="A209" s="121" t="n">
        <v>43556</v>
      </c>
      <c r="B209" s="0"/>
      <c r="C209" s="0"/>
      <c r="D209" s="122" t="n">
        <v>14</v>
      </c>
      <c r="E209" s="123"/>
      <c r="F209" s="124" t="n">
        <v>43556</v>
      </c>
      <c r="G209" s="117" t="n">
        <v>6</v>
      </c>
    </row>
    <row r="210" customFormat="false" ht="12.75" hidden="false" customHeight="false" outlineLevel="0" collapsed="false">
      <c r="A210" s="121" t="n">
        <v>43586</v>
      </c>
      <c r="B210" s="0"/>
      <c r="C210" s="0"/>
      <c r="D210" s="122" t="n">
        <v>14</v>
      </c>
      <c r="E210" s="123"/>
      <c r="F210" s="124" t="n">
        <v>43586</v>
      </c>
      <c r="G210" s="117" t="n">
        <v>6</v>
      </c>
    </row>
    <row r="211" customFormat="false" ht="12.75" hidden="false" customHeight="false" outlineLevel="0" collapsed="false">
      <c r="A211" s="121" t="n">
        <v>43617</v>
      </c>
      <c r="B211" s="0"/>
      <c r="C211" s="0"/>
      <c r="D211" s="122" t="n">
        <v>14</v>
      </c>
      <c r="E211" s="123"/>
      <c r="F211" s="124" t="n">
        <v>43617</v>
      </c>
      <c r="G211" s="117" t="n">
        <v>6</v>
      </c>
    </row>
    <row r="212" customFormat="false" ht="12.75" hidden="false" customHeight="false" outlineLevel="0" collapsed="false">
      <c r="A212" s="121" t="n">
        <v>43647</v>
      </c>
      <c r="B212" s="0"/>
      <c r="C212" s="0"/>
      <c r="D212" s="122" t="n">
        <v>14</v>
      </c>
      <c r="E212" s="123"/>
      <c r="F212" s="124" t="n">
        <v>43647</v>
      </c>
      <c r="G212" s="117" t="n">
        <v>6</v>
      </c>
    </row>
    <row r="213" customFormat="false" ht="12.75" hidden="false" customHeight="false" outlineLevel="0" collapsed="false">
      <c r="A213" s="121" t="n">
        <v>43678</v>
      </c>
      <c r="B213" s="0"/>
      <c r="C213" s="0"/>
      <c r="D213" s="122" t="n">
        <v>14</v>
      </c>
      <c r="E213" s="123"/>
      <c r="F213" s="124" t="n">
        <v>43678</v>
      </c>
      <c r="G213" s="117" t="n">
        <v>6</v>
      </c>
    </row>
    <row r="214" customFormat="false" ht="12.75" hidden="false" customHeight="false" outlineLevel="0" collapsed="false">
      <c r="A214" s="121" t="n">
        <v>43709</v>
      </c>
      <c r="B214" s="0"/>
      <c r="C214" s="0"/>
      <c r="D214" s="122" t="n">
        <v>14</v>
      </c>
      <c r="E214" s="123"/>
      <c r="F214" s="124" t="n">
        <v>43709</v>
      </c>
      <c r="G214" s="117" t="n">
        <v>6</v>
      </c>
    </row>
    <row r="215" customFormat="false" ht="12.75" hidden="false" customHeight="false" outlineLevel="0" collapsed="false">
      <c r="A215" s="121" t="n">
        <v>43739</v>
      </c>
      <c r="B215" s="0"/>
      <c r="C215" s="0"/>
      <c r="D215" s="122" t="n">
        <v>14</v>
      </c>
      <c r="E215" s="123"/>
      <c r="F215" s="124" t="n">
        <v>43739</v>
      </c>
      <c r="G215" s="117" t="n">
        <v>6</v>
      </c>
    </row>
    <row r="216" customFormat="false" ht="12.75" hidden="false" customHeight="false" outlineLevel="0" collapsed="false">
      <c r="A216" s="121" t="n">
        <v>43770</v>
      </c>
      <c r="B216" s="0"/>
      <c r="C216" s="0"/>
      <c r="D216" s="122" t="n">
        <v>14</v>
      </c>
      <c r="E216" s="123"/>
      <c r="F216" s="124" t="n">
        <v>43770</v>
      </c>
      <c r="G216" s="117" t="n">
        <v>6</v>
      </c>
    </row>
    <row r="217" customFormat="false" ht="12.75" hidden="false" customHeight="false" outlineLevel="0" collapsed="false">
      <c r="A217" s="121" t="n">
        <v>43800</v>
      </c>
      <c r="B217" s="0"/>
      <c r="C217" s="0"/>
      <c r="D217" s="122" t="n">
        <v>14</v>
      </c>
      <c r="E217" s="123"/>
      <c r="F217" s="124" t="n">
        <v>43800</v>
      </c>
      <c r="G217" s="117" t="n">
        <v>6</v>
      </c>
    </row>
    <row r="218" customFormat="false" ht="12.75" hidden="false" customHeight="false" outlineLevel="0" collapsed="false">
      <c r="A218" s="121" t="n">
        <v>43831</v>
      </c>
      <c r="B218" s="0"/>
      <c r="C218" s="0"/>
      <c r="D218" s="122" t="n">
        <v>14</v>
      </c>
      <c r="E218" s="123"/>
      <c r="F218" s="124" t="n">
        <v>43831</v>
      </c>
      <c r="G218" s="117" t="n">
        <v>6</v>
      </c>
    </row>
    <row r="219" customFormat="false" ht="12.75" hidden="false" customHeight="false" outlineLevel="0" collapsed="false">
      <c r="A219" s="121" t="n">
        <v>43862</v>
      </c>
      <c r="B219" s="0"/>
      <c r="C219" s="0"/>
      <c r="D219" s="122" t="n">
        <v>14</v>
      </c>
      <c r="E219" s="123"/>
      <c r="F219" s="124" t="n">
        <v>43862</v>
      </c>
      <c r="G219" s="117" t="n">
        <v>6</v>
      </c>
    </row>
    <row r="220" customFormat="false" ht="12.75" hidden="false" customHeight="false" outlineLevel="0" collapsed="false">
      <c r="A220" s="121" t="n">
        <v>43891</v>
      </c>
      <c r="B220" s="0"/>
      <c r="C220" s="0"/>
      <c r="D220" s="122" t="n">
        <v>14</v>
      </c>
      <c r="E220" s="123"/>
      <c r="F220" s="124" t="n">
        <v>43891</v>
      </c>
      <c r="G220" s="117" t="n">
        <v>6</v>
      </c>
    </row>
    <row r="221" customFormat="false" ht="12.75" hidden="false" customHeight="false" outlineLevel="0" collapsed="false">
      <c r="A221" s="121" t="n">
        <v>43922</v>
      </c>
      <c r="B221" s="0"/>
      <c r="C221" s="0"/>
      <c r="D221" s="122" t="n">
        <v>14</v>
      </c>
      <c r="E221" s="123"/>
      <c r="F221" s="124" t="n">
        <v>43922</v>
      </c>
      <c r="G221" s="117" t="n">
        <v>6</v>
      </c>
    </row>
    <row r="222" customFormat="false" ht="12.75" hidden="false" customHeight="false" outlineLevel="0" collapsed="false">
      <c r="A222" s="121" t="n">
        <v>43952</v>
      </c>
      <c r="B222" s="0"/>
      <c r="C222" s="0"/>
      <c r="D222" s="122" t="n">
        <v>14</v>
      </c>
      <c r="E222" s="123"/>
      <c r="F222" s="124" t="n">
        <v>43952</v>
      </c>
      <c r="G222" s="117" t="n">
        <v>6</v>
      </c>
    </row>
    <row r="223" customFormat="false" ht="12.75" hidden="false" customHeight="false" outlineLevel="0" collapsed="false">
      <c r="A223" s="121" t="n">
        <v>43983</v>
      </c>
      <c r="B223" s="0"/>
      <c r="C223" s="0"/>
      <c r="D223" s="122" t="n">
        <v>14</v>
      </c>
      <c r="E223" s="123"/>
      <c r="F223" s="124" t="n">
        <v>43983</v>
      </c>
      <c r="G223" s="117" t="n">
        <v>6</v>
      </c>
    </row>
    <row r="224" customFormat="false" ht="12.75" hidden="false" customHeight="false" outlineLevel="0" collapsed="false">
      <c r="A224" s="121" t="n">
        <v>44013</v>
      </c>
      <c r="B224" s="0"/>
      <c r="C224" s="0"/>
      <c r="D224" s="122" t="n">
        <v>14</v>
      </c>
      <c r="E224" s="123"/>
      <c r="F224" s="124" t="n">
        <v>44013</v>
      </c>
      <c r="G224" s="117" t="n">
        <v>6</v>
      </c>
    </row>
    <row r="225" customFormat="false" ht="12.75" hidden="false" customHeight="false" outlineLevel="0" collapsed="false">
      <c r="A225" s="121" t="n">
        <v>44044</v>
      </c>
      <c r="B225" s="0"/>
      <c r="C225" s="0"/>
      <c r="D225" s="122" t="n">
        <v>14</v>
      </c>
      <c r="E225" s="123"/>
      <c r="F225" s="124" t="n">
        <v>44044</v>
      </c>
      <c r="G225" s="117" t="n">
        <v>6</v>
      </c>
    </row>
    <row r="226" customFormat="false" ht="12.75" hidden="false" customHeight="false" outlineLevel="0" collapsed="false">
      <c r="A226" s="121" t="n">
        <v>44075</v>
      </c>
      <c r="B226" s="0"/>
      <c r="C226" s="0"/>
      <c r="D226" s="122" t="n">
        <v>14</v>
      </c>
      <c r="E226" s="123"/>
      <c r="F226" s="124" t="n">
        <v>44075</v>
      </c>
      <c r="G226" s="117" t="n">
        <v>6</v>
      </c>
    </row>
    <row r="227" customFormat="false" ht="12.75" hidden="false" customHeight="false" outlineLevel="0" collapsed="false">
      <c r="A227" s="121" t="n">
        <v>44105</v>
      </c>
      <c r="B227" s="0"/>
      <c r="C227" s="0"/>
      <c r="D227" s="122" t="n">
        <v>14</v>
      </c>
      <c r="E227" s="123"/>
      <c r="F227" s="124" t="n">
        <v>44105</v>
      </c>
      <c r="G227" s="117" t="n">
        <v>6</v>
      </c>
    </row>
    <row r="228" customFormat="false" ht="12.75" hidden="false" customHeight="false" outlineLevel="0" collapsed="false">
      <c r="A228" s="121" t="n">
        <v>44136</v>
      </c>
      <c r="B228" s="0"/>
      <c r="C228" s="0"/>
      <c r="D228" s="122" t="n">
        <v>14</v>
      </c>
      <c r="E228" s="123"/>
      <c r="F228" s="124" t="n">
        <v>44136</v>
      </c>
      <c r="G228" s="117" t="n">
        <v>6</v>
      </c>
    </row>
    <row r="229" customFormat="false" ht="12.75" hidden="false" customHeight="false" outlineLevel="0" collapsed="false">
      <c r="A229" s="121" t="n">
        <v>44166</v>
      </c>
      <c r="B229" s="0"/>
      <c r="C229" s="0"/>
      <c r="D229" s="122" t="n">
        <v>14</v>
      </c>
      <c r="E229" s="123"/>
      <c r="F229" s="124" t="n">
        <v>44166</v>
      </c>
      <c r="G229" s="117" t="n">
        <v>6</v>
      </c>
    </row>
    <row r="230" customFormat="false" ht="12.75" hidden="false" customHeight="false" outlineLevel="0" collapsed="false">
      <c r="A230" s="121" t="n">
        <v>44197</v>
      </c>
      <c r="B230" s="0"/>
      <c r="C230" s="0"/>
      <c r="D230" s="122" t="n">
        <v>14</v>
      </c>
      <c r="E230" s="123"/>
      <c r="F230" s="124" t="n">
        <v>44197</v>
      </c>
      <c r="G230" s="117" t="n">
        <v>6</v>
      </c>
    </row>
    <row r="231" customFormat="false" ht="12.75" hidden="false" customHeight="false" outlineLevel="0" collapsed="false">
      <c r="A231" s="121" t="n">
        <v>44228</v>
      </c>
      <c r="B231" s="0"/>
      <c r="C231" s="0"/>
      <c r="D231" s="122" t="n">
        <v>14</v>
      </c>
      <c r="E231" s="123"/>
      <c r="F231" s="124" t="n">
        <v>44228</v>
      </c>
      <c r="G231" s="117" t="n">
        <v>6</v>
      </c>
    </row>
    <row r="232" customFormat="false" ht="12.75" hidden="false" customHeight="false" outlineLevel="0" collapsed="false">
      <c r="A232" s="121" t="n">
        <v>44256</v>
      </c>
      <c r="B232" s="0"/>
      <c r="C232" s="0"/>
      <c r="D232" s="122" t="n">
        <v>14</v>
      </c>
      <c r="E232" s="123"/>
      <c r="F232" s="124" t="n">
        <v>44256</v>
      </c>
      <c r="G232" s="117" t="n">
        <v>6</v>
      </c>
    </row>
    <row r="233" customFormat="false" ht="12.75" hidden="false" customHeight="false" outlineLevel="0" collapsed="false">
      <c r="A233" s="121" t="n">
        <v>44287</v>
      </c>
      <c r="B233" s="0"/>
      <c r="C233" s="0"/>
      <c r="D233" s="122" t="n">
        <v>14</v>
      </c>
      <c r="E233" s="123"/>
      <c r="F233" s="124" t="n">
        <v>44287</v>
      </c>
      <c r="G233" s="117" t="n">
        <v>6</v>
      </c>
    </row>
    <row r="234" customFormat="false" ht="12.75" hidden="false" customHeight="false" outlineLevel="0" collapsed="false">
      <c r="A234" s="121" t="n">
        <v>44317</v>
      </c>
      <c r="B234" s="0"/>
      <c r="C234" s="0"/>
      <c r="D234" s="122" t="n">
        <v>14</v>
      </c>
      <c r="E234" s="123"/>
      <c r="F234" s="124" t="n">
        <v>44317</v>
      </c>
      <c r="G234" s="117" t="n">
        <v>6</v>
      </c>
    </row>
    <row r="235" customFormat="false" ht="12.75" hidden="false" customHeight="false" outlineLevel="0" collapsed="false">
      <c r="A235" s="121" t="n">
        <v>44348</v>
      </c>
      <c r="B235" s="0"/>
      <c r="C235" s="0"/>
      <c r="D235" s="122" t="n">
        <v>14</v>
      </c>
      <c r="E235" s="123"/>
      <c r="F235" s="124" t="n">
        <v>44348</v>
      </c>
      <c r="G235" s="117" t="n">
        <v>6</v>
      </c>
    </row>
    <row r="236" customFormat="false" ht="12.75" hidden="false" customHeight="false" outlineLevel="0" collapsed="false">
      <c r="A236" s="121" t="n">
        <v>44378</v>
      </c>
      <c r="B236" s="0"/>
      <c r="C236" s="0"/>
      <c r="D236" s="122" t="n">
        <v>14</v>
      </c>
      <c r="E236" s="123"/>
      <c r="F236" s="124" t="n">
        <v>44378</v>
      </c>
      <c r="G236" s="117" t="n">
        <v>6</v>
      </c>
    </row>
    <row r="237" customFormat="false" ht="12.75" hidden="false" customHeight="false" outlineLevel="0" collapsed="false">
      <c r="A237" s="121" t="n">
        <v>44409</v>
      </c>
      <c r="B237" s="0"/>
      <c r="C237" s="0"/>
      <c r="D237" s="122" t="n">
        <v>14</v>
      </c>
      <c r="E237" s="123"/>
      <c r="F237" s="124" t="n">
        <v>44409</v>
      </c>
      <c r="G237" s="117" t="n">
        <v>6</v>
      </c>
    </row>
    <row r="238" customFormat="false" ht="12.75" hidden="false" customHeight="false" outlineLevel="0" collapsed="false">
      <c r="A238" s="121" t="n">
        <v>44440</v>
      </c>
      <c r="B238" s="0"/>
      <c r="C238" s="0"/>
      <c r="D238" s="122" t="n">
        <v>14</v>
      </c>
      <c r="E238" s="123"/>
      <c r="F238" s="124" t="n">
        <v>44440</v>
      </c>
      <c r="G238" s="117" t="n">
        <v>6</v>
      </c>
    </row>
    <row r="239" customFormat="false" ht="12.75" hidden="false" customHeight="false" outlineLevel="0" collapsed="false">
      <c r="A239" s="121" t="n">
        <v>44470</v>
      </c>
      <c r="B239" s="0"/>
      <c r="C239" s="0"/>
      <c r="D239" s="122" t="n">
        <v>14</v>
      </c>
      <c r="E239" s="123"/>
      <c r="F239" s="124" t="n">
        <v>44470</v>
      </c>
      <c r="G239" s="117" t="n">
        <v>6</v>
      </c>
    </row>
    <row r="240" customFormat="false" ht="12.75" hidden="false" customHeight="false" outlineLevel="0" collapsed="false">
      <c r="A240" s="121" t="n">
        <v>44501</v>
      </c>
      <c r="B240" s="0"/>
      <c r="C240" s="0"/>
      <c r="D240" s="122" t="n">
        <v>14</v>
      </c>
      <c r="E240" s="123"/>
      <c r="F240" s="124" t="n">
        <v>44501</v>
      </c>
      <c r="G240" s="117" t="n">
        <v>6</v>
      </c>
    </row>
    <row r="241" customFormat="false" ht="12.75" hidden="false" customHeight="false" outlineLevel="0" collapsed="false">
      <c r="A241" s="121" t="n">
        <v>44531</v>
      </c>
      <c r="B241" s="0"/>
      <c r="C241" s="0"/>
      <c r="D241" s="122" t="n">
        <v>14</v>
      </c>
      <c r="E241" s="123"/>
      <c r="F241" s="124" t="n">
        <v>44531</v>
      </c>
      <c r="G241" s="117" t="n">
        <v>6</v>
      </c>
    </row>
    <row r="242" customFormat="false" ht="12.75" hidden="false" customHeight="false" outlineLevel="0" collapsed="false">
      <c r="A242" s="121" t="n">
        <v>44562</v>
      </c>
      <c r="B242" s="0"/>
      <c r="C242" s="0"/>
      <c r="D242" s="122" t="n">
        <v>14</v>
      </c>
      <c r="E242" s="123"/>
      <c r="F242" s="124" t="n">
        <v>44562</v>
      </c>
      <c r="G242" s="117" t="n">
        <v>6</v>
      </c>
    </row>
    <row r="243" customFormat="false" ht="12.75" hidden="false" customHeight="false" outlineLevel="0" collapsed="false">
      <c r="A243" s="121" t="n">
        <v>44593</v>
      </c>
      <c r="B243" s="0"/>
      <c r="C243" s="0"/>
      <c r="D243" s="122" t="n">
        <v>14</v>
      </c>
      <c r="E243" s="123"/>
      <c r="F243" s="124" t="n">
        <v>44593</v>
      </c>
      <c r="G243" s="117" t="n">
        <v>6</v>
      </c>
    </row>
    <row r="244" customFormat="false" ht="12.75" hidden="false" customHeight="false" outlineLevel="0" collapsed="false">
      <c r="A244" s="121" t="n">
        <v>44621</v>
      </c>
      <c r="B244" s="0"/>
      <c r="C244" s="0"/>
      <c r="D244" s="122" t="n">
        <v>14</v>
      </c>
      <c r="E244" s="123"/>
      <c r="F244" s="124" t="n">
        <v>44621</v>
      </c>
      <c r="G244" s="117" t="n">
        <v>6</v>
      </c>
    </row>
    <row r="245" customFormat="false" ht="12.75" hidden="false" customHeight="false" outlineLevel="0" collapsed="false">
      <c r="A245" s="121" t="n">
        <v>44652</v>
      </c>
      <c r="B245" s="0"/>
      <c r="C245" s="0"/>
      <c r="D245" s="122" t="n">
        <v>14</v>
      </c>
      <c r="E245" s="123"/>
      <c r="F245" s="124" t="n">
        <v>44652</v>
      </c>
      <c r="G245" s="117" t="n">
        <v>6</v>
      </c>
    </row>
    <row r="246" customFormat="false" ht="12.75" hidden="false" customHeight="false" outlineLevel="0" collapsed="false">
      <c r="A246" s="121" t="n">
        <v>44682</v>
      </c>
      <c r="B246" s="0"/>
      <c r="C246" s="0"/>
      <c r="D246" s="122" t="n">
        <v>14</v>
      </c>
      <c r="E246" s="123"/>
      <c r="F246" s="124" t="n">
        <v>44682</v>
      </c>
      <c r="G246" s="117" t="n">
        <v>6</v>
      </c>
    </row>
    <row r="247" customFormat="false" ht="12.75" hidden="false" customHeight="false" outlineLevel="0" collapsed="false">
      <c r="A247" s="121" t="n">
        <v>44713</v>
      </c>
      <c r="B247" s="0"/>
      <c r="C247" s="0"/>
      <c r="D247" s="122" t="n">
        <v>14</v>
      </c>
      <c r="E247" s="123"/>
      <c r="F247" s="124" t="n">
        <v>44713</v>
      </c>
      <c r="G247" s="117" t="n">
        <v>6</v>
      </c>
    </row>
    <row r="248" customFormat="false" ht="12.75" hidden="false" customHeight="false" outlineLevel="0" collapsed="false">
      <c r="A248" s="121" t="n">
        <v>44743</v>
      </c>
      <c r="B248" s="0"/>
      <c r="C248" s="0"/>
      <c r="D248" s="122" t="n">
        <v>14</v>
      </c>
      <c r="E248" s="123"/>
      <c r="F248" s="124" t="n">
        <v>44743</v>
      </c>
      <c r="G248" s="117" t="n">
        <v>6</v>
      </c>
    </row>
    <row r="249" customFormat="false" ht="12.75" hidden="false" customHeight="false" outlineLevel="0" collapsed="false">
      <c r="A249" s="121" t="n">
        <v>44774</v>
      </c>
      <c r="B249" s="0"/>
      <c r="C249" s="0"/>
      <c r="D249" s="122" t="n">
        <v>14</v>
      </c>
      <c r="E249" s="123"/>
      <c r="F249" s="124" t="n">
        <v>44774</v>
      </c>
      <c r="G249" s="117" t="n">
        <v>6</v>
      </c>
    </row>
    <row r="250" customFormat="false" ht="12.75" hidden="false" customHeight="false" outlineLevel="0" collapsed="false">
      <c r="A250" s="121" t="n">
        <v>44805</v>
      </c>
      <c r="B250" s="0"/>
      <c r="C250" s="0"/>
      <c r="D250" s="122" t="n">
        <v>14</v>
      </c>
      <c r="E250" s="123"/>
      <c r="F250" s="124" t="n">
        <v>44805</v>
      </c>
      <c r="G250" s="117" t="n">
        <v>6</v>
      </c>
    </row>
    <row r="251" customFormat="false" ht="12.75" hidden="false" customHeight="false" outlineLevel="0" collapsed="false">
      <c r="A251" s="121" t="n">
        <v>44835</v>
      </c>
      <c r="B251" s="0"/>
      <c r="C251" s="0"/>
      <c r="D251" s="122" t="n">
        <v>14</v>
      </c>
      <c r="E251" s="123"/>
      <c r="F251" s="124" t="n">
        <v>44835</v>
      </c>
      <c r="G251" s="117" t="n">
        <v>6</v>
      </c>
    </row>
    <row r="252" customFormat="false" ht="12.75" hidden="false" customHeight="false" outlineLevel="0" collapsed="false">
      <c r="A252" s="121" t="n">
        <v>44866</v>
      </c>
      <c r="B252" s="0"/>
      <c r="C252" s="0"/>
      <c r="D252" s="122" t="n">
        <v>14</v>
      </c>
      <c r="E252" s="123"/>
      <c r="F252" s="124" t="n">
        <v>44866</v>
      </c>
      <c r="G252" s="117" t="n">
        <v>6</v>
      </c>
    </row>
    <row r="253" customFormat="false" ht="12.75" hidden="false" customHeight="false" outlineLevel="0" collapsed="false">
      <c r="A253" s="121" t="n">
        <v>44896</v>
      </c>
      <c r="B253" s="0"/>
      <c r="C253" s="0"/>
      <c r="D253" s="122" t="n">
        <v>14</v>
      </c>
      <c r="E253" s="123"/>
      <c r="F253" s="124" t="n">
        <v>44896</v>
      </c>
      <c r="G253" s="117" t="n">
        <v>6</v>
      </c>
    </row>
    <row r="254" customFormat="false" ht="12.75" hidden="false" customHeight="false" outlineLevel="0" collapsed="false">
      <c r="A254" s="121" t="n">
        <v>44927</v>
      </c>
      <c r="B254" s="0"/>
      <c r="C254" s="0"/>
      <c r="D254" s="122" t="n">
        <v>14</v>
      </c>
      <c r="E254" s="123"/>
      <c r="F254" s="124" t="n">
        <v>44927</v>
      </c>
      <c r="G254" s="117" t="n">
        <v>6</v>
      </c>
    </row>
    <row r="255" customFormat="false" ht="12.75" hidden="false" customHeight="false" outlineLevel="0" collapsed="false">
      <c r="A255" s="121" t="n">
        <v>44958</v>
      </c>
      <c r="B255" s="0"/>
      <c r="C255" s="0"/>
      <c r="D255" s="122" t="n">
        <v>14</v>
      </c>
      <c r="E255" s="123"/>
      <c r="F255" s="124" t="n">
        <v>44958</v>
      </c>
      <c r="G255" s="117" t="n">
        <v>6</v>
      </c>
    </row>
    <row r="256" customFormat="false" ht="12.75" hidden="false" customHeight="false" outlineLevel="0" collapsed="false">
      <c r="A256" s="121" t="n">
        <v>44986</v>
      </c>
      <c r="B256" s="0"/>
      <c r="C256" s="0"/>
      <c r="D256" s="122" t="n">
        <v>14</v>
      </c>
      <c r="E256" s="123"/>
      <c r="F256" s="124" t="n">
        <v>44986</v>
      </c>
      <c r="G256" s="117" t="n">
        <v>6</v>
      </c>
    </row>
    <row r="257" customFormat="false" ht="12.75" hidden="false" customHeight="false" outlineLevel="0" collapsed="false">
      <c r="A257" s="121" t="n">
        <v>45017</v>
      </c>
      <c r="B257" s="0"/>
      <c r="C257" s="0"/>
      <c r="D257" s="122" t="n">
        <v>14</v>
      </c>
      <c r="E257" s="123"/>
      <c r="F257" s="124" t="n">
        <v>45017</v>
      </c>
      <c r="G257" s="117" t="n">
        <v>6</v>
      </c>
    </row>
    <row r="258" customFormat="false" ht="12.75" hidden="false" customHeight="false" outlineLevel="0" collapsed="false">
      <c r="A258" s="121" t="n">
        <v>45047</v>
      </c>
      <c r="B258" s="0"/>
      <c r="C258" s="0"/>
      <c r="D258" s="122" t="n">
        <v>14</v>
      </c>
      <c r="E258" s="123"/>
      <c r="F258" s="124" t="n">
        <v>45047</v>
      </c>
      <c r="G258" s="117" t="n">
        <v>6</v>
      </c>
    </row>
    <row r="259" customFormat="false" ht="12.75" hidden="false" customHeight="false" outlineLevel="0" collapsed="false">
      <c r="A259" s="121" t="n">
        <v>45078</v>
      </c>
      <c r="B259" s="0"/>
      <c r="C259" s="0"/>
      <c r="D259" s="122" t="n">
        <v>14</v>
      </c>
      <c r="E259" s="123"/>
      <c r="F259" s="124" t="n">
        <v>45078</v>
      </c>
      <c r="G259" s="117" t="n">
        <v>6</v>
      </c>
    </row>
    <row r="260" customFormat="false" ht="12.75" hidden="false" customHeight="false" outlineLevel="0" collapsed="false">
      <c r="A260" s="121" t="n">
        <v>45108</v>
      </c>
      <c r="B260" s="0"/>
      <c r="C260" s="0"/>
      <c r="D260" s="122" t="n">
        <v>14</v>
      </c>
      <c r="E260" s="123"/>
      <c r="F260" s="124" t="n">
        <v>45108</v>
      </c>
      <c r="G260" s="117" t="n">
        <v>6</v>
      </c>
    </row>
    <row r="261" customFormat="false" ht="12.75" hidden="false" customHeight="false" outlineLevel="0" collapsed="false">
      <c r="A261" s="121" t="n">
        <v>45139</v>
      </c>
      <c r="B261" s="0"/>
      <c r="C261" s="0"/>
      <c r="D261" s="122" t="n">
        <v>14</v>
      </c>
      <c r="E261" s="123"/>
      <c r="F261" s="124" t="n">
        <v>45139</v>
      </c>
      <c r="G261" s="117" t="n">
        <v>6</v>
      </c>
    </row>
    <row r="262" customFormat="false" ht="12.75" hidden="false" customHeight="false" outlineLevel="0" collapsed="false">
      <c r="A262" s="121" t="n">
        <v>45170</v>
      </c>
      <c r="B262" s="0"/>
      <c r="C262" s="0"/>
      <c r="D262" s="122" t="n">
        <v>14</v>
      </c>
      <c r="E262" s="123"/>
      <c r="F262" s="124" t="n">
        <v>45170</v>
      </c>
      <c r="G262" s="117" t="n">
        <v>6</v>
      </c>
    </row>
    <row r="263" customFormat="false" ht="12.75" hidden="false" customHeight="false" outlineLevel="0" collapsed="false">
      <c r="A263" s="121" t="n">
        <v>45200</v>
      </c>
      <c r="B263" s="0"/>
      <c r="C263" s="0"/>
      <c r="D263" s="122" t="n">
        <v>14</v>
      </c>
      <c r="E263" s="123"/>
      <c r="F263" s="124" t="n">
        <v>45200</v>
      </c>
      <c r="G263" s="117" t="n">
        <v>6</v>
      </c>
    </row>
    <row r="264" customFormat="false" ht="12.75" hidden="false" customHeight="false" outlineLevel="0" collapsed="false">
      <c r="A264" s="121" t="n">
        <v>45231</v>
      </c>
      <c r="B264" s="0"/>
      <c r="C264" s="0"/>
      <c r="D264" s="122" t="n">
        <v>14</v>
      </c>
      <c r="E264" s="123"/>
      <c r="F264" s="124" t="n">
        <v>45231</v>
      </c>
      <c r="G264" s="117" t="n">
        <v>6</v>
      </c>
    </row>
    <row r="265" customFormat="false" ht="12.75" hidden="false" customHeight="false" outlineLevel="0" collapsed="false">
      <c r="A265" s="121" t="n">
        <v>45261</v>
      </c>
      <c r="B265" s="0"/>
      <c r="C265" s="0"/>
      <c r="D265" s="122" t="n">
        <v>14</v>
      </c>
      <c r="E265" s="123"/>
      <c r="F265" s="124" t="n">
        <v>45261</v>
      </c>
      <c r="G265" s="117" t="n">
        <v>6</v>
      </c>
    </row>
    <row r="266" customFormat="false" ht="12.75" hidden="false" customHeight="false" outlineLevel="0" collapsed="false">
      <c r="A266" s="121" t="n">
        <v>45292</v>
      </c>
      <c r="B266" s="0"/>
      <c r="C266" s="0"/>
      <c r="D266" s="122" t="n">
        <v>14</v>
      </c>
      <c r="E266" s="123"/>
      <c r="F266" s="124" t="n">
        <v>45292</v>
      </c>
      <c r="G266" s="117" t="n">
        <v>6</v>
      </c>
    </row>
    <row r="267" customFormat="false" ht="12.75" hidden="false" customHeight="false" outlineLevel="0" collapsed="false">
      <c r="A267" s="121" t="n">
        <v>45323</v>
      </c>
      <c r="B267" s="0"/>
      <c r="C267" s="0"/>
      <c r="D267" s="122" t="n">
        <v>14</v>
      </c>
      <c r="E267" s="123"/>
      <c r="F267" s="124" t="n">
        <v>45323</v>
      </c>
      <c r="G267" s="117" t="n">
        <v>6</v>
      </c>
    </row>
    <row r="268" customFormat="false" ht="12.75" hidden="false" customHeight="false" outlineLevel="0" collapsed="false">
      <c r="A268" s="121" t="n">
        <v>45352</v>
      </c>
      <c r="B268" s="0"/>
      <c r="C268" s="0"/>
      <c r="D268" s="122" t="n">
        <v>14</v>
      </c>
      <c r="E268" s="123"/>
      <c r="F268" s="124" t="n">
        <v>45352</v>
      </c>
      <c r="G268" s="117" t="n">
        <v>6</v>
      </c>
    </row>
    <row r="269" customFormat="false" ht="12.75" hidden="false" customHeight="false" outlineLevel="0" collapsed="false">
      <c r="A269" s="121" t="n">
        <v>45383</v>
      </c>
      <c r="B269" s="0"/>
      <c r="C269" s="0"/>
      <c r="D269" s="122" t="n">
        <v>14</v>
      </c>
      <c r="E269" s="123"/>
      <c r="F269" s="124" t="n">
        <v>45383</v>
      </c>
      <c r="G269" s="117" t="n">
        <v>6</v>
      </c>
    </row>
    <row r="270" customFormat="false" ht="12.75" hidden="false" customHeight="false" outlineLevel="0" collapsed="false">
      <c r="A270" s="121" t="n">
        <v>45413</v>
      </c>
      <c r="B270" s="0"/>
      <c r="C270" s="0"/>
      <c r="D270" s="122" t="n">
        <v>14</v>
      </c>
      <c r="E270" s="123"/>
      <c r="F270" s="124" t="n">
        <v>45413</v>
      </c>
      <c r="G270" s="117" t="n">
        <v>6</v>
      </c>
    </row>
    <row r="271" customFormat="false" ht="12.75" hidden="false" customHeight="false" outlineLevel="0" collapsed="false">
      <c r="A271" s="121" t="n">
        <v>45444</v>
      </c>
      <c r="B271" s="0"/>
      <c r="C271" s="0"/>
      <c r="D271" s="122" t="n">
        <v>14</v>
      </c>
      <c r="E271" s="123"/>
      <c r="F271" s="124" t="n">
        <v>45444</v>
      </c>
      <c r="G271" s="117" t="n">
        <v>6</v>
      </c>
    </row>
    <row r="272" customFormat="false" ht="12.75" hidden="false" customHeight="false" outlineLevel="0" collapsed="false">
      <c r="A272" s="121" t="n">
        <v>45474</v>
      </c>
      <c r="B272" s="0"/>
      <c r="C272" s="0"/>
      <c r="D272" s="122" t="n">
        <v>14</v>
      </c>
      <c r="E272" s="123"/>
      <c r="F272" s="124" t="n">
        <v>45474</v>
      </c>
      <c r="G272" s="117" t="n">
        <v>6</v>
      </c>
    </row>
    <row r="273" customFormat="false" ht="12.75" hidden="false" customHeight="false" outlineLevel="0" collapsed="false">
      <c r="A273" s="121" t="n">
        <v>45505</v>
      </c>
      <c r="B273" s="0"/>
      <c r="C273" s="0"/>
      <c r="D273" s="122" t="n">
        <v>14</v>
      </c>
      <c r="E273" s="123"/>
      <c r="F273" s="124" t="n">
        <v>45505</v>
      </c>
      <c r="G273" s="117" t="n">
        <v>6</v>
      </c>
    </row>
    <row r="274" customFormat="false" ht="12.75" hidden="false" customHeight="false" outlineLevel="0" collapsed="false">
      <c r="A274" s="121" t="n">
        <v>45536</v>
      </c>
      <c r="B274" s="0"/>
      <c r="C274" s="0"/>
      <c r="D274" s="122" t="n">
        <v>14</v>
      </c>
      <c r="E274" s="123"/>
      <c r="F274" s="124" t="n">
        <v>45536</v>
      </c>
      <c r="G274" s="117" t="n">
        <v>6</v>
      </c>
    </row>
    <row r="275" customFormat="false" ht="12.75" hidden="false" customHeight="false" outlineLevel="0" collapsed="false">
      <c r="A275" s="121" t="n">
        <v>45566</v>
      </c>
      <c r="B275" s="0"/>
      <c r="C275" s="0"/>
      <c r="D275" s="122" t="n">
        <v>14</v>
      </c>
      <c r="E275" s="123"/>
      <c r="F275" s="124" t="n">
        <v>45566</v>
      </c>
      <c r="G275" s="117" t="n">
        <v>6</v>
      </c>
    </row>
    <row r="276" customFormat="false" ht="12.75" hidden="false" customHeight="false" outlineLevel="0" collapsed="false">
      <c r="A276" s="121" t="n">
        <v>45597</v>
      </c>
      <c r="B276" s="0"/>
      <c r="C276" s="0"/>
      <c r="D276" s="122" t="n">
        <v>14</v>
      </c>
      <c r="E276" s="123"/>
      <c r="F276" s="124" t="n">
        <v>45597</v>
      </c>
      <c r="G276" s="117" t="n">
        <v>6</v>
      </c>
    </row>
    <row r="277" customFormat="false" ht="12.75" hidden="false" customHeight="false" outlineLevel="0" collapsed="false">
      <c r="A277" s="121" t="n">
        <v>45627</v>
      </c>
      <c r="B277" s="0"/>
      <c r="C277" s="0"/>
      <c r="D277" s="122" t="n">
        <v>14</v>
      </c>
      <c r="E277" s="123"/>
      <c r="F277" s="124" t="n">
        <v>45627</v>
      </c>
      <c r="G277" s="117" t="n">
        <v>6</v>
      </c>
    </row>
    <row r="278" customFormat="false" ht="12.75" hidden="false" customHeight="false" outlineLevel="0" collapsed="false">
      <c r="A278" s="121" t="n">
        <v>45658</v>
      </c>
      <c r="B278" s="0"/>
      <c r="C278" s="0"/>
      <c r="D278" s="122" t="n">
        <v>14</v>
      </c>
      <c r="E278" s="123"/>
      <c r="F278" s="124" t="n">
        <v>45658</v>
      </c>
      <c r="G278" s="117" t="n">
        <v>6</v>
      </c>
    </row>
    <row r="279" customFormat="false" ht="12.75" hidden="false" customHeight="false" outlineLevel="0" collapsed="false">
      <c r="A279" s="121" t="n">
        <v>45689</v>
      </c>
      <c r="B279" s="0"/>
      <c r="C279" s="0"/>
      <c r="D279" s="122" t="n">
        <v>14</v>
      </c>
      <c r="E279" s="123"/>
      <c r="F279" s="124" t="n">
        <v>45689</v>
      </c>
      <c r="G279" s="117" t="n">
        <v>6</v>
      </c>
    </row>
    <row r="280" customFormat="false" ht="12.75" hidden="false" customHeight="false" outlineLevel="0" collapsed="false">
      <c r="A280" s="121" t="n">
        <v>45717</v>
      </c>
      <c r="B280" s="0"/>
      <c r="C280" s="0"/>
      <c r="D280" s="122" t="n">
        <v>14</v>
      </c>
      <c r="E280" s="123"/>
      <c r="F280" s="124" t="n">
        <v>45717</v>
      </c>
      <c r="G280" s="117" t="n">
        <v>6</v>
      </c>
    </row>
    <row r="281" customFormat="false" ht="12.75" hidden="false" customHeight="false" outlineLevel="0" collapsed="false">
      <c r="A281" s="121" t="n">
        <v>45748</v>
      </c>
      <c r="B281" s="0"/>
      <c r="C281" s="0"/>
      <c r="D281" s="122" t="n">
        <v>14</v>
      </c>
      <c r="E281" s="123"/>
      <c r="F281" s="124" t="n">
        <v>45748</v>
      </c>
      <c r="G281" s="117" t="n">
        <v>6</v>
      </c>
    </row>
    <row r="282" customFormat="false" ht="12.75" hidden="false" customHeight="false" outlineLevel="0" collapsed="false">
      <c r="A282" s="121" t="n">
        <v>45778</v>
      </c>
      <c r="B282" s="0"/>
      <c r="C282" s="0"/>
      <c r="D282" s="122" t="n">
        <v>14</v>
      </c>
      <c r="E282" s="123"/>
      <c r="F282" s="124" t="n">
        <v>45778</v>
      </c>
      <c r="G282" s="117" t="n">
        <v>6</v>
      </c>
    </row>
    <row r="283" customFormat="false" ht="12.75" hidden="false" customHeight="false" outlineLevel="0" collapsed="false">
      <c r="A283" s="121" t="n">
        <v>45809</v>
      </c>
      <c r="B283" s="0"/>
      <c r="C283" s="0"/>
      <c r="D283" s="122" t="n">
        <v>14</v>
      </c>
      <c r="E283" s="123"/>
      <c r="F283" s="124" t="n">
        <v>45809</v>
      </c>
      <c r="G283" s="117" t="n">
        <v>6</v>
      </c>
    </row>
    <row r="284" customFormat="false" ht="12.75" hidden="false" customHeight="false" outlineLevel="0" collapsed="false">
      <c r="A284" s="121" t="n">
        <v>45839</v>
      </c>
      <c r="B284" s="0"/>
      <c r="C284" s="0"/>
      <c r="D284" s="122" t="n">
        <v>14</v>
      </c>
      <c r="E284" s="123"/>
      <c r="F284" s="124" t="n">
        <v>45839</v>
      </c>
      <c r="G284" s="117" t="n">
        <v>6</v>
      </c>
    </row>
    <row r="285" customFormat="false" ht="12.75" hidden="false" customHeight="false" outlineLevel="0" collapsed="false">
      <c r="A285" s="121" t="n">
        <v>45870</v>
      </c>
      <c r="B285" s="0"/>
      <c r="C285" s="0"/>
      <c r="D285" s="122" t="n">
        <v>14</v>
      </c>
      <c r="E285" s="123"/>
      <c r="F285" s="124" t="n">
        <v>45870</v>
      </c>
      <c r="G285" s="117" t="n">
        <v>6</v>
      </c>
    </row>
    <row r="286" customFormat="false" ht="12.75" hidden="false" customHeight="false" outlineLevel="0" collapsed="false">
      <c r="A286" s="121" t="n">
        <v>45901</v>
      </c>
      <c r="B286" s="0"/>
      <c r="C286" s="0"/>
      <c r="D286" s="122" t="n">
        <v>14</v>
      </c>
      <c r="E286" s="123"/>
      <c r="F286" s="124" t="n">
        <v>45901</v>
      </c>
      <c r="G286" s="117" t="n">
        <v>6</v>
      </c>
    </row>
    <row r="287" customFormat="false" ht="12.75" hidden="false" customHeight="false" outlineLevel="0" collapsed="false">
      <c r="A287" s="121" t="n">
        <v>45931</v>
      </c>
      <c r="B287" s="0"/>
      <c r="C287" s="0"/>
      <c r="D287" s="122" t="n">
        <v>14</v>
      </c>
      <c r="E287" s="123"/>
      <c r="F287" s="124" t="n">
        <v>45931</v>
      </c>
      <c r="G287" s="117" t="n">
        <v>6</v>
      </c>
    </row>
    <row r="288" customFormat="false" ht="13.5" hidden="false" customHeight="false" outlineLevel="0" collapsed="false">
      <c r="A288" s="121" t="n">
        <v>45962</v>
      </c>
      <c r="B288" s="0"/>
      <c r="C288" s="0"/>
      <c r="D288" s="122" t="n">
        <v>14</v>
      </c>
      <c r="E288" s="151"/>
      <c r="F288" s="124" t="n">
        <v>45962</v>
      </c>
      <c r="G288" s="152" t="n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B2458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6" activeCellId="0" sqref="L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85"/>
    <col collapsed="false" customWidth="true" hidden="false" outlineLevel="0" max="6" min="4" style="0" width="15.56"/>
    <col collapsed="false" customWidth="true" hidden="false" outlineLevel="0" max="7" min="7" style="0" width="12.28"/>
    <col collapsed="false" customWidth="true" hidden="false" outlineLevel="0" max="8" min="8" style="0" width="18.56"/>
    <col collapsed="false" customWidth="true" hidden="false" outlineLevel="0" max="15" min="15" style="0" width="25.99"/>
    <col collapsed="false" customWidth="true" hidden="false" outlineLevel="0" max="17" min="17" style="0" width="12.99"/>
  </cols>
  <sheetData>
    <row r="1" customFormat="false" ht="12.75" hidden="false" customHeight="false" outlineLevel="0" collapsed="false">
      <c r="O1" s="0" t="str">
        <f aca="false">CONCATENATE(P1,Q1)</f>
        <v>00</v>
      </c>
      <c r="P1" s="0" t="n">
        <f aca="false">GRMSDetail!B2</f>
        <v>0</v>
      </c>
      <c r="Q1" s="153" t="n">
        <f aca="false">GRMSDetail!A2</f>
        <v>0</v>
      </c>
      <c r="R1" s="0" t="n">
        <f aca="false">GRMSDetail!D2</f>
        <v>0</v>
      </c>
      <c r="S1" s="0" t="n">
        <f aca="false">GRMSDetail!E2</f>
        <v>0</v>
      </c>
      <c r="T1" s="0" t="e">
        <f aca="false">VLOOKUP('XL-OPT'!Q1,Months!$A$4:$D$288,4)</f>
        <v>#N/A</v>
      </c>
      <c r="W1" s="0" t="s">
        <v>100</v>
      </c>
      <c r="X1" s="0" t="s">
        <v>101</v>
      </c>
      <c r="Y1" s="0" t="s">
        <v>102</v>
      </c>
      <c r="Z1" s="0" t="s">
        <v>103</v>
      </c>
      <c r="AA1" s="0" t="s">
        <v>104</v>
      </c>
      <c r="AB1" s="0" t="s">
        <v>105</v>
      </c>
    </row>
    <row r="2" customFormat="false" ht="12.75" hidden="false" customHeight="false" outlineLevel="0" collapsed="false">
      <c r="C2" s="154" t="s">
        <v>106</v>
      </c>
      <c r="D2" s="155"/>
      <c r="E2" s="127"/>
      <c r="F2" s="127"/>
      <c r="G2" s="0" t="n">
        <f aca="false">SUMIF(P:P,C2,R:R)</f>
        <v>0</v>
      </c>
      <c r="O2" s="0" t="e">
        <f aca="false">CONCATENATE(P2,Q2)</f>
        <v>#REF!</v>
      </c>
      <c r="P2" s="0" t="e">
        <f aca="false">#REF!</f>
        <v>#REF!</v>
      </c>
      <c r="Q2" s="153" t="e">
        <f aca="false">#REF!</f>
        <v>#REF!</v>
      </c>
      <c r="R2" s="0" t="e">
        <f aca="false">#REF!</f>
        <v>#REF!</v>
      </c>
      <c r="S2" s="0" t="e">
        <f aca="false">#REF!</f>
        <v>#REF!</v>
      </c>
      <c r="T2" s="0" t="e">
        <f aca="false">VLOOKUP('XL-OPT'!Q2,Months!$A$4:$D$288,4)</f>
        <v>#REF!</v>
      </c>
    </row>
    <row r="3" customFormat="false" ht="12.75" hidden="false" customHeight="false" outlineLevel="0" collapsed="false">
      <c r="C3" s="156" t="s">
        <v>107</v>
      </c>
      <c r="D3" s="157"/>
      <c r="E3" s="127"/>
      <c r="F3" s="127"/>
      <c r="G3" s="0" t="n">
        <f aca="false">SUMIF(P:P,C3,R:R)</f>
        <v>0</v>
      </c>
      <c r="O3" s="0" t="e">
        <f aca="false">CONCATENATE(P3,Q3)</f>
        <v>#REF!</v>
      </c>
      <c r="P3" s="0" t="e">
        <f aca="false">#REF!</f>
        <v>#REF!</v>
      </c>
      <c r="Q3" s="153" t="e">
        <f aca="false">#REF!</f>
        <v>#REF!</v>
      </c>
      <c r="R3" s="0" t="e">
        <f aca="false">#REF!</f>
        <v>#REF!</v>
      </c>
      <c r="S3" s="0" t="e">
        <f aca="false">#REF!</f>
        <v>#REF!</v>
      </c>
      <c r="T3" s="0" t="e">
        <f aca="false">VLOOKUP('XL-OPT'!Q3,Months!$A$4:$D$288,4)</f>
        <v>#REF!</v>
      </c>
    </row>
    <row r="4" customFormat="false" ht="12.75" hidden="false" customHeight="false" outlineLevel="0" collapsed="false">
      <c r="O4" s="0" t="e">
        <f aca="false">CONCATENATE(P4,Q4)</f>
        <v>#REF!</v>
      </c>
      <c r="P4" s="0" t="e">
        <f aca="false">#REF!</f>
        <v>#REF!</v>
      </c>
      <c r="Q4" s="153" t="e">
        <f aca="false">#REF!</f>
        <v>#REF!</v>
      </c>
      <c r="R4" s="0" t="e">
        <f aca="false">#REF!</f>
        <v>#REF!</v>
      </c>
      <c r="S4" s="0" t="e">
        <f aca="false">#REF!</f>
        <v>#REF!</v>
      </c>
      <c r="T4" s="0" t="e">
        <f aca="false">VLOOKUP('XL-OPT'!Q4,Months!$A$4:$D$288,4)</f>
        <v>#REF!</v>
      </c>
    </row>
    <row r="5" customFormat="false" ht="12.75" hidden="false" customHeight="false" outlineLevel="0" collapsed="false">
      <c r="O5" s="0" t="e">
        <f aca="false">CONCATENATE(P5,Q5)</f>
        <v>#REF!</v>
      </c>
      <c r="P5" s="0" t="e">
        <f aca="false">#REF!</f>
        <v>#REF!</v>
      </c>
      <c r="Q5" s="153" t="e">
        <f aca="false">#REF!</f>
        <v>#REF!</v>
      </c>
      <c r="R5" s="0" t="e">
        <f aca="false">#REF!</f>
        <v>#REF!</v>
      </c>
      <c r="S5" s="0" t="e">
        <f aca="false">#REF!</f>
        <v>#REF!</v>
      </c>
      <c r="T5" s="0" t="e">
        <f aca="false">VLOOKUP('XL-OPT'!Q5,Months!$A$4:$D$288,4)</f>
        <v>#REF!</v>
      </c>
    </row>
    <row r="6" customFormat="false" ht="12.75" hidden="false" customHeight="false" outlineLevel="0" collapsed="false">
      <c r="L6" s="158"/>
      <c r="O6" s="0" t="e">
        <f aca="false">CONCATENATE(P6,Q6)</f>
        <v>#REF!</v>
      </c>
      <c r="P6" s="0" t="e">
        <f aca="false">#REF!</f>
        <v>#REF!</v>
      </c>
      <c r="Q6" s="153" t="e">
        <f aca="false">#REF!</f>
        <v>#REF!</v>
      </c>
      <c r="R6" s="0" t="e">
        <f aca="false">#REF!</f>
        <v>#REF!</v>
      </c>
      <c r="S6" s="0" t="e">
        <f aca="false">#REF!</f>
        <v>#REF!</v>
      </c>
      <c r="T6" s="0" t="e">
        <f aca="false">VLOOKUP('XL-OPT'!Q6,Months!$A$4:$D$288,4)</f>
        <v>#REF!</v>
      </c>
    </row>
    <row r="7" customFormat="false" ht="12.75" hidden="false" customHeight="false" outlineLevel="0" collapsed="false">
      <c r="O7" s="0" t="e">
        <f aca="false">CONCATENATE(P7,Q7)</f>
        <v>#REF!</v>
      </c>
      <c r="P7" s="0" t="e">
        <f aca="false">#REF!</f>
        <v>#REF!</v>
      </c>
      <c r="Q7" s="153" t="e">
        <f aca="false">#REF!</f>
        <v>#REF!</v>
      </c>
      <c r="R7" s="0" t="e">
        <f aca="false">#REF!</f>
        <v>#REF!</v>
      </c>
      <c r="S7" s="0" t="e">
        <f aca="false">#REF!</f>
        <v>#REF!</v>
      </c>
      <c r="T7" s="0" t="e">
        <f aca="false">VLOOKUP('XL-OPT'!Q7,Months!$A$4:$D$288,4)</f>
        <v>#REF!</v>
      </c>
    </row>
    <row r="8" customFormat="false" ht="12.75" hidden="false" customHeight="false" outlineLevel="0" collapsed="false">
      <c r="C8" s="0" t="str">
        <f aca="false">C2</f>
        <v>MGMT-WE-XL-OPT-BAS</v>
      </c>
      <c r="G8" s="0" t="str">
        <f aca="false">C3</f>
        <v>MGMT-WE-XL-OPT-PRC</v>
      </c>
      <c r="O8" s="0" t="e">
        <f aca="false">CONCATENATE(P8,Q8)</f>
        <v>#REF!</v>
      </c>
      <c r="P8" s="0" t="e">
        <f aca="false">#REF!</f>
        <v>#REF!</v>
      </c>
      <c r="Q8" s="153" t="e">
        <f aca="false">#REF!</f>
        <v>#REF!</v>
      </c>
      <c r="R8" s="0" t="e">
        <f aca="false">#REF!</f>
        <v>#REF!</v>
      </c>
      <c r="S8" s="0" t="e">
        <f aca="false">#REF!</f>
        <v>#REF!</v>
      </c>
      <c r="T8" s="0" t="e">
        <f aca="false">VLOOKUP('XL-OPT'!Q8,Months!$A$4:$D$288,4)</f>
        <v>#REF!</v>
      </c>
    </row>
    <row r="9" customFormat="false" ht="12.75" hidden="false" customHeight="false" outlineLevel="0" collapsed="false">
      <c r="B9" s="0" t="str">
        <f aca="false">CONCATENATE(C$8,C9)</f>
        <v>MGMT-WE-XL-OPT-BAS37043</v>
      </c>
      <c r="C9" s="153" t="n">
        <v>37043</v>
      </c>
      <c r="D9" s="0" t="n">
        <f aca="false">SUMIF($O$1:$O$2500,B9,$R$1:$R$2500)/10000</f>
        <v>0</v>
      </c>
      <c r="E9" s="0" t="n">
        <f aca="false">SUMIF($O$1:$O$2500,B9,$S$1:$S$2500)/10000</f>
        <v>0</v>
      </c>
      <c r="F9" s="0" t="str">
        <f aca="false">CONCATENATE(G$8,G9)</f>
        <v>MGMT-WE-XL-OPT-PRC37043</v>
      </c>
      <c r="G9" s="153" t="n">
        <f aca="false">C9</f>
        <v>37043</v>
      </c>
      <c r="H9" s="0" t="n">
        <f aca="false">SUMIF($O$1:$O$2500,F9,$R$1:$R$2500)/10000</f>
        <v>0</v>
      </c>
      <c r="I9" s="0" t="n">
        <v>1</v>
      </c>
      <c r="O9" s="0" t="e">
        <f aca="false">CONCATENATE(P9,Q9)</f>
        <v>#REF!</v>
      </c>
      <c r="P9" s="0" t="e">
        <f aca="false">#REF!</f>
        <v>#REF!</v>
      </c>
      <c r="Q9" s="153" t="e">
        <f aca="false">#REF!</f>
        <v>#REF!</v>
      </c>
      <c r="R9" s="0" t="e">
        <f aca="false">#REF!</f>
        <v>#REF!</v>
      </c>
      <c r="S9" s="0" t="e">
        <f aca="false">#REF!</f>
        <v>#REF!</v>
      </c>
      <c r="T9" s="0" t="e">
        <f aca="false">VLOOKUP('XL-OPT'!Q9,Months!$A$4:$D$288,4)</f>
        <v>#REF!</v>
      </c>
    </row>
    <row r="10" customFormat="false" ht="12.75" hidden="false" customHeight="false" outlineLevel="0" collapsed="false">
      <c r="B10" s="0" t="str">
        <f aca="false">CONCATENATE(C$8,C10)</f>
        <v>MGMT-WE-XL-OPT-BAS37073</v>
      </c>
      <c r="C10" s="153" t="n">
        <f aca="false">EOMONTH(C9,0)+1</f>
        <v>37073</v>
      </c>
      <c r="D10" s="0" t="n">
        <f aca="false">SUMIF($O$1:$O$2500,B10,$R$1:$R$2500)/10000</f>
        <v>0</v>
      </c>
      <c r="E10" s="0" t="n">
        <f aca="false">SUMIF($O$1:$O$2500,B10,$S$1:$S$2500)/10000</f>
        <v>0</v>
      </c>
      <c r="F10" s="0" t="str">
        <f aca="false">CONCATENATE(G$8,G10)</f>
        <v>MGMT-WE-XL-OPT-PRC37073</v>
      </c>
      <c r="G10" s="153" t="n">
        <f aca="false">C10</f>
        <v>37073</v>
      </c>
      <c r="H10" s="0" t="n">
        <f aca="false">SUMIF($O$1:$O$2500,F10,$R$1:$R$2500)/10000</f>
        <v>0</v>
      </c>
      <c r="I10" s="0" t="n">
        <v>2</v>
      </c>
      <c r="O10" s="0" t="e">
        <f aca="false">CONCATENATE(P10,Q10)</f>
        <v>#REF!</v>
      </c>
      <c r="P10" s="0" t="e">
        <f aca="false">#REF!</f>
        <v>#REF!</v>
      </c>
      <c r="Q10" s="153" t="e">
        <f aca="false">#REF!</f>
        <v>#REF!</v>
      </c>
      <c r="R10" s="0" t="e">
        <f aca="false">#REF!</f>
        <v>#REF!</v>
      </c>
      <c r="S10" s="0" t="e">
        <f aca="false">#REF!</f>
        <v>#REF!</v>
      </c>
      <c r="T10" s="0" t="e">
        <f aca="false">VLOOKUP('XL-OPT'!Q10,Months!$A$4:$D$288,4)</f>
        <v>#REF!</v>
      </c>
    </row>
    <row r="11" customFormat="false" ht="12.75" hidden="false" customHeight="false" outlineLevel="0" collapsed="false">
      <c r="B11" s="0" t="str">
        <f aca="false">CONCATENATE(C$8,C11)</f>
        <v>MGMT-WE-XL-OPT-BAS37104</v>
      </c>
      <c r="C11" s="153" t="n">
        <f aca="false">EOMONTH(C10,0)+1</f>
        <v>37104</v>
      </c>
      <c r="D11" s="0" t="n">
        <f aca="false">SUMIF($O$1:$O$2500,B11,$R$1:$R$2500)/10000</f>
        <v>0</v>
      </c>
      <c r="E11" s="0" t="n">
        <f aca="false">SUMIF($O$1:$O$2500,B11,$S$1:$S$2500)/10000</f>
        <v>0</v>
      </c>
      <c r="F11" s="0" t="str">
        <f aca="false">CONCATENATE(G$8,G11)</f>
        <v>MGMT-WE-XL-OPT-PRC37104</v>
      </c>
      <c r="G11" s="153" t="n">
        <f aca="false">C11</f>
        <v>37104</v>
      </c>
      <c r="H11" s="0" t="n">
        <f aca="false">SUMIF($O$1:$O$2500,F11,$R$1:$R$2500)/10000</f>
        <v>0</v>
      </c>
      <c r="I11" s="0" t="n">
        <v>3</v>
      </c>
      <c r="O11" s="0" t="e">
        <f aca="false">CONCATENATE(P11,Q11)</f>
        <v>#REF!</v>
      </c>
      <c r="P11" s="0" t="e">
        <f aca="false">#REF!</f>
        <v>#REF!</v>
      </c>
      <c r="Q11" s="153" t="e">
        <f aca="false">#REF!</f>
        <v>#REF!</v>
      </c>
      <c r="R11" s="0" t="e">
        <f aca="false">#REF!</f>
        <v>#REF!</v>
      </c>
      <c r="S11" s="0" t="e">
        <f aca="false">#REF!</f>
        <v>#REF!</v>
      </c>
      <c r="T11" s="0" t="e">
        <f aca="false">VLOOKUP('XL-OPT'!Q11,Months!$A$4:$D$288,4)</f>
        <v>#REF!</v>
      </c>
    </row>
    <row r="12" customFormat="false" ht="12.75" hidden="false" customHeight="false" outlineLevel="0" collapsed="false">
      <c r="B12" s="0" t="str">
        <f aca="false">CONCATENATE(C$8,C12)</f>
        <v>MGMT-WE-XL-OPT-BAS37135</v>
      </c>
      <c r="C12" s="153" t="n">
        <f aca="false">EOMONTH(C11,0)+1</f>
        <v>37135</v>
      </c>
      <c r="D12" s="0" t="n">
        <f aca="false">SUMIF($O$1:$O$2500,B12,$R$1:$R$2500)/10000</f>
        <v>0</v>
      </c>
      <c r="E12" s="0" t="n">
        <f aca="false">SUMIF($O$1:$O$2500,B12,$S$1:$S$2500)/10000</f>
        <v>0</v>
      </c>
      <c r="F12" s="0" t="str">
        <f aca="false">CONCATENATE(G$8,G12)</f>
        <v>MGMT-WE-XL-OPT-PRC37135</v>
      </c>
      <c r="G12" s="153" t="n">
        <f aca="false">C12</f>
        <v>37135</v>
      </c>
      <c r="H12" s="0" t="n">
        <f aca="false">SUMIF($O$1:$O$2500,F12,$R$1:$R$2500)/10000</f>
        <v>0</v>
      </c>
      <c r="I12" s="0" t="n">
        <v>4</v>
      </c>
      <c r="O12" s="0" t="e">
        <f aca="false">CONCATENATE(P12,Q12)</f>
        <v>#REF!</v>
      </c>
      <c r="P12" s="0" t="e">
        <f aca="false">#REF!</f>
        <v>#REF!</v>
      </c>
      <c r="Q12" s="153" t="e">
        <f aca="false">#REF!</f>
        <v>#REF!</v>
      </c>
      <c r="R12" s="0" t="e">
        <f aca="false">#REF!</f>
        <v>#REF!</v>
      </c>
      <c r="S12" s="0" t="e">
        <f aca="false">#REF!</f>
        <v>#REF!</v>
      </c>
      <c r="T12" s="0" t="e">
        <f aca="false">VLOOKUP('XL-OPT'!Q12,Months!$A$4:$D$288,4)</f>
        <v>#REF!</v>
      </c>
    </row>
    <row r="13" customFormat="false" ht="12.75" hidden="false" customHeight="false" outlineLevel="0" collapsed="false">
      <c r="B13" s="0" t="str">
        <f aca="false">CONCATENATE(C$8,C13)</f>
        <v>MGMT-WE-XL-OPT-BAS37165</v>
      </c>
      <c r="C13" s="153" t="n">
        <f aca="false">EOMONTH(C12,0)+1</f>
        <v>37165</v>
      </c>
      <c r="D13" s="0" t="n">
        <f aca="false">SUMIF($O$1:$O$2500,B13,$R$1:$R$2500)/10000</f>
        <v>0</v>
      </c>
      <c r="E13" s="0" t="n">
        <f aca="false">SUMIF($O$1:$O$2500,B13,$S$1:$S$2500)/10000</f>
        <v>0</v>
      </c>
      <c r="F13" s="0" t="str">
        <f aca="false">CONCATENATE(G$8,G13)</f>
        <v>MGMT-WE-XL-OPT-PRC37165</v>
      </c>
      <c r="G13" s="153" t="n">
        <f aca="false">C13</f>
        <v>37165</v>
      </c>
      <c r="H13" s="0" t="n">
        <f aca="false">SUMIF($O$1:$O$2500,F13,$R$1:$R$2500)/10000</f>
        <v>0</v>
      </c>
      <c r="I13" s="0" t="n">
        <v>5</v>
      </c>
      <c r="O13" s="0" t="e">
        <f aca="false">CONCATENATE(P13,Q13)</f>
        <v>#REF!</v>
      </c>
      <c r="P13" s="0" t="e">
        <f aca="false">#REF!</f>
        <v>#REF!</v>
      </c>
      <c r="Q13" s="153" t="e">
        <f aca="false">#REF!</f>
        <v>#REF!</v>
      </c>
      <c r="R13" s="0" t="e">
        <f aca="false">#REF!</f>
        <v>#REF!</v>
      </c>
      <c r="S13" s="0" t="e">
        <f aca="false">#REF!</f>
        <v>#REF!</v>
      </c>
      <c r="T13" s="0" t="e">
        <f aca="false">VLOOKUP('XL-OPT'!Q13,Months!$A$4:$D$288,4)</f>
        <v>#REF!</v>
      </c>
    </row>
    <row r="14" customFormat="false" ht="12.75" hidden="false" customHeight="false" outlineLevel="0" collapsed="false">
      <c r="B14" s="0" t="str">
        <f aca="false">CONCATENATE(C$8,C14)</f>
        <v>MGMT-WE-XL-OPT-BAS37196</v>
      </c>
      <c r="C14" s="153" t="n">
        <f aca="false">EOMONTH(C13,0)+1</f>
        <v>37196</v>
      </c>
      <c r="D14" s="0" t="n">
        <f aca="false">SUMIF($O$1:$O$2500,B14,$R$1:$R$2500)/10000</f>
        <v>0</v>
      </c>
      <c r="E14" s="0" t="n">
        <f aca="false">SUMIF($O$1:$O$2500,B14,$S$1:$S$2500)/10000</f>
        <v>0</v>
      </c>
      <c r="F14" s="0" t="str">
        <f aca="false">CONCATENATE(G$8,G14)</f>
        <v>MGMT-WE-XL-OPT-PRC37196</v>
      </c>
      <c r="G14" s="153" t="n">
        <f aca="false">C14</f>
        <v>37196</v>
      </c>
      <c r="H14" s="0" t="n">
        <f aca="false">SUMIF($O$1:$O$2500,F14,$R$1:$R$2500)/10000</f>
        <v>0</v>
      </c>
      <c r="I14" s="0" t="n">
        <v>6</v>
      </c>
      <c r="O14" s="0" t="e">
        <f aca="false">CONCATENATE(P14,Q14)</f>
        <v>#REF!</v>
      </c>
      <c r="P14" s="0" t="e">
        <f aca="false">#REF!</f>
        <v>#REF!</v>
      </c>
      <c r="Q14" s="153" t="e">
        <f aca="false">#REF!</f>
        <v>#REF!</v>
      </c>
      <c r="R14" s="0" t="e">
        <f aca="false">#REF!</f>
        <v>#REF!</v>
      </c>
      <c r="S14" s="0" t="e">
        <f aca="false">#REF!</f>
        <v>#REF!</v>
      </c>
      <c r="T14" s="0" t="e">
        <f aca="false">VLOOKUP('XL-OPT'!Q14,Months!$A$4:$D$288,4)</f>
        <v>#REF!</v>
      </c>
    </row>
    <row r="15" customFormat="false" ht="12.75" hidden="false" customHeight="false" outlineLevel="0" collapsed="false">
      <c r="B15" s="0" t="str">
        <f aca="false">CONCATENATE(C$8,C15)</f>
        <v>MGMT-WE-XL-OPT-BAS37226</v>
      </c>
      <c r="C15" s="153" t="n">
        <f aca="false">EOMONTH(C14,0)+1</f>
        <v>37226</v>
      </c>
      <c r="D15" s="0" t="n">
        <f aca="false">SUMIF($O$1:$O$2500,B15,$R$1:$R$2500)/10000</f>
        <v>0</v>
      </c>
      <c r="E15" s="0" t="n">
        <f aca="false">SUMIF($O$1:$O$2500,B15,$S$1:$S$2500)/10000</f>
        <v>0</v>
      </c>
      <c r="F15" s="0" t="str">
        <f aca="false">CONCATENATE(G$8,G15)</f>
        <v>MGMT-WE-XL-OPT-PRC37226</v>
      </c>
      <c r="G15" s="153" t="n">
        <f aca="false">C15</f>
        <v>37226</v>
      </c>
      <c r="H15" s="0" t="n">
        <f aca="false">SUMIF($O$1:$O$2500,F15,$R$1:$R$2500)/10000</f>
        <v>0</v>
      </c>
      <c r="I15" s="0" t="n">
        <v>7</v>
      </c>
      <c r="O15" s="0" t="e">
        <f aca="false">CONCATENATE(P15,Q15)</f>
        <v>#REF!</v>
      </c>
      <c r="P15" s="0" t="e">
        <f aca="false">#REF!</f>
        <v>#REF!</v>
      </c>
      <c r="Q15" s="153" t="e">
        <f aca="false">#REF!</f>
        <v>#REF!</v>
      </c>
      <c r="R15" s="0" t="e">
        <f aca="false">#REF!</f>
        <v>#REF!</v>
      </c>
      <c r="S15" s="0" t="e">
        <f aca="false">#REF!</f>
        <v>#REF!</v>
      </c>
      <c r="T15" s="0" t="e">
        <f aca="false">VLOOKUP('XL-OPT'!Q15,Months!$A$4:$D$288,4)</f>
        <v>#REF!</v>
      </c>
    </row>
    <row r="16" customFormat="false" ht="12.75" hidden="false" customHeight="false" outlineLevel="0" collapsed="false">
      <c r="B16" s="0" t="str">
        <f aca="false">CONCATENATE(C$8,C16)</f>
        <v>MGMT-WE-XL-OPT-BAS37257</v>
      </c>
      <c r="C16" s="153" t="n">
        <f aca="false">EOMONTH(C15,0)+1</f>
        <v>37257</v>
      </c>
      <c r="D16" s="0" t="n">
        <f aca="false">SUMIF($O$1:$O$2500,B16,$R$1:$R$2500)/10000</f>
        <v>0</v>
      </c>
      <c r="E16" s="0" t="n">
        <f aca="false">SUMIF($O$1:$O$2500,B16,$S$1:$S$2500)/10000</f>
        <v>0</v>
      </c>
      <c r="F16" s="0" t="str">
        <f aca="false">CONCATENATE(G$8,G16)</f>
        <v>MGMT-WE-XL-OPT-PRC37257</v>
      </c>
      <c r="G16" s="153" t="n">
        <f aca="false">C16</f>
        <v>37257</v>
      </c>
      <c r="H16" s="0" t="n">
        <f aca="false">SUMIF($O$1:$O$2500,F16,$R$1:$R$2500)/10000</f>
        <v>0</v>
      </c>
      <c r="I16" s="0" t="n">
        <v>8</v>
      </c>
      <c r="O16" s="0" t="e">
        <f aca="false">CONCATENATE(P16,Q16)</f>
        <v>#REF!</v>
      </c>
      <c r="P16" s="0" t="e">
        <f aca="false">#REF!</f>
        <v>#REF!</v>
      </c>
      <c r="Q16" s="153" t="e">
        <f aca="false">#REF!</f>
        <v>#REF!</v>
      </c>
      <c r="R16" s="0" t="e">
        <f aca="false">#REF!</f>
        <v>#REF!</v>
      </c>
      <c r="S16" s="0" t="e">
        <f aca="false">#REF!</f>
        <v>#REF!</v>
      </c>
      <c r="T16" s="0" t="e">
        <f aca="false">VLOOKUP('XL-OPT'!Q16,Months!$A$4:$D$288,4)</f>
        <v>#REF!</v>
      </c>
    </row>
    <row r="17" customFormat="false" ht="12.75" hidden="false" customHeight="false" outlineLevel="0" collapsed="false">
      <c r="B17" s="0" t="str">
        <f aca="false">CONCATENATE(C$8,C17)</f>
        <v>MGMT-WE-XL-OPT-BAS37288</v>
      </c>
      <c r="C17" s="153" t="n">
        <f aca="false">EOMONTH(C16,0)+1</f>
        <v>37288</v>
      </c>
      <c r="D17" s="0" t="n">
        <f aca="false">SUMIF($O$1:$O$2500,B17,$R$1:$R$2500)/10000</f>
        <v>0</v>
      </c>
      <c r="E17" s="0" t="n">
        <f aca="false">SUMIF($O$1:$O$2500,B17,$S$1:$S$2500)/10000</f>
        <v>0</v>
      </c>
      <c r="F17" s="0" t="str">
        <f aca="false">CONCATENATE(G$8,G17)</f>
        <v>MGMT-WE-XL-OPT-PRC37288</v>
      </c>
      <c r="G17" s="153" t="n">
        <f aca="false">C17</f>
        <v>37288</v>
      </c>
      <c r="H17" s="0" t="n">
        <f aca="false">SUMIF($O$1:$O$2500,F17,$R$1:$R$2500)/10000</f>
        <v>0</v>
      </c>
      <c r="I17" s="0" t="n">
        <v>9</v>
      </c>
      <c r="O17" s="0" t="e">
        <f aca="false">CONCATENATE(P17,Q17)</f>
        <v>#REF!</v>
      </c>
      <c r="P17" s="0" t="e">
        <f aca="false">#REF!</f>
        <v>#REF!</v>
      </c>
      <c r="Q17" s="153" t="e">
        <f aca="false">#REF!</f>
        <v>#REF!</v>
      </c>
      <c r="R17" s="0" t="e">
        <f aca="false">#REF!</f>
        <v>#REF!</v>
      </c>
      <c r="S17" s="0" t="e">
        <f aca="false">#REF!</f>
        <v>#REF!</v>
      </c>
      <c r="T17" s="0" t="e">
        <f aca="false">VLOOKUP('XL-OPT'!Q17,Months!$A$4:$D$288,4)</f>
        <v>#REF!</v>
      </c>
    </row>
    <row r="18" customFormat="false" ht="12.75" hidden="false" customHeight="false" outlineLevel="0" collapsed="false">
      <c r="B18" s="0" t="str">
        <f aca="false">CONCATENATE(C$8,C18)</f>
        <v>MGMT-WE-XL-OPT-BAS37316</v>
      </c>
      <c r="C18" s="153" t="n">
        <f aca="false">EOMONTH(C17,0)+1</f>
        <v>37316</v>
      </c>
      <c r="D18" s="0" t="n">
        <f aca="false">SUMIF($O$1:$O$2500,B18,$R$1:$R$2500)/10000</f>
        <v>0</v>
      </c>
      <c r="E18" s="0" t="n">
        <f aca="false">SUMIF($O$1:$O$2500,B18,$S$1:$S$2500)/10000</f>
        <v>0</v>
      </c>
      <c r="F18" s="0" t="str">
        <f aca="false">CONCATENATE(G$8,G18)</f>
        <v>MGMT-WE-XL-OPT-PRC37316</v>
      </c>
      <c r="G18" s="153" t="n">
        <f aca="false">C18</f>
        <v>37316</v>
      </c>
      <c r="H18" s="0" t="n">
        <f aca="false">SUMIF($O$1:$O$2500,F18,$R$1:$R$2500)/10000</f>
        <v>0</v>
      </c>
      <c r="I18" s="0" t="n">
        <v>10</v>
      </c>
      <c r="O18" s="0" t="e">
        <f aca="false">CONCATENATE(P18,Q18)</f>
        <v>#REF!</v>
      </c>
      <c r="P18" s="0" t="e">
        <f aca="false">#REF!</f>
        <v>#REF!</v>
      </c>
      <c r="Q18" s="153" t="e">
        <f aca="false">#REF!</f>
        <v>#REF!</v>
      </c>
      <c r="R18" s="0" t="e">
        <f aca="false">#REF!</f>
        <v>#REF!</v>
      </c>
      <c r="S18" s="0" t="e">
        <f aca="false">#REF!</f>
        <v>#REF!</v>
      </c>
      <c r="T18" s="0" t="e">
        <f aca="false">VLOOKUP('XL-OPT'!Q18,Months!$A$4:$D$288,4)</f>
        <v>#REF!</v>
      </c>
    </row>
    <row r="19" customFormat="false" ht="12.75" hidden="false" customHeight="false" outlineLevel="0" collapsed="false">
      <c r="B19" s="0" t="str">
        <f aca="false">CONCATENATE(C$8,C19)</f>
        <v>MGMT-WE-XL-OPT-BAS37347</v>
      </c>
      <c r="C19" s="153" t="n">
        <f aca="false">EOMONTH(C18,0)+1</f>
        <v>37347</v>
      </c>
      <c r="D19" s="0" t="n">
        <f aca="false">SUMIF($O$1:$O$2500,B19,$R$1:$R$2500)/10000</f>
        <v>0</v>
      </c>
      <c r="E19" s="0" t="n">
        <f aca="false">SUMIF($O$1:$O$2500,B19,$S$1:$S$2500)/10000</f>
        <v>0</v>
      </c>
      <c r="F19" s="0" t="str">
        <f aca="false">CONCATENATE(G$8,G19)</f>
        <v>MGMT-WE-XL-OPT-PRC37347</v>
      </c>
      <c r="G19" s="153" t="n">
        <f aca="false">C19</f>
        <v>37347</v>
      </c>
      <c r="H19" s="0" t="n">
        <f aca="false">SUMIF($O$1:$O$2500,F19,$R$1:$R$2500)/10000</f>
        <v>0</v>
      </c>
      <c r="I19" s="0" t="n">
        <v>11</v>
      </c>
      <c r="O19" s="0" t="e">
        <f aca="false">CONCATENATE(P19,Q19)</f>
        <v>#REF!</v>
      </c>
      <c r="P19" s="0" t="e">
        <f aca="false">#REF!</f>
        <v>#REF!</v>
      </c>
      <c r="Q19" s="153" t="e">
        <f aca="false">#REF!</f>
        <v>#REF!</v>
      </c>
      <c r="R19" s="0" t="e">
        <f aca="false">#REF!</f>
        <v>#REF!</v>
      </c>
      <c r="S19" s="0" t="e">
        <f aca="false">#REF!</f>
        <v>#REF!</v>
      </c>
      <c r="T19" s="0" t="e">
        <f aca="false">VLOOKUP('XL-OPT'!Q19,Months!$A$4:$D$288,4)</f>
        <v>#REF!</v>
      </c>
    </row>
    <row r="20" customFormat="false" ht="12.75" hidden="false" customHeight="false" outlineLevel="0" collapsed="false">
      <c r="B20" s="0" t="str">
        <f aca="false">CONCATENATE(C$8,C20)</f>
        <v>MGMT-WE-XL-OPT-BAS37377</v>
      </c>
      <c r="C20" s="153" t="n">
        <f aca="false">EOMONTH(C19,0)+1</f>
        <v>37377</v>
      </c>
      <c r="D20" s="0" t="n">
        <f aca="false">SUMIF($O$1:$O$2500,B20,$R$1:$R$2500)/10000</f>
        <v>0</v>
      </c>
      <c r="E20" s="0" t="n">
        <f aca="false">SUMIF($O$1:$O$2500,B20,$S$1:$S$2500)/10000</f>
        <v>0</v>
      </c>
      <c r="F20" s="0" t="str">
        <f aca="false">CONCATENATE(G$8,G20)</f>
        <v>MGMT-WE-XL-OPT-PRC37377</v>
      </c>
      <c r="G20" s="153" t="n">
        <f aca="false">C20</f>
        <v>37377</v>
      </c>
      <c r="H20" s="0" t="n">
        <f aca="false">SUMIF($O$1:$O$2500,F20,$R$1:$R$2500)/10000</f>
        <v>0</v>
      </c>
      <c r="I20" s="0" t="n">
        <v>12</v>
      </c>
      <c r="O20" s="0" t="e">
        <f aca="false">CONCATENATE(P20,Q20)</f>
        <v>#REF!</v>
      </c>
      <c r="P20" s="0" t="e">
        <f aca="false">#REF!</f>
        <v>#REF!</v>
      </c>
      <c r="Q20" s="153" t="e">
        <f aca="false">#REF!</f>
        <v>#REF!</v>
      </c>
      <c r="R20" s="0" t="e">
        <f aca="false">#REF!</f>
        <v>#REF!</v>
      </c>
      <c r="S20" s="0" t="e">
        <f aca="false">#REF!</f>
        <v>#REF!</v>
      </c>
      <c r="T20" s="0" t="e">
        <f aca="false">VLOOKUP('XL-OPT'!Q20,Months!$A$4:$D$288,4)</f>
        <v>#REF!</v>
      </c>
    </row>
    <row r="21" customFormat="false" ht="12.75" hidden="false" customHeight="false" outlineLevel="0" collapsed="false">
      <c r="B21" s="0" t="str">
        <f aca="false">CONCATENATE(C$8,C21)</f>
        <v>MGMT-WE-XL-OPT-BAS37408</v>
      </c>
      <c r="C21" s="153" t="n">
        <f aca="false">EOMONTH(C20,0)+1</f>
        <v>37408</v>
      </c>
      <c r="D21" s="0" t="n">
        <f aca="false">SUMIF($O$1:$O$2500,B21,$R$1:$R$2500)/10000</f>
        <v>0</v>
      </c>
      <c r="E21" s="0" t="n">
        <f aca="false">SUMIF($O$1:$O$2500,B21,$S$1:$S$2500)/10000</f>
        <v>0</v>
      </c>
      <c r="F21" s="0" t="str">
        <f aca="false">CONCATENATE(G$8,G21)</f>
        <v>MGMT-WE-XL-OPT-PRC37408</v>
      </c>
      <c r="G21" s="153" t="n">
        <f aca="false">C21</f>
        <v>37408</v>
      </c>
      <c r="H21" s="0" t="n">
        <f aca="false">SUMIF($O$1:$O$2500,F21,$R$1:$R$2500)/10000</f>
        <v>0</v>
      </c>
      <c r="I21" s="0" t="n">
        <v>13</v>
      </c>
      <c r="O21" s="0" t="e">
        <f aca="false">CONCATENATE(P21,Q21)</f>
        <v>#REF!</v>
      </c>
      <c r="P21" s="0" t="e">
        <f aca="false">#REF!</f>
        <v>#REF!</v>
      </c>
      <c r="Q21" s="153" t="e">
        <f aca="false">#REF!</f>
        <v>#REF!</v>
      </c>
      <c r="R21" s="0" t="e">
        <f aca="false">#REF!</f>
        <v>#REF!</v>
      </c>
      <c r="S21" s="0" t="e">
        <f aca="false">#REF!</f>
        <v>#REF!</v>
      </c>
      <c r="T21" s="0" t="e">
        <f aca="false">VLOOKUP('XL-OPT'!Q21,Months!$A$4:$D$288,4)</f>
        <v>#REF!</v>
      </c>
    </row>
    <row r="22" customFormat="false" ht="12.75" hidden="false" customHeight="false" outlineLevel="0" collapsed="false">
      <c r="B22" s="0" t="str">
        <f aca="false">CONCATENATE(C$8,C22)</f>
        <v>MGMT-WE-XL-OPT-BAS37438</v>
      </c>
      <c r="C22" s="153" t="n">
        <f aca="false">EOMONTH(C21,0)+1</f>
        <v>37438</v>
      </c>
      <c r="D22" s="0" t="n">
        <f aca="false">SUMIF($O$1:$O$2500,B22,$R$1:$R$2500)/10000</f>
        <v>0</v>
      </c>
      <c r="E22" s="0" t="n">
        <f aca="false">SUMIF($O$1:$O$2500,B22,$S$1:$S$2500)/10000</f>
        <v>0</v>
      </c>
      <c r="F22" s="0" t="str">
        <f aca="false">CONCATENATE(G$8,G22)</f>
        <v>MGMT-WE-XL-OPT-PRC37438</v>
      </c>
      <c r="G22" s="153" t="n">
        <f aca="false">C22</f>
        <v>37438</v>
      </c>
      <c r="H22" s="0" t="n">
        <f aca="false">SUMIF($O$1:$O$2500,F22,$R$1:$R$2500)/10000</f>
        <v>0</v>
      </c>
      <c r="I22" s="0" t="n">
        <v>14</v>
      </c>
      <c r="O22" s="0" t="e">
        <f aca="false">CONCATENATE(P22,Q22)</f>
        <v>#REF!</v>
      </c>
      <c r="P22" s="0" t="e">
        <f aca="false">#REF!</f>
        <v>#REF!</v>
      </c>
      <c r="Q22" s="153" t="e">
        <f aca="false">#REF!</f>
        <v>#REF!</v>
      </c>
      <c r="R22" s="0" t="e">
        <f aca="false">#REF!</f>
        <v>#REF!</v>
      </c>
      <c r="S22" s="0" t="e">
        <f aca="false">#REF!</f>
        <v>#REF!</v>
      </c>
      <c r="T22" s="0" t="e">
        <f aca="false">VLOOKUP('XL-OPT'!Q22,Months!$A$4:$D$288,4)</f>
        <v>#REF!</v>
      </c>
    </row>
    <row r="23" customFormat="false" ht="12.75" hidden="false" customHeight="false" outlineLevel="0" collapsed="false">
      <c r="B23" s="0" t="str">
        <f aca="false">CONCATENATE(C$8,C23)</f>
        <v>MGMT-WE-XL-OPT-BAS37469</v>
      </c>
      <c r="C23" s="153" t="n">
        <f aca="false">EOMONTH(C22,0)+1</f>
        <v>37469</v>
      </c>
      <c r="D23" s="0" t="n">
        <f aca="false">SUMIF($O$1:$O$2500,B23,$R$1:$R$2500)/10000</f>
        <v>0</v>
      </c>
      <c r="E23" s="0" t="n">
        <f aca="false">SUMIF($O$1:$O$2500,B23,$S$1:$S$2500)/10000</f>
        <v>0</v>
      </c>
      <c r="F23" s="0" t="str">
        <f aca="false">CONCATENATE(G$8,G23)</f>
        <v>MGMT-WE-XL-OPT-PRC37469</v>
      </c>
      <c r="G23" s="153" t="n">
        <f aca="false">C23</f>
        <v>37469</v>
      </c>
      <c r="H23" s="0" t="n">
        <f aca="false">SUMIF($O$1:$O$2500,F23,$R$1:$R$2500)/10000</f>
        <v>0</v>
      </c>
      <c r="I23" s="0" t="n">
        <v>15</v>
      </c>
      <c r="O23" s="0" t="e">
        <f aca="false">CONCATENATE(P23,Q23)</f>
        <v>#REF!</v>
      </c>
      <c r="P23" s="0" t="e">
        <f aca="false">#REF!</f>
        <v>#REF!</v>
      </c>
      <c r="Q23" s="153" t="e">
        <f aca="false">#REF!</f>
        <v>#REF!</v>
      </c>
      <c r="R23" s="0" t="e">
        <f aca="false">#REF!</f>
        <v>#REF!</v>
      </c>
      <c r="S23" s="0" t="e">
        <f aca="false">#REF!</f>
        <v>#REF!</v>
      </c>
      <c r="T23" s="0" t="e">
        <f aca="false">VLOOKUP('XL-OPT'!Q23,Months!$A$4:$D$288,4)</f>
        <v>#REF!</v>
      </c>
    </row>
    <row r="24" customFormat="false" ht="12.75" hidden="false" customHeight="false" outlineLevel="0" collapsed="false">
      <c r="B24" s="0" t="str">
        <f aca="false">CONCATENATE(C$8,C24)</f>
        <v>MGMT-WE-XL-OPT-BAS37500</v>
      </c>
      <c r="C24" s="153" t="n">
        <f aca="false">EOMONTH(C23,0)+1</f>
        <v>37500</v>
      </c>
      <c r="D24" s="0" t="n">
        <f aca="false">SUMIF($O$1:$O$2500,B24,$R$1:$R$2500)/10000</f>
        <v>0</v>
      </c>
      <c r="E24" s="0" t="n">
        <f aca="false">SUMIF($O$1:$O$2500,B24,$S$1:$S$2500)/10000</f>
        <v>0</v>
      </c>
      <c r="F24" s="0" t="str">
        <f aca="false">CONCATENATE(G$8,G24)</f>
        <v>MGMT-WE-XL-OPT-PRC37500</v>
      </c>
      <c r="G24" s="153" t="n">
        <f aca="false">C24</f>
        <v>37500</v>
      </c>
      <c r="H24" s="0" t="n">
        <f aca="false">SUMIF($O$1:$O$2500,F24,$R$1:$R$2500)/10000</f>
        <v>0</v>
      </c>
      <c r="I24" s="0" t="n">
        <v>16</v>
      </c>
      <c r="O24" s="0" t="e">
        <f aca="false">CONCATENATE(P24,Q24)</f>
        <v>#REF!</v>
      </c>
      <c r="P24" s="0" t="e">
        <f aca="false">#REF!</f>
        <v>#REF!</v>
      </c>
      <c r="Q24" s="153" t="e">
        <f aca="false">#REF!</f>
        <v>#REF!</v>
      </c>
      <c r="R24" s="0" t="e">
        <f aca="false">#REF!</f>
        <v>#REF!</v>
      </c>
      <c r="S24" s="0" t="e">
        <f aca="false">#REF!</f>
        <v>#REF!</v>
      </c>
      <c r="T24" s="0" t="e">
        <f aca="false">VLOOKUP('XL-OPT'!Q24,Months!$A$4:$D$288,4)</f>
        <v>#REF!</v>
      </c>
    </row>
    <row r="25" customFormat="false" ht="12.75" hidden="false" customHeight="false" outlineLevel="0" collapsed="false">
      <c r="B25" s="0" t="str">
        <f aca="false">CONCATENATE(C$8,C25)</f>
        <v>MGMT-WE-XL-OPT-BAS37530</v>
      </c>
      <c r="C25" s="153" t="n">
        <f aca="false">EOMONTH(C24,0)+1</f>
        <v>37530</v>
      </c>
      <c r="D25" s="0" t="n">
        <f aca="false">SUMIF($O$1:$O$2500,B25,$R$1:$R$2500)/10000</f>
        <v>0</v>
      </c>
      <c r="E25" s="0" t="n">
        <f aca="false">SUMIF($O$1:$O$2500,B25,$S$1:$S$2500)/10000</f>
        <v>0</v>
      </c>
      <c r="F25" s="0" t="str">
        <f aca="false">CONCATENATE(G$8,G25)</f>
        <v>MGMT-WE-XL-OPT-PRC37530</v>
      </c>
      <c r="G25" s="153" t="n">
        <f aca="false">C25</f>
        <v>37530</v>
      </c>
      <c r="H25" s="0" t="n">
        <f aca="false">SUMIF($O$1:$O$2500,F25,$R$1:$R$2500)/10000</f>
        <v>0</v>
      </c>
      <c r="I25" s="0" t="n">
        <v>17</v>
      </c>
      <c r="O25" s="0" t="e">
        <f aca="false">CONCATENATE(P25,Q25)</f>
        <v>#REF!</v>
      </c>
      <c r="P25" s="0" t="e">
        <f aca="false">#REF!</f>
        <v>#REF!</v>
      </c>
      <c r="Q25" s="153" t="e">
        <f aca="false">#REF!</f>
        <v>#REF!</v>
      </c>
      <c r="R25" s="0" t="e">
        <f aca="false">#REF!</f>
        <v>#REF!</v>
      </c>
      <c r="S25" s="0" t="e">
        <f aca="false">#REF!</f>
        <v>#REF!</v>
      </c>
      <c r="T25" s="0" t="e">
        <f aca="false">VLOOKUP('XL-OPT'!Q25,Months!$A$4:$D$288,4)</f>
        <v>#REF!</v>
      </c>
    </row>
    <row r="26" customFormat="false" ht="12.75" hidden="false" customHeight="false" outlineLevel="0" collapsed="false">
      <c r="B26" s="0" t="str">
        <f aca="false">CONCATENATE(C$8,C26)</f>
        <v>MGMT-WE-XL-OPT-BAS37561</v>
      </c>
      <c r="C26" s="153" t="n">
        <f aca="false">EOMONTH(C25,0)+1</f>
        <v>37561</v>
      </c>
      <c r="D26" s="0" t="n">
        <f aca="false">SUMIF($O$1:$O$2500,B26,$R$1:$R$2500)/10000</f>
        <v>0</v>
      </c>
      <c r="E26" s="0" t="n">
        <f aca="false">SUMIF($O$1:$O$2500,B26,$S$1:$S$2500)/10000</f>
        <v>0</v>
      </c>
      <c r="F26" s="0" t="str">
        <f aca="false">CONCATENATE(G$8,G26)</f>
        <v>MGMT-WE-XL-OPT-PRC37561</v>
      </c>
      <c r="G26" s="153" t="n">
        <f aca="false">C26</f>
        <v>37561</v>
      </c>
      <c r="H26" s="0" t="n">
        <f aca="false">SUMIF($O$1:$O$2500,F26,$R$1:$R$2500)/10000</f>
        <v>0</v>
      </c>
      <c r="I26" s="0" t="n">
        <v>18</v>
      </c>
      <c r="O26" s="0" t="e">
        <f aca="false">CONCATENATE(P26,Q26)</f>
        <v>#REF!</v>
      </c>
      <c r="P26" s="0" t="e">
        <f aca="false">#REF!</f>
        <v>#REF!</v>
      </c>
      <c r="Q26" s="153" t="e">
        <f aca="false">#REF!</f>
        <v>#REF!</v>
      </c>
      <c r="R26" s="0" t="e">
        <f aca="false">#REF!</f>
        <v>#REF!</v>
      </c>
      <c r="S26" s="0" t="e">
        <f aca="false">#REF!</f>
        <v>#REF!</v>
      </c>
      <c r="T26" s="0" t="e">
        <f aca="false">VLOOKUP('XL-OPT'!Q26,Months!$A$4:$D$288,4)</f>
        <v>#REF!</v>
      </c>
    </row>
    <row r="27" customFormat="false" ht="12.75" hidden="false" customHeight="false" outlineLevel="0" collapsed="false">
      <c r="B27" s="0" t="str">
        <f aca="false">CONCATENATE(C$8,C27)</f>
        <v>MGMT-WE-XL-OPT-BAS37591</v>
      </c>
      <c r="C27" s="153" t="n">
        <f aca="false">EOMONTH(C26,0)+1</f>
        <v>37591</v>
      </c>
      <c r="D27" s="0" t="n">
        <f aca="false">SUMIF($O$1:$O$2500,B27,$R$1:$R$2500)/10000</f>
        <v>0</v>
      </c>
      <c r="E27" s="0" t="n">
        <f aca="false">SUMIF($O$1:$O$2500,B27,$S$1:$S$2500)/10000</f>
        <v>0</v>
      </c>
      <c r="F27" s="0" t="str">
        <f aca="false">CONCATENATE(G$8,G27)</f>
        <v>MGMT-WE-XL-OPT-PRC37591</v>
      </c>
      <c r="G27" s="153" t="n">
        <f aca="false">C27</f>
        <v>37591</v>
      </c>
      <c r="H27" s="0" t="n">
        <f aca="false">SUMIF($O$1:$O$2500,F27,$R$1:$R$2500)/10000</f>
        <v>0</v>
      </c>
      <c r="I27" s="0" t="n">
        <v>19</v>
      </c>
      <c r="O27" s="0" t="e">
        <f aca="false">CONCATENATE(P27,Q27)</f>
        <v>#REF!</v>
      </c>
      <c r="P27" s="0" t="e">
        <f aca="false">#REF!</f>
        <v>#REF!</v>
      </c>
      <c r="Q27" s="153" t="e">
        <f aca="false">#REF!</f>
        <v>#REF!</v>
      </c>
      <c r="R27" s="0" t="e">
        <f aca="false">#REF!</f>
        <v>#REF!</v>
      </c>
      <c r="S27" s="0" t="e">
        <f aca="false">#REF!</f>
        <v>#REF!</v>
      </c>
      <c r="T27" s="0" t="e">
        <f aca="false">VLOOKUP('XL-OPT'!Q27,Months!$A$4:$D$288,4)</f>
        <v>#REF!</v>
      </c>
    </row>
    <row r="28" customFormat="false" ht="12.75" hidden="false" customHeight="false" outlineLevel="0" collapsed="false">
      <c r="B28" s="0" t="str">
        <f aca="false">CONCATENATE(C$8,C28)</f>
        <v>MGMT-WE-XL-OPT-BAS37622</v>
      </c>
      <c r="C28" s="153" t="n">
        <f aca="false">EOMONTH(C27,0)+1</f>
        <v>37622</v>
      </c>
      <c r="D28" s="0" t="n">
        <f aca="false">SUMIF($O$1:$O$2500,B28,$R$1:$R$2500)/10000</f>
        <v>0</v>
      </c>
      <c r="E28" s="0" t="n">
        <f aca="false">SUMIF($O$1:$O$2500,B28,$S$1:$S$2500)/10000</f>
        <v>0</v>
      </c>
      <c r="F28" s="0" t="str">
        <f aca="false">CONCATENATE(G$8,G28)</f>
        <v>MGMT-WE-XL-OPT-PRC37622</v>
      </c>
      <c r="G28" s="153" t="n">
        <f aca="false">C28</f>
        <v>37622</v>
      </c>
      <c r="H28" s="0" t="n">
        <f aca="false">SUMIF($O$1:$O$2500,F28,$R$1:$R$2500)/10000</f>
        <v>0</v>
      </c>
      <c r="I28" s="0" t="n">
        <v>20</v>
      </c>
      <c r="O28" s="0" t="e">
        <f aca="false">CONCATENATE(P28,Q28)</f>
        <v>#REF!</v>
      </c>
      <c r="P28" s="0" t="e">
        <f aca="false">#REF!</f>
        <v>#REF!</v>
      </c>
      <c r="Q28" s="153" t="e">
        <f aca="false">#REF!</f>
        <v>#REF!</v>
      </c>
      <c r="R28" s="0" t="e">
        <f aca="false">#REF!</f>
        <v>#REF!</v>
      </c>
      <c r="S28" s="0" t="e">
        <f aca="false">#REF!</f>
        <v>#REF!</v>
      </c>
      <c r="T28" s="0" t="e">
        <f aca="false">VLOOKUP('XL-OPT'!Q28,Months!$A$4:$D$288,4)</f>
        <v>#REF!</v>
      </c>
    </row>
    <row r="29" customFormat="false" ht="12.75" hidden="false" customHeight="false" outlineLevel="0" collapsed="false">
      <c r="B29" s="0" t="str">
        <f aca="false">CONCATENATE(C$8,C29)</f>
        <v>MGMT-WE-XL-OPT-BAS37653</v>
      </c>
      <c r="C29" s="153" t="n">
        <f aca="false">EOMONTH(C28,0)+1</f>
        <v>37653</v>
      </c>
      <c r="D29" s="0" t="n">
        <f aca="false">SUMIF($O$1:$O$2500,B29,$R$1:$R$2500)/10000</f>
        <v>0</v>
      </c>
      <c r="E29" s="0" t="n">
        <f aca="false">SUMIF($O$1:$O$2500,B29,$S$1:$S$2500)/10000</f>
        <v>0</v>
      </c>
      <c r="F29" s="0" t="str">
        <f aca="false">CONCATENATE(G$8,G29)</f>
        <v>MGMT-WE-XL-OPT-PRC37653</v>
      </c>
      <c r="G29" s="153" t="n">
        <f aca="false">C29</f>
        <v>37653</v>
      </c>
      <c r="H29" s="0" t="n">
        <f aca="false">SUMIF($O$1:$O$2500,F29,$R$1:$R$2500)/10000</f>
        <v>0</v>
      </c>
      <c r="I29" s="0" t="n">
        <v>21</v>
      </c>
      <c r="O29" s="0" t="e">
        <f aca="false">CONCATENATE(P29,Q29)</f>
        <v>#REF!</v>
      </c>
      <c r="P29" s="0" t="e">
        <f aca="false">#REF!</f>
        <v>#REF!</v>
      </c>
      <c r="Q29" s="153" t="e">
        <f aca="false">#REF!</f>
        <v>#REF!</v>
      </c>
      <c r="R29" s="0" t="e">
        <f aca="false">#REF!</f>
        <v>#REF!</v>
      </c>
      <c r="S29" s="0" t="e">
        <f aca="false">#REF!</f>
        <v>#REF!</v>
      </c>
      <c r="T29" s="0" t="e">
        <f aca="false">VLOOKUP('XL-OPT'!Q29,Months!$A$4:$D$288,4)</f>
        <v>#REF!</v>
      </c>
    </row>
    <row r="30" customFormat="false" ht="12.75" hidden="false" customHeight="false" outlineLevel="0" collapsed="false">
      <c r="B30" s="0" t="str">
        <f aca="false">CONCATENATE(C$8,C30)</f>
        <v>MGMT-WE-XL-OPT-BAS37681</v>
      </c>
      <c r="C30" s="153" t="n">
        <f aca="false">EOMONTH(C29,0)+1</f>
        <v>37681</v>
      </c>
      <c r="D30" s="0" t="n">
        <f aca="false">SUMIF($O$1:$O$2500,B30,$R$1:$R$2500)/10000</f>
        <v>0</v>
      </c>
      <c r="E30" s="0" t="n">
        <f aca="false">SUMIF($O$1:$O$2500,B30,$S$1:$S$2500)/10000</f>
        <v>0</v>
      </c>
      <c r="F30" s="0" t="str">
        <f aca="false">CONCATENATE(G$8,G30)</f>
        <v>MGMT-WE-XL-OPT-PRC37681</v>
      </c>
      <c r="G30" s="153" t="n">
        <f aca="false">C30</f>
        <v>37681</v>
      </c>
      <c r="H30" s="0" t="n">
        <f aca="false">SUMIF($O$1:$O$2500,F30,$R$1:$R$2500)/10000</f>
        <v>0</v>
      </c>
      <c r="I30" s="0" t="n">
        <v>22</v>
      </c>
      <c r="O30" s="0" t="e">
        <f aca="false">CONCATENATE(P30,Q30)</f>
        <v>#REF!</v>
      </c>
      <c r="P30" s="0" t="e">
        <f aca="false">#REF!</f>
        <v>#REF!</v>
      </c>
      <c r="Q30" s="153" t="e">
        <f aca="false">#REF!</f>
        <v>#REF!</v>
      </c>
      <c r="R30" s="0" t="e">
        <f aca="false">#REF!</f>
        <v>#REF!</v>
      </c>
      <c r="S30" s="0" t="e">
        <f aca="false">#REF!</f>
        <v>#REF!</v>
      </c>
      <c r="T30" s="0" t="e">
        <f aca="false">VLOOKUP('XL-OPT'!Q30,Months!$A$4:$D$288,4)</f>
        <v>#REF!</v>
      </c>
    </row>
    <row r="31" customFormat="false" ht="12.75" hidden="false" customHeight="false" outlineLevel="0" collapsed="false">
      <c r="B31" s="0" t="str">
        <f aca="false">CONCATENATE(C$8,C31)</f>
        <v>MGMT-WE-XL-OPT-BAS37712</v>
      </c>
      <c r="C31" s="153" t="n">
        <f aca="false">EOMONTH(C30,0)+1</f>
        <v>37712</v>
      </c>
      <c r="D31" s="0" t="n">
        <f aca="false">SUMIF($O$1:$O$2500,B31,$R$1:$R$2500)/10000</f>
        <v>0</v>
      </c>
      <c r="E31" s="0" t="n">
        <f aca="false">SUMIF($O$1:$O$2500,B31,$S$1:$S$2500)/10000</f>
        <v>0</v>
      </c>
      <c r="F31" s="0" t="str">
        <f aca="false">CONCATENATE(G$8,G31)</f>
        <v>MGMT-WE-XL-OPT-PRC37712</v>
      </c>
      <c r="G31" s="153" t="n">
        <f aca="false">C31</f>
        <v>37712</v>
      </c>
      <c r="H31" s="0" t="n">
        <f aca="false">SUMIF($O$1:$O$2500,F31,$R$1:$R$2500)/10000</f>
        <v>0</v>
      </c>
      <c r="I31" s="0" t="n">
        <v>23</v>
      </c>
      <c r="O31" s="0" t="e">
        <f aca="false">CONCATENATE(P31,Q31)</f>
        <v>#REF!</v>
      </c>
      <c r="P31" s="0" t="e">
        <f aca="false">#REF!</f>
        <v>#REF!</v>
      </c>
      <c r="Q31" s="153" t="e">
        <f aca="false">#REF!</f>
        <v>#REF!</v>
      </c>
      <c r="R31" s="0" t="e">
        <f aca="false">#REF!</f>
        <v>#REF!</v>
      </c>
      <c r="S31" s="0" t="e">
        <f aca="false">#REF!</f>
        <v>#REF!</v>
      </c>
      <c r="T31" s="0" t="e">
        <f aca="false">VLOOKUP('XL-OPT'!Q31,Months!$A$4:$D$288,4)</f>
        <v>#REF!</v>
      </c>
    </row>
    <row r="32" customFormat="false" ht="12.75" hidden="false" customHeight="false" outlineLevel="0" collapsed="false">
      <c r="B32" s="0" t="str">
        <f aca="false">CONCATENATE(C$8,C32)</f>
        <v>MGMT-WE-XL-OPT-BAS37742</v>
      </c>
      <c r="C32" s="153" t="n">
        <f aca="false">EOMONTH(C31,0)+1</f>
        <v>37742</v>
      </c>
      <c r="D32" s="0" t="n">
        <f aca="false">SUMIF($O$1:$O$2500,B32,$R$1:$R$2500)/10000</f>
        <v>0</v>
      </c>
      <c r="E32" s="0" t="n">
        <f aca="false">SUMIF($O$1:$O$2500,B32,$S$1:$S$2500)/10000</f>
        <v>0</v>
      </c>
      <c r="F32" s="0" t="str">
        <f aca="false">CONCATENATE(G$8,G32)</f>
        <v>MGMT-WE-XL-OPT-PRC37742</v>
      </c>
      <c r="G32" s="153" t="n">
        <f aca="false">C32</f>
        <v>37742</v>
      </c>
      <c r="H32" s="0" t="n">
        <f aca="false">SUMIF($O$1:$O$2500,F32,$R$1:$R$2500)/10000</f>
        <v>0</v>
      </c>
      <c r="I32" s="0" t="n">
        <v>24</v>
      </c>
      <c r="O32" s="0" t="e">
        <f aca="false">CONCATENATE(P32,Q32)</f>
        <v>#REF!</v>
      </c>
      <c r="P32" s="0" t="e">
        <f aca="false">#REF!</f>
        <v>#REF!</v>
      </c>
      <c r="Q32" s="153" t="e">
        <f aca="false">#REF!</f>
        <v>#REF!</v>
      </c>
      <c r="R32" s="0" t="e">
        <f aca="false">#REF!</f>
        <v>#REF!</v>
      </c>
      <c r="S32" s="0" t="e">
        <f aca="false">#REF!</f>
        <v>#REF!</v>
      </c>
      <c r="T32" s="0" t="e">
        <f aca="false">VLOOKUP('XL-OPT'!Q32,Months!$A$4:$D$288,4)</f>
        <v>#REF!</v>
      </c>
    </row>
    <row r="33" customFormat="false" ht="12.75" hidden="false" customHeight="false" outlineLevel="0" collapsed="false">
      <c r="B33" s="0" t="str">
        <f aca="false">CONCATENATE(C$8,C33)</f>
        <v>MGMT-WE-XL-OPT-BAS37773</v>
      </c>
      <c r="C33" s="153" t="n">
        <f aca="false">EOMONTH(C32,0)+1</f>
        <v>37773</v>
      </c>
      <c r="D33" s="0" t="n">
        <f aca="false">SUMIF($O$1:$O$2500,B33,$R$1:$R$2500)/10000</f>
        <v>0</v>
      </c>
      <c r="E33" s="0" t="n">
        <f aca="false">SUMIF($O$1:$O$2500,B33,$S$1:$S$2500)/10000</f>
        <v>0</v>
      </c>
      <c r="F33" s="0" t="str">
        <f aca="false">CONCATENATE(G$8,G33)</f>
        <v>MGMT-WE-XL-OPT-PRC37773</v>
      </c>
      <c r="G33" s="153" t="n">
        <f aca="false">C33</f>
        <v>37773</v>
      </c>
      <c r="H33" s="0" t="n">
        <f aca="false">SUMIF($O$1:$O$2500,F33,$R$1:$R$2500)/10000</f>
        <v>0</v>
      </c>
      <c r="I33" s="0" t="n">
        <v>25</v>
      </c>
      <c r="O33" s="0" t="e">
        <f aca="false">CONCATENATE(P33,Q33)</f>
        <v>#REF!</v>
      </c>
      <c r="P33" s="0" t="e">
        <f aca="false">#REF!</f>
        <v>#REF!</v>
      </c>
      <c r="Q33" s="153" t="e">
        <f aca="false">#REF!</f>
        <v>#REF!</v>
      </c>
      <c r="R33" s="0" t="e">
        <f aca="false">#REF!</f>
        <v>#REF!</v>
      </c>
      <c r="S33" s="0" t="e">
        <f aca="false">#REF!</f>
        <v>#REF!</v>
      </c>
      <c r="T33" s="0" t="e">
        <f aca="false">VLOOKUP('XL-OPT'!Q33,Months!$A$4:$D$288,4)</f>
        <v>#REF!</v>
      </c>
    </row>
    <row r="34" customFormat="false" ht="12.75" hidden="false" customHeight="false" outlineLevel="0" collapsed="false">
      <c r="B34" s="0" t="str">
        <f aca="false">CONCATENATE(C$8,C34)</f>
        <v>MGMT-WE-XL-OPT-BAS37803</v>
      </c>
      <c r="C34" s="153" t="n">
        <f aca="false">EOMONTH(C33,0)+1</f>
        <v>37803</v>
      </c>
      <c r="D34" s="0" t="n">
        <f aca="false">SUMIF($O$1:$O$2500,B34,$R$1:$R$2500)/10000</f>
        <v>0</v>
      </c>
      <c r="E34" s="0" t="n">
        <f aca="false">SUMIF($O$1:$O$2500,B34,$S$1:$S$2500)/10000</f>
        <v>0</v>
      </c>
      <c r="F34" s="0" t="str">
        <f aca="false">CONCATENATE(G$8,G34)</f>
        <v>MGMT-WE-XL-OPT-PRC37803</v>
      </c>
      <c r="G34" s="153" t="n">
        <f aca="false">C34</f>
        <v>37803</v>
      </c>
      <c r="H34" s="0" t="n">
        <f aca="false">SUMIF($O$1:$O$2500,F34,$R$1:$R$2500)/10000</f>
        <v>0</v>
      </c>
      <c r="I34" s="0" t="n">
        <v>26</v>
      </c>
      <c r="O34" s="0" t="e">
        <f aca="false">CONCATENATE(P34,Q34)</f>
        <v>#REF!</v>
      </c>
      <c r="P34" s="0" t="e">
        <f aca="false">#REF!</f>
        <v>#REF!</v>
      </c>
      <c r="Q34" s="153" t="e">
        <f aca="false">#REF!</f>
        <v>#REF!</v>
      </c>
      <c r="R34" s="0" t="e">
        <f aca="false">#REF!</f>
        <v>#REF!</v>
      </c>
      <c r="S34" s="0" t="e">
        <f aca="false">#REF!</f>
        <v>#REF!</v>
      </c>
      <c r="T34" s="0" t="e">
        <f aca="false">VLOOKUP('XL-OPT'!Q34,Months!$A$4:$D$288,4)</f>
        <v>#REF!</v>
      </c>
    </row>
    <row r="35" customFormat="false" ht="12.75" hidden="false" customHeight="false" outlineLevel="0" collapsed="false">
      <c r="B35" s="0" t="str">
        <f aca="false">CONCATENATE(C$8,C35)</f>
        <v>MGMT-WE-XL-OPT-BAS37834</v>
      </c>
      <c r="C35" s="153" t="n">
        <f aca="false">EOMONTH(C34,0)+1</f>
        <v>37834</v>
      </c>
      <c r="D35" s="0" t="n">
        <f aca="false">SUMIF($O$1:$O$2500,B35,$R$1:$R$2500)/10000</f>
        <v>0</v>
      </c>
      <c r="E35" s="0" t="n">
        <f aca="false">SUMIF($O$1:$O$2500,B35,$S$1:$S$2500)/10000</f>
        <v>0</v>
      </c>
      <c r="F35" s="0" t="str">
        <f aca="false">CONCATENATE(G$8,G35)</f>
        <v>MGMT-WE-XL-OPT-PRC37834</v>
      </c>
      <c r="G35" s="153" t="n">
        <f aca="false">C35</f>
        <v>37834</v>
      </c>
      <c r="H35" s="0" t="n">
        <f aca="false">SUMIF($O$1:$O$2500,F35,$R$1:$R$2500)/10000</f>
        <v>0</v>
      </c>
      <c r="I35" s="0" t="n">
        <v>27</v>
      </c>
      <c r="O35" s="0" t="e">
        <f aca="false">CONCATENATE(P35,Q35)</f>
        <v>#REF!</v>
      </c>
      <c r="P35" s="0" t="e">
        <f aca="false">#REF!</f>
        <v>#REF!</v>
      </c>
      <c r="Q35" s="153" t="e">
        <f aca="false">#REF!</f>
        <v>#REF!</v>
      </c>
      <c r="R35" s="0" t="e">
        <f aca="false">#REF!</f>
        <v>#REF!</v>
      </c>
      <c r="S35" s="0" t="e">
        <f aca="false">#REF!</f>
        <v>#REF!</v>
      </c>
      <c r="T35" s="0" t="e">
        <f aca="false">VLOOKUP('XL-OPT'!Q35,Months!$A$4:$D$288,4)</f>
        <v>#REF!</v>
      </c>
    </row>
    <row r="36" customFormat="false" ht="12.75" hidden="false" customHeight="false" outlineLevel="0" collapsed="false">
      <c r="B36" s="0" t="str">
        <f aca="false">CONCATENATE(C$8,C36)</f>
        <v>MGMT-WE-XL-OPT-BAS37865</v>
      </c>
      <c r="C36" s="153" t="n">
        <f aca="false">EOMONTH(C35,0)+1</f>
        <v>37865</v>
      </c>
      <c r="D36" s="0" t="n">
        <f aca="false">SUMIF($O$1:$O$2500,B36,$R$1:$R$2500)/10000</f>
        <v>0</v>
      </c>
      <c r="E36" s="0" t="n">
        <f aca="false">SUMIF($O$1:$O$2500,B36,$S$1:$S$2500)/10000</f>
        <v>0</v>
      </c>
      <c r="F36" s="0" t="str">
        <f aca="false">CONCATENATE(G$8,G36)</f>
        <v>MGMT-WE-XL-OPT-PRC37865</v>
      </c>
      <c r="G36" s="153" t="n">
        <f aca="false">C36</f>
        <v>37865</v>
      </c>
      <c r="H36" s="0" t="n">
        <f aca="false">SUMIF($O$1:$O$2500,F36,$R$1:$R$2500)/10000</f>
        <v>0</v>
      </c>
      <c r="I36" s="0" t="n">
        <v>28</v>
      </c>
      <c r="O36" s="0" t="e">
        <f aca="false">CONCATENATE(P36,Q36)</f>
        <v>#REF!</v>
      </c>
      <c r="P36" s="0" t="e">
        <f aca="false">#REF!</f>
        <v>#REF!</v>
      </c>
      <c r="Q36" s="153" t="e">
        <f aca="false">#REF!</f>
        <v>#REF!</v>
      </c>
      <c r="R36" s="0" t="e">
        <f aca="false">#REF!</f>
        <v>#REF!</v>
      </c>
      <c r="S36" s="0" t="e">
        <f aca="false">#REF!</f>
        <v>#REF!</v>
      </c>
      <c r="T36" s="0" t="e">
        <f aca="false">VLOOKUP('XL-OPT'!Q36,Months!$A$4:$D$288,4)</f>
        <v>#REF!</v>
      </c>
    </row>
    <row r="37" customFormat="false" ht="12.75" hidden="false" customHeight="false" outlineLevel="0" collapsed="false">
      <c r="B37" s="0" t="str">
        <f aca="false">CONCATENATE(C$8,C37)</f>
        <v>MGMT-WE-XL-OPT-BAS37895</v>
      </c>
      <c r="C37" s="153" t="n">
        <f aca="false">EOMONTH(C36,0)+1</f>
        <v>37895</v>
      </c>
      <c r="D37" s="0" t="n">
        <f aca="false">SUMIF($O$1:$O$2500,B37,$R$1:$R$2500)/10000</f>
        <v>0</v>
      </c>
      <c r="E37" s="0" t="n">
        <f aca="false">SUMIF($O$1:$O$2500,B37,$S$1:$S$2500)/10000</f>
        <v>0</v>
      </c>
      <c r="F37" s="0" t="str">
        <f aca="false">CONCATENATE(G$8,G37)</f>
        <v>MGMT-WE-XL-OPT-PRC37895</v>
      </c>
      <c r="G37" s="153" t="n">
        <f aca="false">C37</f>
        <v>37895</v>
      </c>
      <c r="H37" s="0" t="n">
        <f aca="false">SUMIF($O$1:$O$2500,F37,$R$1:$R$2500)/10000</f>
        <v>0</v>
      </c>
      <c r="I37" s="0" t="n">
        <v>29</v>
      </c>
      <c r="O37" s="0" t="e">
        <f aca="false">CONCATENATE(P37,Q37)</f>
        <v>#REF!</v>
      </c>
      <c r="P37" s="0" t="e">
        <f aca="false">#REF!</f>
        <v>#REF!</v>
      </c>
      <c r="Q37" s="153" t="e">
        <f aca="false">#REF!</f>
        <v>#REF!</v>
      </c>
      <c r="R37" s="0" t="e">
        <f aca="false">#REF!</f>
        <v>#REF!</v>
      </c>
      <c r="S37" s="0" t="e">
        <f aca="false">#REF!</f>
        <v>#REF!</v>
      </c>
      <c r="T37" s="0" t="e">
        <f aca="false">VLOOKUP('XL-OPT'!Q37,Months!$A$4:$D$288,4)</f>
        <v>#REF!</v>
      </c>
    </row>
    <row r="38" customFormat="false" ht="12.75" hidden="false" customHeight="false" outlineLevel="0" collapsed="false">
      <c r="B38" s="0" t="str">
        <f aca="false">CONCATENATE(C$8,C38)</f>
        <v>MGMT-WE-XL-OPT-BAS37926</v>
      </c>
      <c r="C38" s="153" t="n">
        <f aca="false">EOMONTH(C37,0)+1</f>
        <v>37926</v>
      </c>
      <c r="D38" s="0" t="n">
        <f aca="false">SUMIF($O$1:$O$2500,B38,$R$1:$R$2500)/10000</f>
        <v>0</v>
      </c>
      <c r="E38" s="0" t="n">
        <f aca="false">SUMIF($O$1:$O$2500,B38,$S$1:$S$2500)/10000</f>
        <v>0</v>
      </c>
      <c r="F38" s="0" t="str">
        <f aca="false">CONCATENATE(G$8,G38)</f>
        <v>MGMT-WE-XL-OPT-PRC37926</v>
      </c>
      <c r="G38" s="153" t="n">
        <f aca="false">C38</f>
        <v>37926</v>
      </c>
      <c r="H38" s="0" t="n">
        <f aca="false">SUMIF($O$1:$O$2500,F38,$R$1:$R$2500)/10000</f>
        <v>0</v>
      </c>
      <c r="I38" s="0" t="n">
        <v>30</v>
      </c>
      <c r="O38" s="0" t="e">
        <f aca="false">CONCATENATE(P38,Q38)</f>
        <v>#REF!</v>
      </c>
      <c r="P38" s="0" t="e">
        <f aca="false">#REF!</f>
        <v>#REF!</v>
      </c>
      <c r="Q38" s="153" t="e">
        <f aca="false">#REF!</f>
        <v>#REF!</v>
      </c>
      <c r="R38" s="0" t="e">
        <f aca="false">#REF!</f>
        <v>#REF!</v>
      </c>
      <c r="S38" s="0" t="e">
        <f aca="false">#REF!</f>
        <v>#REF!</v>
      </c>
      <c r="T38" s="0" t="e">
        <f aca="false">VLOOKUP('XL-OPT'!Q38,Months!$A$4:$D$288,4)</f>
        <v>#REF!</v>
      </c>
    </row>
    <row r="39" customFormat="false" ht="12.75" hidden="false" customHeight="false" outlineLevel="0" collapsed="false">
      <c r="B39" s="0" t="str">
        <f aca="false">CONCATENATE(C$8,C39)</f>
        <v>MGMT-WE-XL-OPT-BAS37956</v>
      </c>
      <c r="C39" s="153" t="n">
        <f aca="false">EOMONTH(C38,0)+1</f>
        <v>37956</v>
      </c>
      <c r="D39" s="0" t="n">
        <f aca="false">SUMIF($O$1:$O$2500,B39,$R$1:$R$2500)/10000</f>
        <v>0</v>
      </c>
      <c r="E39" s="0" t="n">
        <f aca="false">SUMIF($O$1:$O$2500,B39,$S$1:$S$2500)/10000</f>
        <v>0</v>
      </c>
      <c r="F39" s="0" t="str">
        <f aca="false">CONCATENATE(G$8,G39)</f>
        <v>MGMT-WE-XL-OPT-PRC37956</v>
      </c>
      <c r="G39" s="153" t="n">
        <f aca="false">C39</f>
        <v>37956</v>
      </c>
      <c r="H39" s="0" t="n">
        <f aca="false">SUMIF($O$1:$O$2500,F39,$R$1:$R$2500)/10000</f>
        <v>0</v>
      </c>
      <c r="I39" s="0" t="n">
        <v>31</v>
      </c>
      <c r="O39" s="0" t="e">
        <f aca="false">CONCATENATE(P39,Q39)</f>
        <v>#REF!</v>
      </c>
      <c r="P39" s="0" t="e">
        <f aca="false">#REF!</f>
        <v>#REF!</v>
      </c>
      <c r="Q39" s="153" t="e">
        <f aca="false">#REF!</f>
        <v>#REF!</v>
      </c>
      <c r="R39" s="0" t="e">
        <f aca="false">#REF!</f>
        <v>#REF!</v>
      </c>
      <c r="S39" s="0" t="e">
        <f aca="false">#REF!</f>
        <v>#REF!</v>
      </c>
      <c r="T39" s="0" t="e">
        <f aca="false">VLOOKUP('XL-OPT'!Q39,Months!$A$4:$D$288,4)</f>
        <v>#REF!</v>
      </c>
    </row>
    <row r="40" customFormat="false" ht="12.75" hidden="false" customHeight="false" outlineLevel="0" collapsed="false">
      <c r="B40" s="0" t="str">
        <f aca="false">CONCATENATE(C$8,C40)</f>
        <v>MGMT-WE-XL-OPT-BAS37987</v>
      </c>
      <c r="C40" s="153" t="n">
        <f aca="false">EOMONTH(C39,0)+1</f>
        <v>37987</v>
      </c>
      <c r="D40" s="0" t="n">
        <f aca="false">SUMIF($O$1:$O$2500,B40,$R$1:$R$2500)/10000</f>
        <v>0</v>
      </c>
      <c r="E40" s="0" t="n">
        <f aca="false">SUMIF($O$1:$O$2500,B40,$S$1:$S$2500)/10000</f>
        <v>0</v>
      </c>
      <c r="F40" s="0" t="str">
        <f aca="false">CONCATENATE(G$8,G40)</f>
        <v>MGMT-WE-XL-OPT-PRC37987</v>
      </c>
      <c r="G40" s="153" t="n">
        <f aca="false">C40</f>
        <v>37987</v>
      </c>
      <c r="H40" s="0" t="n">
        <f aca="false">SUMIF($O$1:$O$2500,F40,$R$1:$R$2500)/10000</f>
        <v>0</v>
      </c>
      <c r="I40" s="0" t="n">
        <v>32</v>
      </c>
      <c r="O40" s="0" t="e">
        <f aca="false">CONCATENATE(P40,Q40)</f>
        <v>#REF!</v>
      </c>
      <c r="P40" s="0" t="e">
        <f aca="false">#REF!</f>
        <v>#REF!</v>
      </c>
      <c r="Q40" s="153" t="e">
        <f aca="false">#REF!</f>
        <v>#REF!</v>
      </c>
      <c r="R40" s="0" t="e">
        <f aca="false">#REF!</f>
        <v>#REF!</v>
      </c>
      <c r="S40" s="0" t="e">
        <f aca="false">#REF!</f>
        <v>#REF!</v>
      </c>
      <c r="T40" s="0" t="e">
        <f aca="false">VLOOKUP('XL-OPT'!Q40,Months!$A$4:$D$288,4)</f>
        <v>#REF!</v>
      </c>
    </row>
    <row r="41" customFormat="false" ht="12.75" hidden="false" customHeight="false" outlineLevel="0" collapsed="false">
      <c r="B41" s="0" t="str">
        <f aca="false">CONCATENATE(C$8,C41)</f>
        <v>MGMT-WE-XL-OPT-BAS38018</v>
      </c>
      <c r="C41" s="153" t="n">
        <f aca="false">EOMONTH(C40,0)+1</f>
        <v>38018</v>
      </c>
      <c r="D41" s="0" t="n">
        <f aca="false">SUMIF($O$1:$O$2500,B41,$R$1:$R$2500)/10000</f>
        <v>0</v>
      </c>
      <c r="E41" s="0" t="n">
        <f aca="false">SUMIF($O$1:$O$2500,B41,$S$1:$S$2500)/10000</f>
        <v>0</v>
      </c>
      <c r="F41" s="0" t="str">
        <f aca="false">CONCATENATE(G$8,G41)</f>
        <v>MGMT-WE-XL-OPT-PRC38018</v>
      </c>
      <c r="G41" s="153" t="n">
        <f aca="false">C41</f>
        <v>38018</v>
      </c>
      <c r="H41" s="0" t="n">
        <f aca="false">SUMIF($O$1:$O$2500,F41,$R$1:$R$2500)/10000</f>
        <v>0</v>
      </c>
      <c r="I41" s="0" t="n">
        <v>33</v>
      </c>
      <c r="O41" s="0" t="e">
        <f aca="false">CONCATENATE(P41,Q41)</f>
        <v>#REF!</v>
      </c>
      <c r="P41" s="0" t="e">
        <f aca="false">#REF!</f>
        <v>#REF!</v>
      </c>
      <c r="Q41" s="153" t="e">
        <f aca="false">#REF!</f>
        <v>#REF!</v>
      </c>
      <c r="R41" s="0" t="e">
        <f aca="false">#REF!</f>
        <v>#REF!</v>
      </c>
      <c r="S41" s="0" t="e">
        <f aca="false">#REF!</f>
        <v>#REF!</v>
      </c>
      <c r="T41" s="0" t="e">
        <f aca="false">VLOOKUP('XL-OPT'!Q41,Months!$A$4:$D$288,4)</f>
        <v>#REF!</v>
      </c>
    </row>
    <row r="42" customFormat="false" ht="12.75" hidden="false" customHeight="false" outlineLevel="0" collapsed="false">
      <c r="B42" s="0" t="str">
        <f aca="false">CONCATENATE(C$8,C42)</f>
        <v>MGMT-WE-XL-OPT-BAS38047</v>
      </c>
      <c r="C42" s="153" t="n">
        <f aca="false">EOMONTH(C41,0)+1</f>
        <v>38047</v>
      </c>
      <c r="D42" s="0" t="n">
        <f aca="false">SUMIF($O$1:$O$2500,B42,$R$1:$R$2500)/10000</f>
        <v>0</v>
      </c>
      <c r="E42" s="0" t="n">
        <f aca="false">SUMIF($O$1:$O$2500,B42,$S$1:$S$2500)/10000</f>
        <v>0</v>
      </c>
      <c r="F42" s="0" t="str">
        <f aca="false">CONCATENATE(G$8,G42)</f>
        <v>MGMT-WE-XL-OPT-PRC38047</v>
      </c>
      <c r="G42" s="153" t="n">
        <f aca="false">C42</f>
        <v>38047</v>
      </c>
      <c r="H42" s="0" t="n">
        <f aca="false">SUMIF($O$1:$O$2500,F42,$R$1:$R$2500)/10000</f>
        <v>0</v>
      </c>
      <c r="I42" s="0" t="n">
        <v>34</v>
      </c>
      <c r="O42" s="0" t="e">
        <f aca="false">CONCATENATE(P42,Q42)</f>
        <v>#REF!</v>
      </c>
      <c r="P42" s="0" t="e">
        <f aca="false">#REF!</f>
        <v>#REF!</v>
      </c>
      <c r="Q42" s="153" t="e">
        <f aca="false">#REF!</f>
        <v>#REF!</v>
      </c>
      <c r="R42" s="0" t="e">
        <f aca="false">#REF!</f>
        <v>#REF!</v>
      </c>
      <c r="S42" s="0" t="e">
        <f aca="false">#REF!</f>
        <v>#REF!</v>
      </c>
      <c r="T42" s="0" t="e">
        <f aca="false">VLOOKUP('XL-OPT'!Q42,Months!$A$4:$D$288,4)</f>
        <v>#REF!</v>
      </c>
    </row>
    <row r="43" customFormat="false" ht="12.75" hidden="false" customHeight="false" outlineLevel="0" collapsed="false">
      <c r="B43" s="0" t="str">
        <f aca="false">CONCATENATE(C$8,C43)</f>
        <v>MGMT-WE-XL-OPT-BAS38078</v>
      </c>
      <c r="C43" s="153" t="n">
        <f aca="false">EOMONTH(C42,0)+1</f>
        <v>38078</v>
      </c>
      <c r="D43" s="0" t="n">
        <f aca="false">SUMIF($O$1:$O$2500,B43,$R$1:$R$2500)/10000</f>
        <v>0</v>
      </c>
      <c r="E43" s="0" t="n">
        <f aca="false">SUMIF($O$1:$O$2500,B43,$S$1:$S$2500)/10000</f>
        <v>0</v>
      </c>
      <c r="F43" s="0" t="str">
        <f aca="false">CONCATENATE(G$8,G43)</f>
        <v>MGMT-WE-XL-OPT-PRC38078</v>
      </c>
      <c r="G43" s="153" t="n">
        <f aca="false">C43</f>
        <v>38078</v>
      </c>
      <c r="H43" s="0" t="n">
        <f aca="false">SUMIF($O$1:$O$2500,F43,$R$1:$R$2500)/10000</f>
        <v>0</v>
      </c>
      <c r="I43" s="0" t="n">
        <v>35</v>
      </c>
      <c r="O43" s="0" t="e">
        <f aca="false">CONCATENATE(P43,Q43)</f>
        <v>#REF!</v>
      </c>
      <c r="P43" s="0" t="e">
        <f aca="false">#REF!</f>
        <v>#REF!</v>
      </c>
      <c r="Q43" s="153" t="e">
        <f aca="false">#REF!</f>
        <v>#REF!</v>
      </c>
      <c r="R43" s="0" t="e">
        <f aca="false">#REF!</f>
        <v>#REF!</v>
      </c>
      <c r="S43" s="0" t="e">
        <f aca="false">#REF!</f>
        <v>#REF!</v>
      </c>
      <c r="T43" s="0" t="e">
        <f aca="false">VLOOKUP('XL-OPT'!Q43,Months!$A$4:$D$288,4)</f>
        <v>#REF!</v>
      </c>
    </row>
    <row r="44" customFormat="false" ht="12.75" hidden="false" customHeight="false" outlineLevel="0" collapsed="false">
      <c r="B44" s="0" t="str">
        <f aca="false">CONCATENATE(C$8,C44)</f>
        <v>MGMT-WE-XL-OPT-BAS38108</v>
      </c>
      <c r="C44" s="153" t="n">
        <f aca="false">EOMONTH(C43,0)+1</f>
        <v>38108</v>
      </c>
      <c r="D44" s="0" t="n">
        <f aca="false">SUMIF($O$1:$O$2500,B44,$R$1:$R$2500)/10000</f>
        <v>0</v>
      </c>
      <c r="E44" s="0" t="n">
        <f aca="false">SUMIF($O$1:$O$2500,B44,$S$1:$S$2500)/10000</f>
        <v>0</v>
      </c>
      <c r="F44" s="0" t="str">
        <f aca="false">CONCATENATE(G$8,G44)</f>
        <v>MGMT-WE-XL-OPT-PRC38108</v>
      </c>
      <c r="G44" s="153" t="n">
        <f aca="false">C44</f>
        <v>38108</v>
      </c>
      <c r="H44" s="0" t="n">
        <f aca="false">SUMIF($O$1:$O$2500,F44,$R$1:$R$2500)/10000</f>
        <v>0</v>
      </c>
      <c r="I44" s="0" t="n">
        <v>36</v>
      </c>
      <c r="O44" s="0" t="e">
        <f aca="false">CONCATENATE(P44,Q44)</f>
        <v>#REF!</v>
      </c>
      <c r="P44" s="0" t="e">
        <f aca="false">#REF!</f>
        <v>#REF!</v>
      </c>
      <c r="Q44" s="153" t="e">
        <f aca="false">#REF!</f>
        <v>#REF!</v>
      </c>
      <c r="R44" s="0" t="e">
        <f aca="false">#REF!</f>
        <v>#REF!</v>
      </c>
      <c r="S44" s="0" t="e">
        <f aca="false">#REF!</f>
        <v>#REF!</v>
      </c>
      <c r="T44" s="0" t="e">
        <f aca="false">VLOOKUP('XL-OPT'!Q44,Months!$A$4:$D$288,4)</f>
        <v>#REF!</v>
      </c>
    </row>
    <row r="45" customFormat="false" ht="12.75" hidden="false" customHeight="false" outlineLevel="0" collapsed="false">
      <c r="B45" s="0" t="str">
        <f aca="false">CONCATENATE(C$8,C45)</f>
        <v>MGMT-WE-XL-OPT-BAS38139</v>
      </c>
      <c r="C45" s="153" t="n">
        <f aca="false">EOMONTH(C44,0)+1</f>
        <v>38139</v>
      </c>
      <c r="D45" s="0" t="n">
        <f aca="false">SUMIF($O$1:$O$2500,B45,$R$1:$R$2500)/10000</f>
        <v>0</v>
      </c>
      <c r="E45" s="0" t="n">
        <f aca="false">SUMIF($O$1:$O$2500,B45,$S$1:$S$2500)/10000</f>
        <v>0</v>
      </c>
      <c r="F45" s="0" t="str">
        <f aca="false">CONCATENATE(G$8,G45)</f>
        <v>MGMT-WE-XL-OPT-PRC38139</v>
      </c>
      <c r="G45" s="153" t="n">
        <f aca="false">C45</f>
        <v>38139</v>
      </c>
      <c r="H45" s="0" t="n">
        <f aca="false">SUMIF($O$1:$O$2500,F45,$R$1:$R$2500)/10000</f>
        <v>0</v>
      </c>
      <c r="I45" s="0" t="n">
        <v>37</v>
      </c>
      <c r="O45" s="0" t="e">
        <f aca="false">CONCATENATE(P45,Q45)</f>
        <v>#REF!</v>
      </c>
      <c r="P45" s="0" t="e">
        <f aca="false">#REF!</f>
        <v>#REF!</v>
      </c>
      <c r="Q45" s="153" t="e">
        <f aca="false">#REF!</f>
        <v>#REF!</v>
      </c>
      <c r="R45" s="0" t="e">
        <f aca="false">#REF!</f>
        <v>#REF!</v>
      </c>
      <c r="S45" s="0" t="e">
        <f aca="false">#REF!</f>
        <v>#REF!</v>
      </c>
      <c r="T45" s="0" t="e">
        <f aca="false">VLOOKUP('XL-OPT'!Q45,Months!$A$4:$D$288,4)</f>
        <v>#REF!</v>
      </c>
    </row>
    <row r="46" customFormat="false" ht="12.75" hidden="false" customHeight="false" outlineLevel="0" collapsed="false">
      <c r="B46" s="0" t="str">
        <f aca="false">CONCATENATE(C$8,C46)</f>
        <v>MGMT-WE-XL-OPT-BAS38169</v>
      </c>
      <c r="C46" s="153" t="n">
        <f aca="false">EOMONTH(C45,0)+1</f>
        <v>38169</v>
      </c>
      <c r="D46" s="0" t="n">
        <f aca="false">SUMIF($O$1:$O$2500,B46,$R$1:$R$2500)/10000</f>
        <v>0</v>
      </c>
      <c r="E46" s="0" t="n">
        <f aca="false">SUMIF($O$1:$O$2500,B46,$S$1:$S$2500)/10000</f>
        <v>0</v>
      </c>
      <c r="F46" s="0" t="str">
        <f aca="false">CONCATENATE(G$8,G46)</f>
        <v>MGMT-WE-XL-OPT-PRC38169</v>
      </c>
      <c r="G46" s="153" t="n">
        <f aca="false">C46</f>
        <v>38169</v>
      </c>
      <c r="H46" s="0" t="n">
        <f aca="false">SUMIF($O$1:$O$2500,F46,$R$1:$R$2500)/10000</f>
        <v>0</v>
      </c>
      <c r="I46" s="0" t="n">
        <v>38</v>
      </c>
      <c r="O46" s="0" t="e">
        <f aca="false">CONCATENATE(P46,Q46)</f>
        <v>#REF!</v>
      </c>
      <c r="P46" s="0" t="e">
        <f aca="false">#REF!</f>
        <v>#REF!</v>
      </c>
      <c r="Q46" s="153" t="e">
        <f aca="false">#REF!</f>
        <v>#REF!</v>
      </c>
      <c r="R46" s="0" t="e">
        <f aca="false">#REF!</f>
        <v>#REF!</v>
      </c>
      <c r="S46" s="0" t="e">
        <f aca="false">#REF!</f>
        <v>#REF!</v>
      </c>
      <c r="T46" s="0" t="e">
        <f aca="false">VLOOKUP('XL-OPT'!Q46,Months!$A$4:$D$288,4)</f>
        <v>#REF!</v>
      </c>
    </row>
    <row r="47" customFormat="false" ht="12.75" hidden="false" customHeight="false" outlineLevel="0" collapsed="false">
      <c r="B47" s="0" t="str">
        <f aca="false">CONCATENATE(C$8,C47)</f>
        <v>MGMT-WE-XL-OPT-BAS38200</v>
      </c>
      <c r="C47" s="153" t="n">
        <f aca="false">EOMONTH(C46,0)+1</f>
        <v>38200</v>
      </c>
      <c r="D47" s="0" t="n">
        <f aca="false">SUMIF($O$1:$O$2500,B47,$R$1:$R$2500)/10000</f>
        <v>0</v>
      </c>
      <c r="E47" s="0" t="n">
        <f aca="false">SUMIF($O$1:$O$2500,B47,$S$1:$S$2500)/10000</f>
        <v>0</v>
      </c>
      <c r="F47" s="0" t="str">
        <f aca="false">CONCATENATE(G$8,G47)</f>
        <v>MGMT-WE-XL-OPT-PRC38200</v>
      </c>
      <c r="G47" s="153" t="n">
        <f aca="false">C47</f>
        <v>38200</v>
      </c>
      <c r="H47" s="0" t="n">
        <f aca="false">SUMIF($O$1:$O$2500,F47,$R$1:$R$2500)/10000</f>
        <v>0</v>
      </c>
      <c r="I47" s="0" t="n">
        <v>39</v>
      </c>
      <c r="O47" s="0" t="e">
        <f aca="false">CONCATENATE(P47,Q47)</f>
        <v>#REF!</v>
      </c>
      <c r="P47" s="0" t="e">
        <f aca="false">#REF!</f>
        <v>#REF!</v>
      </c>
      <c r="Q47" s="153" t="e">
        <f aca="false">#REF!</f>
        <v>#REF!</v>
      </c>
      <c r="R47" s="0" t="e">
        <f aca="false">#REF!</f>
        <v>#REF!</v>
      </c>
      <c r="S47" s="0" t="e">
        <f aca="false">#REF!</f>
        <v>#REF!</v>
      </c>
      <c r="T47" s="0" t="e">
        <f aca="false">VLOOKUP('XL-OPT'!Q47,Months!$A$4:$D$288,4)</f>
        <v>#REF!</v>
      </c>
    </row>
    <row r="48" customFormat="false" ht="12.75" hidden="false" customHeight="false" outlineLevel="0" collapsed="false">
      <c r="B48" s="0" t="str">
        <f aca="false">CONCATENATE(C$8,C48)</f>
        <v>MGMT-WE-XL-OPT-BAS38231</v>
      </c>
      <c r="C48" s="153" t="n">
        <f aca="false">EOMONTH(C47,0)+1</f>
        <v>38231</v>
      </c>
      <c r="D48" s="0" t="n">
        <f aca="false">SUMIF($O$1:$O$2500,B48,$R$1:$R$2500)/10000</f>
        <v>0</v>
      </c>
      <c r="E48" s="0" t="n">
        <f aca="false">SUMIF($O$1:$O$2500,B48,$S$1:$S$2500)/10000</f>
        <v>0</v>
      </c>
      <c r="F48" s="0" t="str">
        <f aca="false">CONCATENATE(G$8,G48)</f>
        <v>MGMT-WE-XL-OPT-PRC38231</v>
      </c>
      <c r="G48" s="153" t="n">
        <f aca="false">C48</f>
        <v>38231</v>
      </c>
      <c r="H48" s="0" t="n">
        <f aca="false">SUMIF($O$1:$O$2500,F48,$R$1:$R$2500)/10000</f>
        <v>0</v>
      </c>
      <c r="I48" s="0" t="n">
        <v>40</v>
      </c>
      <c r="O48" s="0" t="e">
        <f aca="false">CONCATENATE(P48,Q48)</f>
        <v>#REF!</v>
      </c>
      <c r="P48" s="0" t="e">
        <f aca="false">#REF!</f>
        <v>#REF!</v>
      </c>
      <c r="Q48" s="153" t="e">
        <f aca="false">#REF!</f>
        <v>#REF!</v>
      </c>
      <c r="R48" s="0" t="e">
        <f aca="false">#REF!</f>
        <v>#REF!</v>
      </c>
      <c r="S48" s="0" t="e">
        <f aca="false">#REF!</f>
        <v>#REF!</v>
      </c>
      <c r="T48" s="0" t="e">
        <f aca="false">VLOOKUP('XL-OPT'!Q48,Months!$A$4:$D$288,4)</f>
        <v>#REF!</v>
      </c>
    </row>
    <row r="49" customFormat="false" ht="12.75" hidden="false" customHeight="false" outlineLevel="0" collapsed="false">
      <c r="B49" s="0" t="str">
        <f aca="false">CONCATENATE(C$8,C49)</f>
        <v>MGMT-WE-XL-OPT-BAS38261</v>
      </c>
      <c r="C49" s="153" t="n">
        <f aca="false">EOMONTH(C48,0)+1</f>
        <v>38261</v>
      </c>
      <c r="D49" s="0" t="n">
        <f aca="false">SUMIF($O$1:$O$2500,B49,$R$1:$R$2500)/10000</f>
        <v>0</v>
      </c>
      <c r="E49" s="0" t="n">
        <f aca="false">SUMIF($O$1:$O$2500,B49,$S$1:$S$2500)/10000</f>
        <v>0</v>
      </c>
      <c r="F49" s="0" t="str">
        <f aca="false">CONCATENATE(G$8,G49)</f>
        <v>MGMT-WE-XL-OPT-PRC38261</v>
      </c>
      <c r="G49" s="153" t="n">
        <f aca="false">C49</f>
        <v>38261</v>
      </c>
      <c r="H49" s="0" t="n">
        <f aca="false">SUMIF($O$1:$O$2500,F49,$R$1:$R$2500)/10000</f>
        <v>0</v>
      </c>
      <c r="I49" s="0" t="n">
        <v>41</v>
      </c>
      <c r="O49" s="0" t="e">
        <f aca="false">CONCATENATE(P49,Q49)</f>
        <v>#REF!</v>
      </c>
      <c r="P49" s="0" t="e">
        <f aca="false">#REF!</f>
        <v>#REF!</v>
      </c>
      <c r="Q49" s="153" t="e">
        <f aca="false">#REF!</f>
        <v>#REF!</v>
      </c>
      <c r="R49" s="0" t="e">
        <f aca="false">#REF!</f>
        <v>#REF!</v>
      </c>
      <c r="S49" s="0" t="e">
        <f aca="false">#REF!</f>
        <v>#REF!</v>
      </c>
      <c r="T49" s="0" t="e">
        <f aca="false">VLOOKUP('XL-OPT'!Q49,Months!$A$4:$D$288,4)</f>
        <v>#REF!</v>
      </c>
    </row>
    <row r="50" customFormat="false" ht="12.75" hidden="false" customHeight="false" outlineLevel="0" collapsed="false">
      <c r="B50" s="0" t="str">
        <f aca="false">CONCATENATE(C$8,C50)</f>
        <v>MGMT-WE-XL-OPT-BAS38292</v>
      </c>
      <c r="C50" s="153" t="n">
        <f aca="false">EOMONTH(C49,0)+1</f>
        <v>38292</v>
      </c>
      <c r="D50" s="0" t="n">
        <f aca="false">SUMIF($O$1:$O$2500,B50,$R$1:$R$2500)/10000</f>
        <v>0</v>
      </c>
      <c r="E50" s="0" t="n">
        <f aca="false">SUMIF($O$1:$O$2500,B50,$S$1:$S$2500)/10000</f>
        <v>0</v>
      </c>
      <c r="F50" s="0" t="str">
        <f aca="false">CONCATENATE(G$8,G50)</f>
        <v>MGMT-WE-XL-OPT-PRC38292</v>
      </c>
      <c r="G50" s="153" t="n">
        <f aca="false">C50</f>
        <v>38292</v>
      </c>
      <c r="H50" s="0" t="n">
        <f aca="false">SUMIF($O$1:$O$2500,F50,$R$1:$R$2500)/10000</f>
        <v>0</v>
      </c>
      <c r="I50" s="0" t="n">
        <v>42</v>
      </c>
      <c r="O50" s="0" t="e">
        <f aca="false">CONCATENATE(P50,Q50)</f>
        <v>#REF!</v>
      </c>
      <c r="P50" s="0" t="e">
        <f aca="false">#REF!</f>
        <v>#REF!</v>
      </c>
      <c r="Q50" s="153" t="e">
        <f aca="false">#REF!</f>
        <v>#REF!</v>
      </c>
      <c r="R50" s="0" t="e">
        <f aca="false">#REF!</f>
        <v>#REF!</v>
      </c>
      <c r="S50" s="0" t="e">
        <f aca="false">#REF!</f>
        <v>#REF!</v>
      </c>
      <c r="T50" s="0" t="e">
        <f aca="false">VLOOKUP('XL-OPT'!Q50,Months!$A$4:$D$288,4)</f>
        <v>#REF!</v>
      </c>
    </row>
    <row r="51" customFormat="false" ht="12.75" hidden="false" customHeight="false" outlineLevel="0" collapsed="false">
      <c r="B51" s="0" t="str">
        <f aca="false">CONCATENATE(C$8,C51)</f>
        <v>MGMT-WE-XL-OPT-BAS38322</v>
      </c>
      <c r="C51" s="153" t="n">
        <f aca="false">EOMONTH(C50,0)+1</f>
        <v>38322</v>
      </c>
      <c r="D51" s="0" t="n">
        <f aca="false">SUMIF($O$1:$O$2500,B51,$R$1:$R$2500)/10000</f>
        <v>0</v>
      </c>
      <c r="E51" s="0" t="n">
        <f aca="false">SUMIF($O$1:$O$2500,B51,$S$1:$S$2500)/10000</f>
        <v>0</v>
      </c>
      <c r="F51" s="0" t="str">
        <f aca="false">CONCATENATE(G$8,G51)</f>
        <v>MGMT-WE-XL-OPT-PRC38322</v>
      </c>
      <c r="G51" s="153" t="n">
        <f aca="false">C51</f>
        <v>38322</v>
      </c>
      <c r="H51" s="0" t="n">
        <f aca="false">SUMIF($O$1:$O$2500,F51,$R$1:$R$2500)/10000</f>
        <v>0</v>
      </c>
      <c r="I51" s="0" t="n">
        <v>43</v>
      </c>
      <c r="O51" s="0" t="e">
        <f aca="false">CONCATENATE(P51,Q51)</f>
        <v>#REF!</v>
      </c>
      <c r="P51" s="0" t="e">
        <f aca="false">#REF!</f>
        <v>#REF!</v>
      </c>
      <c r="Q51" s="153" t="e">
        <f aca="false">#REF!</f>
        <v>#REF!</v>
      </c>
      <c r="R51" s="0" t="e">
        <f aca="false">#REF!</f>
        <v>#REF!</v>
      </c>
      <c r="S51" s="0" t="e">
        <f aca="false">#REF!</f>
        <v>#REF!</v>
      </c>
      <c r="T51" s="0" t="e">
        <f aca="false">VLOOKUP('XL-OPT'!Q51,Months!$A$4:$D$288,4)</f>
        <v>#REF!</v>
      </c>
    </row>
    <row r="52" customFormat="false" ht="12.75" hidden="false" customHeight="false" outlineLevel="0" collapsed="false">
      <c r="B52" s="0" t="str">
        <f aca="false">CONCATENATE(C$8,C52)</f>
        <v>MGMT-WE-XL-OPT-BAS38353</v>
      </c>
      <c r="C52" s="153" t="n">
        <f aca="false">EOMONTH(C51,0)+1</f>
        <v>38353</v>
      </c>
      <c r="D52" s="0" t="n">
        <f aca="false">SUMIF($O$1:$O$2500,B52,$R$1:$R$2500)/10000</f>
        <v>0</v>
      </c>
      <c r="E52" s="0" t="n">
        <f aca="false">SUMIF($O$1:$O$2500,B52,$S$1:$S$2500)/10000</f>
        <v>0</v>
      </c>
      <c r="F52" s="0" t="str">
        <f aca="false">CONCATENATE(G$8,G52)</f>
        <v>MGMT-WE-XL-OPT-PRC38353</v>
      </c>
      <c r="G52" s="153" t="n">
        <f aca="false">C52</f>
        <v>38353</v>
      </c>
      <c r="H52" s="0" t="n">
        <f aca="false">SUMIF($O$1:$O$2500,F52,$R$1:$R$2500)/10000</f>
        <v>0</v>
      </c>
      <c r="I52" s="0" t="n">
        <v>44</v>
      </c>
      <c r="O52" s="0" t="e">
        <f aca="false">CONCATENATE(P52,Q52)</f>
        <v>#REF!</v>
      </c>
      <c r="P52" s="0" t="e">
        <f aca="false">#REF!</f>
        <v>#REF!</v>
      </c>
      <c r="Q52" s="153" t="e">
        <f aca="false">#REF!</f>
        <v>#REF!</v>
      </c>
      <c r="R52" s="0" t="e">
        <f aca="false">#REF!</f>
        <v>#REF!</v>
      </c>
      <c r="S52" s="0" t="e">
        <f aca="false">#REF!</f>
        <v>#REF!</v>
      </c>
      <c r="T52" s="0" t="e">
        <f aca="false">VLOOKUP('XL-OPT'!Q52,Months!$A$4:$D$288,4)</f>
        <v>#REF!</v>
      </c>
    </row>
    <row r="53" customFormat="false" ht="12.75" hidden="false" customHeight="false" outlineLevel="0" collapsed="false">
      <c r="B53" s="0" t="str">
        <f aca="false">CONCATENATE(C$8,C53)</f>
        <v>MGMT-WE-XL-OPT-BAS38384</v>
      </c>
      <c r="C53" s="153" t="n">
        <f aca="false">EOMONTH(C52,0)+1</f>
        <v>38384</v>
      </c>
      <c r="D53" s="0" t="n">
        <f aca="false">SUMIF($O$1:$O$2500,B53,$R$1:$R$2500)/10000</f>
        <v>0</v>
      </c>
      <c r="E53" s="0" t="n">
        <f aca="false">SUMIF($O$1:$O$2500,B53,$S$1:$S$2500)/10000</f>
        <v>0</v>
      </c>
      <c r="F53" s="0" t="str">
        <f aca="false">CONCATENATE(G$8,G53)</f>
        <v>MGMT-WE-XL-OPT-PRC38384</v>
      </c>
      <c r="G53" s="153" t="n">
        <f aca="false">C53</f>
        <v>38384</v>
      </c>
      <c r="H53" s="0" t="n">
        <f aca="false">SUMIF($O$1:$O$2500,F53,$R$1:$R$2500)/10000</f>
        <v>0</v>
      </c>
      <c r="I53" s="0" t="n">
        <v>45</v>
      </c>
      <c r="O53" s="0" t="e">
        <f aca="false">CONCATENATE(P53,Q53)</f>
        <v>#REF!</v>
      </c>
      <c r="P53" s="0" t="e">
        <f aca="false">#REF!</f>
        <v>#REF!</v>
      </c>
      <c r="Q53" s="153" t="e">
        <f aca="false">#REF!</f>
        <v>#REF!</v>
      </c>
      <c r="R53" s="0" t="e">
        <f aca="false">#REF!</f>
        <v>#REF!</v>
      </c>
      <c r="S53" s="0" t="e">
        <f aca="false">#REF!</f>
        <v>#REF!</v>
      </c>
      <c r="T53" s="0" t="e">
        <f aca="false">VLOOKUP('XL-OPT'!Q53,Months!$A$4:$D$288,4)</f>
        <v>#REF!</v>
      </c>
    </row>
    <row r="54" customFormat="false" ht="12.75" hidden="false" customHeight="false" outlineLevel="0" collapsed="false">
      <c r="B54" s="0" t="str">
        <f aca="false">CONCATENATE(C$8,C54)</f>
        <v>MGMT-WE-XL-OPT-BAS38412</v>
      </c>
      <c r="C54" s="153" t="n">
        <f aca="false">EOMONTH(C53,0)+1</f>
        <v>38412</v>
      </c>
      <c r="D54" s="0" t="n">
        <f aca="false">SUMIF($O$1:$O$2500,B54,$R$1:$R$2500)/10000</f>
        <v>0</v>
      </c>
      <c r="E54" s="0" t="n">
        <f aca="false">SUMIF($O$1:$O$2500,B54,$S$1:$S$2500)/10000</f>
        <v>0</v>
      </c>
      <c r="F54" s="0" t="str">
        <f aca="false">CONCATENATE(G$8,G54)</f>
        <v>MGMT-WE-XL-OPT-PRC38412</v>
      </c>
      <c r="G54" s="153" t="n">
        <f aca="false">C54</f>
        <v>38412</v>
      </c>
      <c r="H54" s="0" t="n">
        <f aca="false">SUMIF($O$1:$O$2500,F54,$R$1:$R$2500)/10000</f>
        <v>0</v>
      </c>
      <c r="I54" s="0" t="n">
        <v>46</v>
      </c>
      <c r="O54" s="0" t="e">
        <f aca="false">CONCATENATE(P54,Q54)</f>
        <v>#REF!</v>
      </c>
      <c r="P54" s="0" t="e">
        <f aca="false">#REF!</f>
        <v>#REF!</v>
      </c>
      <c r="Q54" s="153" t="e">
        <f aca="false">#REF!</f>
        <v>#REF!</v>
      </c>
      <c r="R54" s="0" t="e">
        <f aca="false">#REF!</f>
        <v>#REF!</v>
      </c>
      <c r="S54" s="0" t="e">
        <f aca="false">#REF!</f>
        <v>#REF!</v>
      </c>
      <c r="T54" s="0" t="e">
        <f aca="false">VLOOKUP('XL-OPT'!Q54,Months!$A$4:$D$288,4)</f>
        <v>#REF!</v>
      </c>
    </row>
    <row r="55" customFormat="false" ht="12.75" hidden="false" customHeight="false" outlineLevel="0" collapsed="false">
      <c r="B55" s="0" t="str">
        <f aca="false">CONCATENATE(C$8,C55)</f>
        <v>MGMT-WE-XL-OPT-BAS38443</v>
      </c>
      <c r="C55" s="153" t="n">
        <f aca="false">EOMONTH(C54,0)+1</f>
        <v>38443</v>
      </c>
      <c r="D55" s="0" t="n">
        <f aca="false">SUMIF($O$1:$O$2500,B55,$R$1:$R$2500)/10000</f>
        <v>0</v>
      </c>
      <c r="E55" s="0" t="n">
        <f aca="false">SUMIF($O$1:$O$2500,B55,$S$1:$S$2500)/10000</f>
        <v>0</v>
      </c>
      <c r="F55" s="0" t="str">
        <f aca="false">CONCATENATE(G$8,G55)</f>
        <v>MGMT-WE-XL-OPT-PRC38443</v>
      </c>
      <c r="G55" s="153" t="n">
        <f aca="false">C55</f>
        <v>38443</v>
      </c>
      <c r="H55" s="0" t="n">
        <f aca="false">SUMIF($O$1:$O$2500,F55,$R$1:$R$2500)/10000</f>
        <v>0</v>
      </c>
      <c r="I55" s="0" t="n">
        <v>47</v>
      </c>
      <c r="O55" s="0" t="e">
        <f aca="false">CONCATENATE(P55,Q55)</f>
        <v>#REF!</v>
      </c>
      <c r="P55" s="0" t="e">
        <f aca="false">#REF!</f>
        <v>#REF!</v>
      </c>
      <c r="Q55" s="153" t="e">
        <f aca="false">#REF!</f>
        <v>#REF!</v>
      </c>
      <c r="R55" s="0" t="e">
        <f aca="false">#REF!</f>
        <v>#REF!</v>
      </c>
      <c r="S55" s="0" t="e">
        <f aca="false">#REF!</f>
        <v>#REF!</v>
      </c>
      <c r="T55" s="0" t="e">
        <f aca="false">VLOOKUP('XL-OPT'!Q55,Months!$A$4:$D$288,4)</f>
        <v>#REF!</v>
      </c>
    </row>
    <row r="56" customFormat="false" ht="12.75" hidden="false" customHeight="false" outlineLevel="0" collapsed="false">
      <c r="B56" s="0" t="str">
        <f aca="false">CONCATENATE(C$8,C56)</f>
        <v>MGMT-WE-XL-OPT-BAS38473</v>
      </c>
      <c r="C56" s="153" t="n">
        <f aca="false">EOMONTH(C55,0)+1</f>
        <v>38473</v>
      </c>
      <c r="D56" s="0" t="n">
        <f aca="false">SUMIF($O$1:$O$2500,B56,$R$1:$R$2500)/10000</f>
        <v>0</v>
      </c>
      <c r="E56" s="0" t="n">
        <f aca="false">SUMIF($O$1:$O$2500,B56,$S$1:$S$2500)/10000</f>
        <v>0</v>
      </c>
      <c r="F56" s="0" t="str">
        <f aca="false">CONCATENATE(G$8,G56)</f>
        <v>MGMT-WE-XL-OPT-PRC38473</v>
      </c>
      <c r="G56" s="153" t="n">
        <f aca="false">C56</f>
        <v>38473</v>
      </c>
      <c r="H56" s="0" t="n">
        <f aca="false">SUMIF($O$1:$O$2500,F56,$R$1:$R$2500)/10000</f>
        <v>0</v>
      </c>
      <c r="I56" s="0" t="n">
        <v>48</v>
      </c>
      <c r="O56" s="0" t="e">
        <f aca="false">CONCATENATE(P56,Q56)</f>
        <v>#REF!</v>
      </c>
      <c r="P56" s="0" t="e">
        <f aca="false">#REF!</f>
        <v>#REF!</v>
      </c>
      <c r="Q56" s="153" t="e">
        <f aca="false">#REF!</f>
        <v>#REF!</v>
      </c>
      <c r="R56" s="0" t="e">
        <f aca="false">#REF!</f>
        <v>#REF!</v>
      </c>
      <c r="S56" s="0" t="e">
        <f aca="false">#REF!</f>
        <v>#REF!</v>
      </c>
      <c r="T56" s="0" t="e">
        <f aca="false">VLOOKUP('XL-OPT'!Q56,Months!$A$4:$D$288,4)</f>
        <v>#REF!</v>
      </c>
    </row>
    <row r="57" customFormat="false" ht="12.75" hidden="false" customHeight="false" outlineLevel="0" collapsed="false">
      <c r="B57" s="0" t="str">
        <f aca="false">CONCATENATE(C$8,C57)</f>
        <v>MGMT-WE-XL-OPT-BAS38504</v>
      </c>
      <c r="C57" s="153" t="n">
        <f aca="false">EOMONTH(C56,0)+1</f>
        <v>38504</v>
      </c>
      <c r="D57" s="0" t="n">
        <f aca="false">SUMIF($O$1:$O$2500,B57,$R$1:$R$2500)/10000</f>
        <v>0</v>
      </c>
      <c r="E57" s="0" t="n">
        <f aca="false">SUMIF($O$1:$O$2500,B57,$S$1:$S$2500)/10000</f>
        <v>0</v>
      </c>
      <c r="F57" s="0" t="str">
        <f aca="false">CONCATENATE(G$8,G57)</f>
        <v>MGMT-WE-XL-OPT-PRC38504</v>
      </c>
      <c r="G57" s="153" t="n">
        <f aca="false">C57</f>
        <v>38504</v>
      </c>
      <c r="H57" s="0" t="n">
        <f aca="false">SUMIF($O$1:$O$2500,F57,$R$1:$R$2500)/10000</f>
        <v>0</v>
      </c>
      <c r="I57" s="0" t="n">
        <v>49</v>
      </c>
      <c r="O57" s="0" t="e">
        <f aca="false">CONCATENATE(P57,Q57)</f>
        <v>#REF!</v>
      </c>
      <c r="P57" s="0" t="e">
        <f aca="false">#REF!</f>
        <v>#REF!</v>
      </c>
      <c r="Q57" s="153" t="e">
        <f aca="false">#REF!</f>
        <v>#REF!</v>
      </c>
      <c r="R57" s="0" t="e">
        <f aca="false">#REF!</f>
        <v>#REF!</v>
      </c>
      <c r="S57" s="0" t="e">
        <f aca="false">#REF!</f>
        <v>#REF!</v>
      </c>
      <c r="T57" s="0" t="e">
        <f aca="false">VLOOKUP('XL-OPT'!Q57,Months!$A$4:$D$288,4)</f>
        <v>#REF!</v>
      </c>
    </row>
    <row r="58" customFormat="false" ht="12.75" hidden="false" customHeight="false" outlineLevel="0" collapsed="false">
      <c r="B58" s="0" t="str">
        <f aca="false">CONCATENATE(C$8,C58)</f>
        <v>MGMT-WE-XL-OPT-BAS38534</v>
      </c>
      <c r="C58" s="153" t="n">
        <f aca="false">EOMONTH(C57,0)+1</f>
        <v>38534</v>
      </c>
      <c r="D58" s="0" t="n">
        <f aca="false">SUMIF($O$1:$O$2500,B58,$R$1:$R$2500)/10000</f>
        <v>0</v>
      </c>
      <c r="E58" s="0" t="n">
        <f aca="false">SUMIF($O$1:$O$2500,B58,$S$1:$S$2500)/10000</f>
        <v>0</v>
      </c>
      <c r="F58" s="0" t="str">
        <f aca="false">CONCATENATE(G$8,G58)</f>
        <v>MGMT-WE-XL-OPT-PRC38534</v>
      </c>
      <c r="G58" s="153" t="n">
        <f aca="false">C58</f>
        <v>38534</v>
      </c>
      <c r="H58" s="0" t="n">
        <f aca="false">SUMIF($O$1:$O$2500,F58,$R$1:$R$2500)/10000</f>
        <v>0</v>
      </c>
      <c r="I58" s="0" t="n">
        <v>50</v>
      </c>
      <c r="O58" s="0" t="e">
        <f aca="false">CONCATENATE(P58,Q58)</f>
        <v>#REF!</v>
      </c>
      <c r="P58" s="0" t="e">
        <f aca="false">#REF!</f>
        <v>#REF!</v>
      </c>
      <c r="Q58" s="153" t="e">
        <f aca="false">#REF!</f>
        <v>#REF!</v>
      </c>
      <c r="R58" s="0" t="e">
        <f aca="false">#REF!</f>
        <v>#REF!</v>
      </c>
      <c r="S58" s="0" t="e">
        <f aca="false">#REF!</f>
        <v>#REF!</v>
      </c>
      <c r="T58" s="0" t="e">
        <f aca="false">VLOOKUP('XL-OPT'!Q58,Months!$A$4:$D$288,4)</f>
        <v>#REF!</v>
      </c>
    </row>
    <row r="59" customFormat="false" ht="12.75" hidden="false" customHeight="false" outlineLevel="0" collapsed="false">
      <c r="B59" s="0" t="str">
        <f aca="false">CONCATENATE(C$8,C59)</f>
        <v>MGMT-WE-XL-OPT-BAS38565</v>
      </c>
      <c r="C59" s="153" t="n">
        <f aca="false">EOMONTH(C58,0)+1</f>
        <v>38565</v>
      </c>
      <c r="D59" s="0" t="n">
        <f aca="false">SUMIF($O$1:$O$2500,B59,$R$1:$R$2500)/10000</f>
        <v>0</v>
      </c>
      <c r="E59" s="0" t="n">
        <f aca="false">SUMIF($O$1:$O$2500,B59,$S$1:$S$2500)/10000</f>
        <v>0</v>
      </c>
      <c r="F59" s="0" t="str">
        <f aca="false">CONCATENATE(G$8,G59)</f>
        <v>MGMT-WE-XL-OPT-PRC38565</v>
      </c>
      <c r="G59" s="153" t="n">
        <f aca="false">C59</f>
        <v>38565</v>
      </c>
      <c r="H59" s="0" t="n">
        <f aca="false">SUMIF($O$1:$O$2500,F59,$R$1:$R$2500)/10000</f>
        <v>0</v>
      </c>
      <c r="I59" s="0" t="n">
        <v>51</v>
      </c>
      <c r="O59" s="0" t="e">
        <f aca="false">CONCATENATE(P59,Q59)</f>
        <v>#REF!</v>
      </c>
      <c r="P59" s="0" t="e">
        <f aca="false">#REF!</f>
        <v>#REF!</v>
      </c>
      <c r="Q59" s="153" t="e">
        <f aca="false">#REF!</f>
        <v>#REF!</v>
      </c>
      <c r="R59" s="0" t="e">
        <f aca="false">#REF!</f>
        <v>#REF!</v>
      </c>
      <c r="S59" s="0" t="e">
        <f aca="false">#REF!</f>
        <v>#REF!</v>
      </c>
      <c r="T59" s="0" t="e">
        <f aca="false">VLOOKUP('XL-OPT'!Q59,Months!$A$4:$D$288,4)</f>
        <v>#REF!</v>
      </c>
    </row>
    <row r="60" customFormat="false" ht="12.75" hidden="false" customHeight="false" outlineLevel="0" collapsed="false">
      <c r="B60" s="0" t="str">
        <f aca="false">CONCATENATE(C$8,C60)</f>
        <v>MGMT-WE-XL-OPT-BAS38596</v>
      </c>
      <c r="C60" s="153" t="n">
        <f aca="false">EOMONTH(C59,0)+1</f>
        <v>38596</v>
      </c>
      <c r="D60" s="0" t="n">
        <f aca="false">SUMIF($O$1:$O$2500,B60,$R$1:$R$2500)/10000</f>
        <v>0</v>
      </c>
      <c r="E60" s="0" t="n">
        <f aca="false">SUMIF($O$1:$O$2500,B60,$S$1:$S$2500)/10000</f>
        <v>0</v>
      </c>
      <c r="F60" s="0" t="str">
        <f aca="false">CONCATENATE(G$8,G60)</f>
        <v>MGMT-WE-XL-OPT-PRC38596</v>
      </c>
      <c r="G60" s="153" t="n">
        <f aca="false">C60</f>
        <v>38596</v>
      </c>
      <c r="H60" s="0" t="n">
        <f aca="false">SUMIF($O$1:$O$2500,F60,$R$1:$R$2500)/10000</f>
        <v>0</v>
      </c>
      <c r="I60" s="0" t="n">
        <v>52</v>
      </c>
      <c r="O60" s="0" t="e">
        <f aca="false">CONCATENATE(P60,Q60)</f>
        <v>#REF!</v>
      </c>
      <c r="P60" s="0" t="e">
        <f aca="false">#REF!</f>
        <v>#REF!</v>
      </c>
      <c r="Q60" s="153" t="e">
        <f aca="false">#REF!</f>
        <v>#REF!</v>
      </c>
      <c r="R60" s="0" t="e">
        <f aca="false">#REF!</f>
        <v>#REF!</v>
      </c>
      <c r="S60" s="0" t="e">
        <f aca="false">#REF!</f>
        <v>#REF!</v>
      </c>
      <c r="T60" s="0" t="e">
        <f aca="false">VLOOKUP('XL-OPT'!Q60,Months!$A$4:$D$288,4)</f>
        <v>#REF!</v>
      </c>
    </row>
    <row r="61" customFormat="false" ht="12.75" hidden="false" customHeight="false" outlineLevel="0" collapsed="false">
      <c r="B61" s="0" t="str">
        <f aca="false">CONCATENATE(C$8,C61)</f>
        <v>MGMT-WE-XL-OPT-BAS38626</v>
      </c>
      <c r="C61" s="153" t="n">
        <f aca="false">EOMONTH(C60,0)+1</f>
        <v>38626</v>
      </c>
      <c r="D61" s="0" t="n">
        <f aca="false">SUMIF($O$1:$O$2500,B61,$R$1:$R$2500)/10000</f>
        <v>0</v>
      </c>
      <c r="E61" s="0" t="n">
        <f aca="false">SUMIF($O$1:$O$2500,B61,$S$1:$S$2500)/10000</f>
        <v>0</v>
      </c>
      <c r="F61" s="0" t="str">
        <f aca="false">CONCATENATE(G$8,G61)</f>
        <v>MGMT-WE-XL-OPT-PRC38626</v>
      </c>
      <c r="G61" s="153" t="n">
        <f aca="false">C61</f>
        <v>38626</v>
      </c>
      <c r="H61" s="0" t="n">
        <f aca="false">SUMIF($O$1:$O$2500,F61,$R$1:$R$2500)/10000</f>
        <v>0</v>
      </c>
      <c r="I61" s="0" t="n">
        <v>53</v>
      </c>
      <c r="O61" s="0" t="e">
        <f aca="false">CONCATENATE(P61,Q61)</f>
        <v>#REF!</v>
      </c>
      <c r="P61" s="0" t="e">
        <f aca="false">#REF!</f>
        <v>#REF!</v>
      </c>
      <c r="Q61" s="153" t="e">
        <f aca="false">#REF!</f>
        <v>#REF!</v>
      </c>
      <c r="R61" s="0" t="e">
        <f aca="false">#REF!</f>
        <v>#REF!</v>
      </c>
      <c r="S61" s="0" t="e">
        <f aca="false">#REF!</f>
        <v>#REF!</v>
      </c>
      <c r="T61" s="0" t="e">
        <f aca="false">VLOOKUP('XL-OPT'!Q61,Months!$A$4:$D$288,4)</f>
        <v>#REF!</v>
      </c>
    </row>
    <row r="62" customFormat="false" ht="12.75" hidden="false" customHeight="false" outlineLevel="0" collapsed="false">
      <c r="B62" s="0" t="str">
        <f aca="false">CONCATENATE(C$8,C62)</f>
        <v>MGMT-WE-XL-OPT-BAS38657</v>
      </c>
      <c r="C62" s="153" t="n">
        <f aca="false">EOMONTH(C61,0)+1</f>
        <v>38657</v>
      </c>
      <c r="D62" s="0" t="n">
        <f aca="false">SUMIF($O$1:$O$2500,B62,$R$1:$R$2500)/10000</f>
        <v>0</v>
      </c>
      <c r="E62" s="0" t="n">
        <f aca="false">SUMIF($O$1:$O$2500,B62,$S$1:$S$2500)/10000</f>
        <v>0</v>
      </c>
      <c r="F62" s="0" t="str">
        <f aca="false">CONCATENATE(G$8,G62)</f>
        <v>MGMT-WE-XL-OPT-PRC38657</v>
      </c>
      <c r="G62" s="153" t="n">
        <f aca="false">C62</f>
        <v>38657</v>
      </c>
      <c r="H62" s="0" t="n">
        <f aca="false">SUMIF($O$1:$O$2500,F62,$R$1:$R$2500)/10000</f>
        <v>0</v>
      </c>
      <c r="I62" s="0" t="n">
        <v>54</v>
      </c>
      <c r="O62" s="0" t="e">
        <f aca="false">CONCATENATE(P62,Q62)</f>
        <v>#REF!</v>
      </c>
      <c r="P62" s="0" t="e">
        <f aca="false">#REF!</f>
        <v>#REF!</v>
      </c>
      <c r="Q62" s="153" t="e">
        <f aca="false">#REF!</f>
        <v>#REF!</v>
      </c>
      <c r="R62" s="0" t="e">
        <f aca="false">#REF!</f>
        <v>#REF!</v>
      </c>
      <c r="S62" s="0" t="e">
        <f aca="false">#REF!</f>
        <v>#REF!</v>
      </c>
      <c r="T62" s="0" t="e">
        <f aca="false">VLOOKUP('XL-OPT'!Q62,Months!$A$4:$D$288,4)</f>
        <v>#REF!</v>
      </c>
    </row>
    <row r="63" customFormat="false" ht="12.75" hidden="false" customHeight="false" outlineLevel="0" collapsed="false">
      <c r="B63" s="0" t="str">
        <f aca="false">CONCATENATE(C$8,C63)</f>
        <v>MGMT-WE-XL-OPT-BAS38687</v>
      </c>
      <c r="C63" s="153" t="n">
        <f aca="false">EOMONTH(C62,0)+1</f>
        <v>38687</v>
      </c>
      <c r="D63" s="0" t="n">
        <f aca="false">SUMIF($O$1:$O$2500,B63,$R$1:$R$2500)/10000</f>
        <v>0</v>
      </c>
      <c r="E63" s="0" t="n">
        <f aca="false">SUMIF($O$1:$O$2500,B63,$S$1:$S$2500)/10000</f>
        <v>0</v>
      </c>
      <c r="F63" s="0" t="str">
        <f aca="false">CONCATENATE(G$8,G63)</f>
        <v>MGMT-WE-XL-OPT-PRC38687</v>
      </c>
      <c r="G63" s="153" t="n">
        <f aca="false">C63</f>
        <v>38687</v>
      </c>
      <c r="H63" s="0" t="n">
        <f aca="false">SUMIF($O$1:$O$2500,F63,$R$1:$R$2500)/10000</f>
        <v>0</v>
      </c>
      <c r="I63" s="0" t="n">
        <v>55</v>
      </c>
      <c r="O63" s="0" t="e">
        <f aca="false">CONCATENATE(P63,Q63)</f>
        <v>#REF!</v>
      </c>
      <c r="P63" s="0" t="e">
        <f aca="false">#REF!</f>
        <v>#REF!</v>
      </c>
      <c r="Q63" s="153" t="e">
        <f aca="false">#REF!</f>
        <v>#REF!</v>
      </c>
      <c r="R63" s="0" t="e">
        <f aca="false">#REF!</f>
        <v>#REF!</v>
      </c>
      <c r="S63" s="0" t="e">
        <f aca="false">#REF!</f>
        <v>#REF!</v>
      </c>
      <c r="T63" s="0" t="e">
        <f aca="false">VLOOKUP('XL-OPT'!Q63,Months!$A$4:$D$288,4)</f>
        <v>#REF!</v>
      </c>
    </row>
    <row r="64" customFormat="false" ht="12.75" hidden="false" customHeight="false" outlineLevel="0" collapsed="false">
      <c r="B64" s="0" t="str">
        <f aca="false">CONCATENATE(C$8,C64)</f>
        <v>MGMT-WE-XL-OPT-BAS38718</v>
      </c>
      <c r="C64" s="153" t="n">
        <f aca="false">EOMONTH(C63,0)+1</f>
        <v>38718</v>
      </c>
      <c r="D64" s="0" t="n">
        <f aca="false">SUMIF($O$1:$O$2500,B64,$R$1:$R$2500)/10000</f>
        <v>0</v>
      </c>
      <c r="E64" s="0" t="n">
        <f aca="false">SUMIF($O$1:$O$2500,B64,$S$1:$S$2500)/10000</f>
        <v>0</v>
      </c>
      <c r="F64" s="0" t="str">
        <f aca="false">CONCATENATE(G$8,G64)</f>
        <v>MGMT-WE-XL-OPT-PRC38718</v>
      </c>
      <c r="G64" s="153" t="n">
        <f aca="false">C64</f>
        <v>38718</v>
      </c>
      <c r="H64" s="0" t="n">
        <f aca="false">SUMIF($O$1:$O$2500,F64,$R$1:$R$2500)/10000</f>
        <v>0</v>
      </c>
      <c r="I64" s="0" t="n">
        <v>56</v>
      </c>
      <c r="O64" s="0" t="e">
        <f aca="false">CONCATENATE(P64,Q64)</f>
        <v>#REF!</v>
      </c>
      <c r="P64" s="0" t="e">
        <f aca="false">#REF!</f>
        <v>#REF!</v>
      </c>
      <c r="Q64" s="153" t="e">
        <f aca="false">#REF!</f>
        <v>#REF!</v>
      </c>
      <c r="R64" s="0" t="e">
        <f aca="false">#REF!</f>
        <v>#REF!</v>
      </c>
      <c r="S64" s="0" t="e">
        <f aca="false">#REF!</f>
        <v>#REF!</v>
      </c>
      <c r="T64" s="0" t="e">
        <f aca="false">VLOOKUP('XL-OPT'!Q64,Months!$A$4:$D$288,4)</f>
        <v>#REF!</v>
      </c>
    </row>
    <row r="65" customFormat="false" ht="12.75" hidden="false" customHeight="false" outlineLevel="0" collapsed="false">
      <c r="B65" s="0" t="str">
        <f aca="false">CONCATENATE(C$8,C65)</f>
        <v>MGMT-WE-XL-OPT-BAS38749</v>
      </c>
      <c r="C65" s="153" t="n">
        <f aca="false">EOMONTH(C64,0)+1</f>
        <v>38749</v>
      </c>
      <c r="D65" s="0" t="n">
        <f aca="false">SUMIF($O$1:$O$2500,B65,$R$1:$R$2500)/10000</f>
        <v>0</v>
      </c>
      <c r="E65" s="0" t="n">
        <f aca="false">SUMIF($O$1:$O$2500,B65,$S$1:$S$2500)/10000</f>
        <v>0</v>
      </c>
      <c r="F65" s="0" t="str">
        <f aca="false">CONCATENATE(G$8,G65)</f>
        <v>MGMT-WE-XL-OPT-PRC38749</v>
      </c>
      <c r="G65" s="153" t="n">
        <f aca="false">C65</f>
        <v>38749</v>
      </c>
      <c r="H65" s="0" t="n">
        <f aca="false">SUMIF($O$1:$O$2500,F65,$R$1:$R$2500)/10000</f>
        <v>0</v>
      </c>
      <c r="I65" s="0" t="n">
        <v>57</v>
      </c>
      <c r="O65" s="0" t="e">
        <f aca="false">CONCATENATE(P65,Q65)</f>
        <v>#REF!</v>
      </c>
      <c r="P65" s="0" t="e">
        <f aca="false">#REF!</f>
        <v>#REF!</v>
      </c>
      <c r="Q65" s="153" t="e">
        <f aca="false">#REF!</f>
        <v>#REF!</v>
      </c>
      <c r="R65" s="0" t="e">
        <f aca="false">#REF!</f>
        <v>#REF!</v>
      </c>
      <c r="S65" s="0" t="e">
        <f aca="false">#REF!</f>
        <v>#REF!</v>
      </c>
      <c r="T65" s="0" t="e">
        <f aca="false">VLOOKUP('XL-OPT'!Q65,Months!$A$4:$D$288,4)</f>
        <v>#REF!</v>
      </c>
    </row>
    <row r="66" customFormat="false" ht="12.75" hidden="false" customHeight="false" outlineLevel="0" collapsed="false">
      <c r="B66" s="0" t="str">
        <f aca="false">CONCATENATE(C$8,C66)</f>
        <v>MGMT-WE-XL-OPT-BAS38777</v>
      </c>
      <c r="C66" s="153" t="n">
        <f aca="false">EOMONTH(C65,0)+1</f>
        <v>38777</v>
      </c>
      <c r="D66" s="0" t="n">
        <f aca="false">SUMIF($O$1:$O$2500,B66,$R$1:$R$2500)/10000</f>
        <v>0</v>
      </c>
      <c r="E66" s="0" t="n">
        <f aca="false">SUMIF($O$1:$O$2500,B66,$S$1:$S$2500)/10000</f>
        <v>0</v>
      </c>
      <c r="F66" s="0" t="str">
        <f aca="false">CONCATENATE(G$8,G66)</f>
        <v>MGMT-WE-XL-OPT-PRC38777</v>
      </c>
      <c r="G66" s="153" t="n">
        <f aca="false">C66</f>
        <v>38777</v>
      </c>
      <c r="H66" s="0" t="n">
        <f aca="false">SUMIF($O$1:$O$2500,F66,$R$1:$R$2500)/10000</f>
        <v>0</v>
      </c>
      <c r="I66" s="0" t="n">
        <v>58</v>
      </c>
      <c r="O66" s="0" t="e">
        <f aca="false">CONCATENATE(P66,Q66)</f>
        <v>#REF!</v>
      </c>
      <c r="P66" s="0" t="e">
        <f aca="false">#REF!</f>
        <v>#REF!</v>
      </c>
      <c r="Q66" s="153" t="e">
        <f aca="false">#REF!</f>
        <v>#REF!</v>
      </c>
      <c r="R66" s="0" t="e">
        <f aca="false">#REF!</f>
        <v>#REF!</v>
      </c>
      <c r="S66" s="0" t="e">
        <f aca="false">#REF!</f>
        <v>#REF!</v>
      </c>
      <c r="T66" s="0" t="e">
        <f aca="false">VLOOKUP('XL-OPT'!Q66,Months!$A$4:$D$288,4)</f>
        <v>#REF!</v>
      </c>
    </row>
    <row r="67" customFormat="false" ht="12.75" hidden="false" customHeight="false" outlineLevel="0" collapsed="false">
      <c r="B67" s="0" t="str">
        <f aca="false">CONCATENATE(C$8,C67)</f>
        <v>MGMT-WE-XL-OPT-BAS38808</v>
      </c>
      <c r="C67" s="153" t="n">
        <f aca="false">EOMONTH(C66,0)+1</f>
        <v>38808</v>
      </c>
      <c r="D67" s="0" t="n">
        <f aca="false">SUMIF($O$1:$O$2500,B67,$R$1:$R$2500)/10000</f>
        <v>0</v>
      </c>
      <c r="E67" s="0" t="n">
        <f aca="false">SUMIF($O$1:$O$2500,B67,$S$1:$S$2500)/10000</f>
        <v>0</v>
      </c>
      <c r="F67" s="0" t="str">
        <f aca="false">CONCATENATE(G$8,G67)</f>
        <v>MGMT-WE-XL-OPT-PRC38808</v>
      </c>
      <c r="G67" s="153" t="n">
        <f aca="false">C67</f>
        <v>38808</v>
      </c>
      <c r="H67" s="0" t="n">
        <f aca="false">SUMIF($O$1:$O$2500,F67,$R$1:$R$2500)/10000</f>
        <v>0</v>
      </c>
      <c r="I67" s="0" t="n">
        <v>59</v>
      </c>
      <c r="O67" s="0" t="e">
        <f aca="false">CONCATENATE(P67,Q67)</f>
        <v>#REF!</v>
      </c>
      <c r="P67" s="0" t="e">
        <f aca="false">#REF!</f>
        <v>#REF!</v>
      </c>
      <c r="Q67" s="153" t="e">
        <f aca="false">#REF!</f>
        <v>#REF!</v>
      </c>
      <c r="R67" s="0" t="e">
        <f aca="false">#REF!</f>
        <v>#REF!</v>
      </c>
      <c r="S67" s="0" t="e">
        <f aca="false">#REF!</f>
        <v>#REF!</v>
      </c>
      <c r="T67" s="0" t="e">
        <f aca="false">VLOOKUP('XL-OPT'!Q67,Months!$A$4:$D$288,4)</f>
        <v>#REF!</v>
      </c>
    </row>
    <row r="68" customFormat="false" ht="12.75" hidden="false" customHeight="false" outlineLevel="0" collapsed="false">
      <c r="B68" s="0" t="str">
        <f aca="false">CONCATENATE(C$8,C68)</f>
        <v>MGMT-WE-XL-OPT-BAS38838</v>
      </c>
      <c r="C68" s="153" t="n">
        <f aca="false">EOMONTH(C67,0)+1</f>
        <v>38838</v>
      </c>
      <c r="D68" s="0" t="n">
        <f aca="false">SUMIF($O$1:$O$2500,B68,$R$1:$R$2500)/10000</f>
        <v>0</v>
      </c>
      <c r="E68" s="0" t="n">
        <f aca="false">SUMIF($O$1:$O$2500,B68,$S$1:$S$2500)/10000</f>
        <v>0</v>
      </c>
      <c r="F68" s="0" t="str">
        <f aca="false">CONCATENATE(G$8,G68)</f>
        <v>MGMT-WE-XL-OPT-PRC38838</v>
      </c>
      <c r="G68" s="153" t="n">
        <f aca="false">C68</f>
        <v>38838</v>
      </c>
      <c r="H68" s="0" t="n">
        <f aca="false">SUMIF($O$1:$O$2500,F68,$R$1:$R$2500)/10000</f>
        <v>0</v>
      </c>
      <c r="I68" s="0" t="n">
        <v>60</v>
      </c>
      <c r="O68" s="0" t="e">
        <f aca="false">CONCATENATE(P68,Q68)</f>
        <v>#REF!</v>
      </c>
      <c r="P68" s="0" t="e">
        <f aca="false">#REF!</f>
        <v>#REF!</v>
      </c>
      <c r="Q68" s="153" t="e">
        <f aca="false">#REF!</f>
        <v>#REF!</v>
      </c>
      <c r="R68" s="0" t="e">
        <f aca="false">#REF!</f>
        <v>#REF!</v>
      </c>
      <c r="S68" s="0" t="e">
        <f aca="false">#REF!</f>
        <v>#REF!</v>
      </c>
      <c r="T68" s="0" t="e">
        <f aca="false">VLOOKUP('XL-OPT'!Q68,Months!$A$4:$D$288,4)</f>
        <v>#REF!</v>
      </c>
    </row>
    <row r="69" customFormat="false" ht="12.75" hidden="false" customHeight="false" outlineLevel="0" collapsed="false">
      <c r="B69" s="0" t="str">
        <f aca="false">CONCATENATE(C$8,C69)</f>
        <v>MGMT-WE-XL-OPT-BAS38869</v>
      </c>
      <c r="C69" s="153" t="n">
        <f aca="false">EOMONTH(C68,0)+1</f>
        <v>38869</v>
      </c>
      <c r="D69" s="0" t="n">
        <f aca="false">SUMIF($O$1:$O$2500,B69,$R$1:$R$2500)/10000</f>
        <v>0</v>
      </c>
      <c r="E69" s="0" t="n">
        <f aca="false">SUMIF($O$1:$O$2500,B69,$S$1:$S$2500)/10000</f>
        <v>0</v>
      </c>
      <c r="F69" s="0" t="str">
        <f aca="false">CONCATENATE(G$8,G69)</f>
        <v>MGMT-WE-XL-OPT-PRC38869</v>
      </c>
      <c r="G69" s="153" t="n">
        <f aca="false">C69</f>
        <v>38869</v>
      </c>
      <c r="H69" s="0" t="n">
        <f aca="false">SUMIF($O$1:$O$2500,F69,$R$1:$R$2500)/10000</f>
        <v>0</v>
      </c>
      <c r="I69" s="0" t="n">
        <v>61</v>
      </c>
      <c r="O69" s="0" t="e">
        <f aca="false">CONCATENATE(P69,Q69)</f>
        <v>#REF!</v>
      </c>
      <c r="P69" s="0" t="e">
        <f aca="false">#REF!</f>
        <v>#REF!</v>
      </c>
      <c r="Q69" s="153" t="e">
        <f aca="false">#REF!</f>
        <v>#REF!</v>
      </c>
      <c r="R69" s="0" t="e">
        <f aca="false">#REF!</f>
        <v>#REF!</v>
      </c>
      <c r="S69" s="0" t="e">
        <f aca="false">#REF!</f>
        <v>#REF!</v>
      </c>
      <c r="T69" s="0" t="e">
        <f aca="false">VLOOKUP('XL-OPT'!Q69,Months!$A$4:$D$288,4)</f>
        <v>#REF!</v>
      </c>
    </row>
    <row r="70" customFormat="false" ht="12.75" hidden="false" customHeight="false" outlineLevel="0" collapsed="false">
      <c r="B70" s="0" t="str">
        <f aca="false">CONCATENATE(C$8,C70)</f>
        <v>MGMT-WE-XL-OPT-BAS38899</v>
      </c>
      <c r="C70" s="153" t="n">
        <f aca="false">EOMONTH(C69,0)+1</f>
        <v>38899</v>
      </c>
      <c r="D70" s="0" t="n">
        <f aca="false">SUMIF($O$1:$O$2500,B70,$R$1:$R$2500)/10000</f>
        <v>0</v>
      </c>
      <c r="E70" s="0" t="n">
        <f aca="false">SUMIF($O$1:$O$2500,B70,$S$1:$S$2500)/10000</f>
        <v>0</v>
      </c>
      <c r="F70" s="0" t="str">
        <f aca="false">CONCATENATE(G$8,G70)</f>
        <v>MGMT-WE-XL-OPT-PRC38899</v>
      </c>
      <c r="G70" s="153" t="n">
        <f aca="false">C70</f>
        <v>38899</v>
      </c>
      <c r="H70" s="0" t="n">
        <f aca="false">SUMIF($O$1:$O$2500,F70,$R$1:$R$2500)/10000</f>
        <v>0</v>
      </c>
      <c r="I70" s="0" t="n">
        <v>62</v>
      </c>
      <c r="O70" s="0" t="e">
        <f aca="false">CONCATENATE(P70,Q70)</f>
        <v>#REF!</v>
      </c>
      <c r="P70" s="0" t="e">
        <f aca="false">#REF!</f>
        <v>#REF!</v>
      </c>
      <c r="Q70" s="153" t="e">
        <f aca="false">#REF!</f>
        <v>#REF!</v>
      </c>
      <c r="R70" s="0" t="e">
        <f aca="false">#REF!</f>
        <v>#REF!</v>
      </c>
      <c r="S70" s="0" t="e">
        <f aca="false">#REF!</f>
        <v>#REF!</v>
      </c>
      <c r="T70" s="0" t="e">
        <f aca="false">VLOOKUP('XL-OPT'!Q70,Months!$A$4:$D$288,4)</f>
        <v>#REF!</v>
      </c>
    </row>
    <row r="71" customFormat="false" ht="12.75" hidden="false" customHeight="false" outlineLevel="0" collapsed="false">
      <c r="B71" s="0" t="str">
        <f aca="false">CONCATENATE(C$8,C71)</f>
        <v>MGMT-WE-XL-OPT-BAS38930</v>
      </c>
      <c r="C71" s="153" t="n">
        <f aca="false">EOMONTH(C70,0)+1</f>
        <v>38930</v>
      </c>
      <c r="D71" s="0" t="n">
        <f aca="false">SUMIF($O$1:$O$2500,B71,$R$1:$R$2500)/10000</f>
        <v>0</v>
      </c>
      <c r="E71" s="0" t="n">
        <f aca="false">SUMIF($O$1:$O$2500,B71,$S$1:$S$2500)/10000</f>
        <v>0</v>
      </c>
      <c r="F71" s="0" t="str">
        <f aca="false">CONCATENATE(G$8,G71)</f>
        <v>MGMT-WE-XL-OPT-PRC38930</v>
      </c>
      <c r="G71" s="153" t="n">
        <f aca="false">C71</f>
        <v>38930</v>
      </c>
      <c r="H71" s="0" t="n">
        <f aca="false">SUMIF($O$1:$O$2500,F71,$R$1:$R$2500)/10000</f>
        <v>0</v>
      </c>
      <c r="I71" s="0" t="n">
        <v>63</v>
      </c>
      <c r="O71" s="0" t="e">
        <f aca="false">CONCATENATE(P71,Q71)</f>
        <v>#REF!</v>
      </c>
      <c r="P71" s="0" t="e">
        <f aca="false">#REF!</f>
        <v>#REF!</v>
      </c>
      <c r="Q71" s="153" t="e">
        <f aca="false">#REF!</f>
        <v>#REF!</v>
      </c>
      <c r="R71" s="0" t="e">
        <f aca="false">#REF!</f>
        <v>#REF!</v>
      </c>
      <c r="S71" s="0" t="e">
        <f aca="false">#REF!</f>
        <v>#REF!</v>
      </c>
      <c r="T71" s="0" t="e">
        <f aca="false">VLOOKUP('XL-OPT'!Q71,Months!$A$4:$D$288,4)</f>
        <v>#REF!</v>
      </c>
    </row>
    <row r="72" customFormat="false" ht="12.75" hidden="false" customHeight="false" outlineLevel="0" collapsed="false">
      <c r="B72" s="0" t="str">
        <f aca="false">CONCATENATE(C$8,C72)</f>
        <v>MGMT-WE-XL-OPT-BAS38961</v>
      </c>
      <c r="C72" s="153" t="n">
        <f aca="false">EOMONTH(C71,0)+1</f>
        <v>38961</v>
      </c>
      <c r="D72" s="0" t="n">
        <f aca="false">SUMIF($O$1:$O$2500,B72,$R$1:$R$2500)/10000</f>
        <v>0</v>
      </c>
      <c r="E72" s="0" t="n">
        <f aca="false">SUMIF($O$1:$O$2500,B72,$S$1:$S$2500)/10000</f>
        <v>0</v>
      </c>
      <c r="F72" s="0" t="str">
        <f aca="false">CONCATENATE(G$8,G72)</f>
        <v>MGMT-WE-XL-OPT-PRC38961</v>
      </c>
      <c r="G72" s="153" t="n">
        <f aca="false">C72</f>
        <v>38961</v>
      </c>
      <c r="H72" s="0" t="n">
        <f aca="false">SUMIF($O$1:$O$2500,F72,$R$1:$R$2500)/10000</f>
        <v>0</v>
      </c>
      <c r="I72" s="0" t="n">
        <v>64</v>
      </c>
      <c r="O72" s="0" t="e">
        <f aca="false">CONCATENATE(P72,Q72)</f>
        <v>#REF!</v>
      </c>
      <c r="P72" s="0" t="e">
        <f aca="false">#REF!</f>
        <v>#REF!</v>
      </c>
      <c r="Q72" s="153" t="e">
        <f aca="false">#REF!</f>
        <v>#REF!</v>
      </c>
      <c r="R72" s="0" t="e">
        <f aca="false">#REF!</f>
        <v>#REF!</v>
      </c>
      <c r="S72" s="0" t="e">
        <f aca="false">#REF!</f>
        <v>#REF!</v>
      </c>
      <c r="T72" s="0" t="e">
        <f aca="false">VLOOKUP('XL-OPT'!Q72,Months!$A$4:$D$288,4)</f>
        <v>#REF!</v>
      </c>
    </row>
    <row r="73" customFormat="false" ht="12.75" hidden="false" customHeight="false" outlineLevel="0" collapsed="false">
      <c r="B73" s="0" t="str">
        <f aca="false">CONCATENATE(C$8,C73)</f>
        <v>MGMT-WE-XL-OPT-BAS38991</v>
      </c>
      <c r="C73" s="153" t="n">
        <f aca="false">EOMONTH(C72,0)+1</f>
        <v>38991</v>
      </c>
      <c r="D73" s="0" t="n">
        <f aca="false">SUMIF($O$1:$O$2500,B73,$R$1:$R$2500)/10000</f>
        <v>0</v>
      </c>
      <c r="E73" s="0" t="n">
        <f aca="false">SUMIF($O$1:$O$2500,B73,$S$1:$S$2500)/10000</f>
        <v>0</v>
      </c>
      <c r="F73" s="0" t="str">
        <f aca="false">CONCATENATE(G$8,G73)</f>
        <v>MGMT-WE-XL-OPT-PRC38991</v>
      </c>
      <c r="G73" s="153" t="n">
        <f aca="false">C73</f>
        <v>38991</v>
      </c>
      <c r="H73" s="0" t="n">
        <f aca="false">SUMIF($O$1:$O$2500,F73,$R$1:$R$2500)/10000</f>
        <v>0</v>
      </c>
      <c r="I73" s="0" t="n">
        <v>65</v>
      </c>
      <c r="O73" s="0" t="e">
        <f aca="false">CONCATENATE(P73,Q73)</f>
        <v>#REF!</v>
      </c>
      <c r="P73" s="0" t="e">
        <f aca="false">#REF!</f>
        <v>#REF!</v>
      </c>
      <c r="Q73" s="153" t="e">
        <f aca="false">#REF!</f>
        <v>#REF!</v>
      </c>
      <c r="R73" s="0" t="e">
        <f aca="false">#REF!</f>
        <v>#REF!</v>
      </c>
      <c r="S73" s="0" t="e">
        <f aca="false">#REF!</f>
        <v>#REF!</v>
      </c>
      <c r="T73" s="0" t="e">
        <f aca="false">VLOOKUP('XL-OPT'!Q73,Months!$A$4:$D$288,4)</f>
        <v>#REF!</v>
      </c>
    </row>
    <row r="74" customFormat="false" ht="12.75" hidden="false" customHeight="false" outlineLevel="0" collapsed="false">
      <c r="B74" s="0" t="str">
        <f aca="false">CONCATENATE(C$8,C74)</f>
        <v>MGMT-WE-XL-OPT-BAS39022</v>
      </c>
      <c r="C74" s="153" t="n">
        <f aca="false">EOMONTH(C73,0)+1</f>
        <v>39022</v>
      </c>
      <c r="D74" s="0" t="n">
        <f aca="false">SUMIF($O$1:$O$2500,B74,$R$1:$R$2500)/10000</f>
        <v>0</v>
      </c>
      <c r="E74" s="0" t="n">
        <f aca="false">SUMIF($O$1:$O$2500,B74,$S$1:$S$2500)/10000</f>
        <v>0</v>
      </c>
      <c r="F74" s="0" t="str">
        <f aca="false">CONCATENATE(G$8,G74)</f>
        <v>MGMT-WE-XL-OPT-PRC39022</v>
      </c>
      <c r="G74" s="153" t="n">
        <f aca="false">C74</f>
        <v>39022</v>
      </c>
      <c r="H74" s="0" t="n">
        <f aca="false">SUMIF($O$1:$O$2500,F74,$R$1:$R$2500)/10000</f>
        <v>0</v>
      </c>
      <c r="I74" s="0" t="n">
        <v>66</v>
      </c>
      <c r="O74" s="0" t="e">
        <f aca="false">CONCATENATE(P74,Q74)</f>
        <v>#REF!</v>
      </c>
      <c r="P74" s="0" t="e">
        <f aca="false">#REF!</f>
        <v>#REF!</v>
      </c>
      <c r="Q74" s="153" t="e">
        <f aca="false">#REF!</f>
        <v>#REF!</v>
      </c>
      <c r="R74" s="0" t="e">
        <f aca="false">#REF!</f>
        <v>#REF!</v>
      </c>
      <c r="S74" s="0" t="e">
        <f aca="false">#REF!</f>
        <v>#REF!</v>
      </c>
      <c r="T74" s="0" t="e">
        <f aca="false">VLOOKUP('XL-OPT'!Q74,Months!$A$4:$D$288,4)</f>
        <v>#REF!</v>
      </c>
    </row>
    <row r="75" customFormat="false" ht="12.75" hidden="false" customHeight="false" outlineLevel="0" collapsed="false">
      <c r="B75" s="0" t="str">
        <f aca="false">CONCATENATE(C$8,C75)</f>
        <v>MGMT-WE-XL-OPT-BAS39052</v>
      </c>
      <c r="C75" s="153" t="n">
        <f aca="false">EOMONTH(C74,0)+1</f>
        <v>39052</v>
      </c>
      <c r="D75" s="0" t="n">
        <f aca="false">SUMIF($O$1:$O$2500,B75,$R$1:$R$2500)/10000</f>
        <v>0</v>
      </c>
      <c r="E75" s="0" t="n">
        <f aca="false">SUMIF($O$1:$O$2500,B75,$S$1:$S$2500)/10000</f>
        <v>0</v>
      </c>
      <c r="F75" s="0" t="str">
        <f aca="false">CONCATENATE(G$8,G75)</f>
        <v>MGMT-WE-XL-OPT-PRC39052</v>
      </c>
      <c r="G75" s="153" t="n">
        <f aca="false">C75</f>
        <v>39052</v>
      </c>
      <c r="H75" s="0" t="n">
        <f aca="false">SUMIF($O$1:$O$2500,F75,$R$1:$R$2500)/10000</f>
        <v>0</v>
      </c>
      <c r="I75" s="0" t="n">
        <v>67</v>
      </c>
      <c r="O75" s="0" t="e">
        <f aca="false">CONCATENATE(P75,Q75)</f>
        <v>#REF!</v>
      </c>
      <c r="P75" s="0" t="e">
        <f aca="false">#REF!</f>
        <v>#REF!</v>
      </c>
      <c r="Q75" s="153" t="e">
        <f aca="false">#REF!</f>
        <v>#REF!</v>
      </c>
      <c r="R75" s="0" t="e">
        <f aca="false">#REF!</f>
        <v>#REF!</v>
      </c>
      <c r="S75" s="0" t="e">
        <f aca="false">#REF!</f>
        <v>#REF!</v>
      </c>
      <c r="T75" s="0" t="e">
        <f aca="false">VLOOKUP('XL-OPT'!Q75,Months!$A$4:$D$288,4)</f>
        <v>#REF!</v>
      </c>
    </row>
    <row r="76" customFormat="false" ht="12.75" hidden="false" customHeight="false" outlineLevel="0" collapsed="false">
      <c r="B76" s="0" t="str">
        <f aca="false">CONCATENATE(C$8,C76)</f>
        <v>MGMT-WE-XL-OPT-BAS39083</v>
      </c>
      <c r="C76" s="153" t="n">
        <f aca="false">EOMONTH(C75,0)+1</f>
        <v>39083</v>
      </c>
      <c r="D76" s="0" t="n">
        <f aca="false">SUMIF($O$1:$O$2500,B76,$R$1:$R$2500)/10000</f>
        <v>0</v>
      </c>
      <c r="E76" s="0" t="n">
        <f aca="false">SUMIF($O$1:$O$2500,B76,$S$1:$S$2500)/10000</f>
        <v>0</v>
      </c>
      <c r="F76" s="0" t="str">
        <f aca="false">CONCATENATE(G$8,G76)</f>
        <v>MGMT-WE-XL-OPT-PRC39083</v>
      </c>
      <c r="G76" s="153" t="n">
        <f aca="false">C76</f>
        <v>39083</v>
      </c>
      <c r="H76" s="0" t="n">
        <f aca="false">SUMIF($O$1:$O$2500,F76,$R$1:$R$2500)/10000</f>
        <v>0</v>
      </c>
      <c r="I76" s="0" t="n">
        <v>68</v>
      </c>
      <c r="O76" s="0" t="e">
        <f aca="false">CONCATENATE(P76,Q76)</f>
        <v>#REF!</v>
      </c>
      <c r="P76" s="0" t="e">
        <f aca="false">#REF!</f>
        <v>#REF!</v>
      </c>
      <c r="Q76" s="153" t="e">
        <f aca="false">#REF!</f>
        <v>#REF!</v>
      </c>
      <c r="R76" s="0" t="e">
        <f aca="false">#REF!</f>
        <v>#REF!</v>
      </c>
      <c r="S76" s="0" t="e">
        <f aca="false">#REF!</f>
        <v>#REF!</v>
      </c>
      <c r="T76" s="0" t="e">
        <f aca="false">VLOOKUP('XL-OPT'!Q76,Months!$A$4:$D$288,4)</f>
        <v>#REF!</v>
      </c>
    </row>
    <row r="77" customFormat="false" ht="12.75" hidden="false" customHeight="false" outlineLevel="0" collapsed="false">
      <c r="B77" s="0" t="str">
        <f aca="false">CONCATENATE(C$8,C77)</f>
        <v>MGMT-WE-XL-OPT-BAS39114</v>
      </c>
      <c r="C77" s="153" t="n">
        <f aca="false">EOMONTH(C76,0)+1</f>
        <v>39114</v>
      </c>
      <c r="D77" s="0" t="n">
        <f aca="false">SUMIF($O$1:$O$2500,B77,$R$1:$R$2500)/10000</f>
        <v>0</v>
      </c>
      <c r="E77" s="0" t="n">
        <f aca="false">SUMIF($O$1:$O$2500,B77,$S$1:$S$2500)/10000</f>
        <v>0</v>
      </c>
      <c r="F77" s="0" t="str">
        <f aca="false">CONCATENATE(G$8,G77)</f>
        <v>MGMT-WE-XL-OPT-PRC39114</v>
      </c>
      <c r="G77" s="153" t="n">
        <f aca="false">C77</f>
        <v>39114</v>
      </c>
      <c r="H77" s="0" t="n">
        <f aca="false">SUMIF($O$1:$O$2500,F77,$R$1:$R$2500)/10000</f>
        <v>0</v>
      </c>
      <c r="I77" s="0" t="n">
        <v>69</v>
      </c>
      <c r="O77" s="0" t="e">
        <f aca="false">CONCATENATE(P77,Q77)</f>
        <v>#REF!</v>
      </c>
      <c r="P77" s="0" t="e">
        <f aca="false">#REF!</f>
        <v>#REF!</v>
      </c>
      <c r="Q77" s="153" t="e">
        <f aca="false">#REF!</f>
        <v>#REF!</v>
      </c>
      <c r="R77" s="0" t="e">
        <f aca="false">#REF!</f>
        <v>#REF!</v>
      </c>
      <c r="S77" s="0" t="e">
        <f aca="false">#REF!</f>
        <v>#REF!</v>
      </c>
      <c r="T77" s="0" t="e">
        <f aca="false">VLOOKUP('XL-OPT'!Q77,Months!$A$4:$D$288,4)</f>
        <v>#REF!</v>
      </c>
    </row>
    <row r="78" customFormat="false" ht="12.75" hidden="false" customHeight="false" outlineLevel="0" collapsed="false">
      <c r="B78" s="0" t="str">
        <f aca="false">CONCATENATE(C$8,C78)</f>
        <v>MGMT-WE-XL-OPT-BAS39142</v>
      </c>
      <c r="C78" s="153" t="n">
        <f aca="false">EOMONTH(C77,0)+1</f>
        <v>39142</v>
      </c>
      <c r="D78" s="0" t="n">
        <f aca="false">SUMIF($O$1:$O$2500,B78,$R$1:$R$2500)/10000</f>
        <v>0</v>
      </c>
      <c r="E78" s="0" t="n">
        <f aca="false">SUMIF($O$1:$O$2500,B78,$S$1:$S$2500)/10000</f>
        <v>0</v>
      </c>
      <c r="F78" s="0" t="str">
        <f aca="false">CONCATENATE(G$8,G78)</f>
        <v>MGMT-WE-XL-OPT-PRC39142</v>
      </c>
      <c r="G78" s="153" t="n">
        <f aca="false">C78</f>
        <v>39142</v>
      </c>
      <c r="H78" s="0" t="n">
        <f aca="false">SUMIF($O$1:$O$2500,F78,$R$1:$R$2500)/10000</f>
        <v>0</v>
      </c>
      <c r="I78" s="0" t="n">
        <v>70</v>
      </c>
      <c r="O78" s="0" t="e">
        <f aca="false">CONCATENATE(P78,Q78)</f>
        <v>#REF!</v>
      </c>
      <c r="P78" s="0" t="e">
        <f aca="false">#REF!</f>
        <v>#REF!</v>
      </c>
      <c r="Q78" s="153" t="e">
        <f aca="false">#REF!</f>
        <v>#REF!</v>
      </c>
      <c r="R78" s="0" t="e">
        <f aca="false">#REF!</f>
        <v>#REF!</v>
      </c>
      <c r="S78" s="0" t="e">
        <f aca="false">#REF!</f>
        <v>#REF!</v>
      </c>
      <c r="T78" s="0" t="e">
        <f aca="false">VLOOKUP('XL-OPT'!Q78,Months!$A$4:$D$288,4)</f>
        <v>#REF!</v>
      </c>
    </row>
    <row r="79" customFormat="false" ht="12.75" hidden="false" customHeight="false" outlineLevel="0" collapsed="false">
      <c r="B79" s="0" t="str">
        <f aca="false">CONCATENATE(C$8,C79)</f>
        <v>MGMT-WE-XL-OPT-BAS39173</v>
      </c>
      <c r="C79" s="153" t="n">
        <f aca="false">EOMONTH(C78,0)+1</f>
        <v>39173</v>
      </c>
      <c r="D79" s="0" t="n">
        <f aca="false">SUMIF($O$1:$O$2500,B79,$R$1:$R$2500)/10000</f>
        <v>0</v>
      </c>
      <c r="E79" s="0" t="n">
        <f aca="false">SUMIF($O$1:$O$2500,B79,$S$1:$S$2500)/10000</f>
        <v>0</v>
      </c>
      <c r="F79" s="0" t="str">
        <f aca="false">CONCATENATE(G$8,G79)</f>
        <v>MGMT-WE-XL-OPT-PRC39173</v>
      </c>
      <c r="G79" s="153" t="n">
        <f aca="false">C79</f>
        <v>39173</v>
      </c>
      <c r="H79" s="0" t="n">
        <f aca="false">SUMIF($O$1:$O$2500,F79,$R$1:$R$2500)/10000</f>
        <v>0</v>
      </c>
      <c r="I79" s="0" t="n">
        <v>71</v>
      </c>
      <c r="O79" s="0" t="e">
        <f aca="false">CONCATENATE(P79,Q79)</f>
        <v>#REF!</v>
      </c>
      <c r="P79" s="0" t="e">
        <f aca="false">#REF!</f>
        <v>#REF!</v>
      </c>
      <c r="Q79" s="153" t="e">
        <f aca="false">#REF!</f>
        <v>#REF!</v>
      </c>
      <c r="R79" s="0" t="e">
        <f aca="false">#REF!</f>
        <v>#REF!</v>
      </c>
      <c r="S79" s="0" t="e">
        <f aca="false">#REF!</f>
        <v>#REF!</v>
      </c>
      <c r="T79" s="0" t="e">
        <f aca="false">VLOOKUP('XL-OPT'!Q79,Months!$A$4:$D$288,4)</f>
        <v>#REF!</v>
      </c>
    </row>
    <row r="80" customFormat="false" ht="12.75" hidden="false" customHeight="false" outlineLevel="0" collapsed="false">
      <c r="B80" s="0" t="str">
        <f aca="false">CONCATENATE(C$8,C80)</f>
        <v>MGMT-WE-XL-OPT-BAS39203</v>
      </c>
      <c r="C80" s="153" t="n">
        <f aca="false">EOMONTH(C79,0)+1</f>
        <v>39203</v>
      </c>
      <c r="D80" s="0" t="n">
        <f aca="false">SUMIF($O$1:$O$2500,B80,$R$1:$R$2500)/10000</f>
        <v>0</v>
      </c>
      <c r="E80" s="0" t="n">
        <f aca="false">SUMIF($O$1:$O$2500,B80,$S$1:$S$2500)/10000</f>
        <v>0</v>
      </c>
      <c r="F80" s="0" t="str">
        <f aca="false">CONCATENATE(G$8,G80)</f>
        <v>MGMT-WE-XL-OPT-PRC39203</v>
      </c>
      <c r="G80" s="153" t="n">
        <f aca="false">C80</f>
        <v>39203</v>
      </c>
      <c r="H80" s="0" t="n">
        <f aca="false">SUMIF($O$1:$O$2500,F80,$R$1:$R$2500)/10000</f>
        <v>0</v>
      </c>
      <c r="I80" s="0" t="n">
        <v>72</v>
      </c>
      <c r="O80" s="0" t="e">
        <f aca="false">CONCATENATE(P80,Q80)</f>
        <v>#REF!</v>
      </c>
      <c r="P80" s="0" t="e">
        <f aca="false">#REF!</f>
        <v>#REF!</v>
      </c>
      <c r="Q80" s="153" t="e">
        <f aca="false">#REF!</f>
        <v>#REF!</v>
      </c>
      <c r="R80" s="0" t="e">
        <f aca="false">#REF!</f>
        <v>#REF!</v>
      </c>
      <c r="S80" s="0" t="e">
        <f aca="false">#REF!</f>
        <v>#REF!</v>
      </c>
      <c r="T80" s="0" t="e">
        <f aca="false">VLOOKUP('XL-OPT'!Q80,Months!$A$4:$D$288,4)</f>
        <v>#REF!</v>
      </c>
    </row>
    <row r="81" customFormat="false" ht="12.75" hidden="false" customHeight="false" outlineLevel="0" collapsed="false">
      <c r="B81" s="0" t="str">
        <f aca="false">CONCATENATE(C$8,C81)</f>
        <v>MGMT-WE-XL-OPT-BAS39234</v>
      </c>
      <c r="C81" s="153" t="n">
        <f aca="false">EOMONTH(C80,0)+1</f>
        <v>39234</v>
      </c>
      <c r="D81" s="0" t="n">
        <f aca="false">SUMIF($O$1:$O$2500,B81,$R$1:$R$2500)/10000</f>
        <v>0</v>
      </c>
      <c r="E81" s="0" t="n">
        <f aca="false">SUMIF($O$1:$O$2500,B81,$S$1:$S$2500)/10000</f>
        <v>0</v>
      </c>
      <c r="F81" s="0" t="str">
        <f aca="false">CONCATENATE(G$8,G81)</f>
        <v>MGMT-WE-XL-OPT-PRC39234</v>
      </c>
      <c r="G81" s="153" t="n">
        <f aca="false">C81</f>
        <v>39234</v>
      </c>
      <c r="H81" s="0" t="n">
        <f aca="false">SUMIF($O$1:$O$2500,F81,$R$1:$R$2500)/10000</f>
        <v>0</v>
      </c>
      <c r="I81" s="0" t="n">
        <v>73</v>
      </c>
      <c r="O81" s="0" t="e">
        <f aca="false">CONCATENATE(P81,Q81)</f>
        <v>#REF!</v>
      </c>
      <c r="P81" s="0" t="e">
        <f aca="false">#REF!</f>
        <v>#REF!</v>
      </c>
      <c r="Q81" s="153" t="e">
        <f aca="false">#REF!</f>
        <v>#REF!</v>
      </c>
      <c r="R81" s="0" t="e">
        <f aca="false">#REF!</f>
        <v>#REF!</v>
      </c>
      <c r="S81" s="0" t="e">
        <f aca="false">#REF!</f>
        <v>#REF!</v>
      </c>
      <c r="T81" s="0" t="e">
        <f aca="false">VLOOKUP('XL-OPT'!Q81,Months!$A$4:$D$288,4)</f>
        <v>#REF!</v>
      </c>
    </row>
    <row r="82" customFormat="false" ht="12.75" hidden="false" customHeight="false" outlineLevel="0" collapsed="false">
      <c r="B82" s="0" t="str">
        <f aca="false">CONCATENATE(C$8,C82)</f>
        <v>MGMT-WE-XL-OPT-BAS39264</v>
      </c>
      <c r="C82" s="153" t="n">
        <f aca="false">EOMONTH(C81,0)+1</f>
        <v>39264</v>
      </c>
      <c r="D82" s="0" t="n">
        <f aca="false">SUMIF($O$1:$O$2500,B82,$R$1:$R$2500)/10000</f>
        <v>0</v>
      </c>
      <c r="E82" s="0" t="n">
        <f aca="false">SUMIF($O$1:$O$2500,B82,$S$1:$S$2500)/10000</f>
        <v>0</v>
      </c>
      <c r="F82" s="0" t="str">
        <f aca="false">CONCATENATE(G$8,G82)</f>
        <v>MGMT-WE-XL-OPT-PRC39264</v>
      </c>
      <c r="G82" s="153" t="n">
        <f aca="false">C82</f>
        <v>39264</v>
      </c>
      <c r="H82" s="0" t="n">
        <f aca="false">SUMIF($O$1:$O$2500,F82,$R$1:$R$2500)/10000</f>
        <v>0</v>
      </c>
      <c r="I82" s="0" t="n">
        <v>74</v>
      </c>
      <c r="O82" s="0" t="e">
        <f aca="false">CONCATENATE(P82,Q82)</f>
        <v>#REF!</v>
      </c>
      <c r="P82" s="0" t="e">
        <f aca="false">#REF!</f>
        <v>#REF!</v>
      </c>
      <c r="Q82" s="153" t="e">
        <f aca="false">#REF!</f>
        <v>#REF!</v>
      </c>
      <c r="R82" s="0" t="e">
        <f aca="false">#REF!</f>
        <v>#REF!</v>
      </c>
      <c r="S82" s="0" t="e">
        <f aca="false">#REF!</f>
        <v>#REF!</v>
      </c>
      <c r="T82" s="0" t="e">
        <f aca="false">VLOOKUP('XL-OPT'!Q82,Months!$A$4:$D$288,4)</f>
        <v>#REF!</v>
      </c>
    </row>
    <row r="83" customFormat="false" ht="12.75" hidden="false" customHeight="false" outlineLevel="0" collapsed="false">
      <c r="B83" s="0" t="str">
        <f aca="false">CONCATENATE(C$8,C83)</f>
        <v>MGMT-WE-XL-OPT-BAS39295</v>
      </c>
      <c r="C83" s="153" t="n">
        <f aca="false">EOMONTH(C82,0)+1</f>
        <v>39295</v>
      </c>
      <c r="D83" s="0" t="n">
        <f aca="false">SUMIF($O$1:$O$2500,B83,$R$1:$R$2500)/10000</f>
        <v>0</v>
      </c>
      <c r="E83" s="0" t="n">
        <f aca="false">SUMIF($O$1:$O$2500,B83,$S$1:$S$2500)/10000</f>
        <v>0</v>
      </c>
      <c r="F83" s="0" t="str">
        <f aca="false">CONCATENATE(G$8,G83)</f>
        <v>MGMT-WE-XL-OPT-PRC39295</v>
      </c>
      <c r="G83" s="153" t="n">
        <f aca="false">C83</f>
        <v>39295</v>
      </c>
      <c r="H83" s="0" t="n">
        <f aca="false">SUMIF($O$1:$O$2500,F83,$R$1:$R$2500)/10000</f>
        <v>0</v>
      </c>
      <c r="I83" s="0" t="n">
        <v>75</v>
      </c>
      <c r="O83" s="0" t="e">
        <f aca="false">CONCATENATE(P83,Q83)</f>
        <v>#REF!</v>
      </c>
      <c r="P83" s="0" t="e">
        <f aca="false">#REF!</f>
        <v>#REF!</v>
      </c>
      <c r="Q83" s="153" t="e">
        <f aca="false">#REF!</f>
        <v>#REF!</v>
      </c>
      <c r="R83" s="0" t="e">
        <f aca="false">#REF!</f>
        <v>#REF!</v>
      </c>
      <c r="S83" s="0" t="e">
        <f aca="false">#REF!</f>
        <v>#REF!</v>
      </c>
      <c r="T83" s="0" t="e">
        <f aca="false">VLOOKUP('XL-OPT'!Q83,Months!$A$4:$D$288,4)</f>
        <v>#REF!</v>
      </c>
    </row>
    <row r="84" customFormat="false" ht="12.75" hidden="false" customHeight="false" outlineLevel="0" collapsed="false">
      <c r="B84" s="0" t="str">
        <f aca="false">CONCATENATE(C$8,C84)</f>
        <v>MGMT-WE-XL-OPT-BAS39326</v>
      </c>
      <c r="C84" s="153" t="n">
        <f aca="false">EOMONTH(C83,0)+1</f>
        <v>39326</v>
      </c>
      <c r="D84" s="0" t="n">
        <f aca="false">SUMIF($O$1:$O$2500,B84,$R$1:$R$2500)/10000</f>
        <v>0</v>
      </c>
      <c r="E84" s="0" t="n">
        <f aca="false">SUMIF($O$1:$O$2500,B84,$S$1:$S$2500)/10000</f>
        <v>0</v>
      </c>
      <c r="F84" s="0" t="str">
        <f aca="false">CONCATENATE(G$8,G84)</f>
        <v>MGMT-WE-XL-OPT-PRC39326</v>
      </c>
      <c r="G84" s="153" t="n">
        <f aca="false">C84</f>
        <v>39326</v>
      </c>
      <c r="H84" s="0" t="n">
        <f aca="false">SUMIF($O$1:$O$2500,F84,$R$1:$R$2500)/10000</f>
        <v>0</v>
      </c>
      <c r="I84" s="0" t="n">
        <v>76</v>
      </c>
      <c r="O84" s="0" t="e">
        <f aca="false">CONCATENATE(P84,Q84)</f>
        <v>#REF!</v>
      </c>
      <c r="P84" s="0" t="e">
        <f aca="false">#REF!</f>
        <v>#REF!</v>
      </c>
      <c r="Q84" s="153" t="e">
        <f aca="false">#REF!</f>
        <v>#REF!</v>
      </c>
      <c r="R84" s="0" t="e">
        <f aca="false">#REF!</f>
        <v>#REF!</v>
      </c>
      <c r="S84" s="0" t="e">
        <f aca="false">#REF!</f>
        <v>#REF!</v>
      </c>
      <c r="T84" s="0" t="e">
        <f aca="false">VLOOKUP('XL-OPT'!Q84,Months!$A$4:$D$288,4)</f>
        <v>#REF!</v>
      </c>
    </row>
    <row r="85" customFormat="false" ht="12.75" hidden="false" customHeight="false" outlineLevel="0" collapsed="false">
      <c r="B85" s="0" t="str">
        <f aca="false">CONCATENATE(C$8,C85)</f>
        <v>MGMT-WE-XL-OPT-BAS39356</v>
      </c>
      <c r="C85" s="153" t="n">
        <f aca="false">EOMONTH(C84,0)+1</f>
        <v>39356</v>
      </c>
      <c r="D85" s="0" t="n">
        <f aca="false">SUMIF($O$1:$O$2500,B85,$R$1:$R$2500)/10000</f>
        <v>0</v>
      </c>
      <c r="E85" s="0" t="n">
        <f aca="false">SUMIF($O$1:$O$2500,B85,$S$1:$S$2500)/10000</f>
        <v>0</v>
      </c>
      <c r="F85" s="0" t="str">
        <f aca="false">CONCATENATE(G$8,G85)</f>
        <v>MGMT-WE-XL-OPT-PRC39356</v>
      </c>
      <c r="G85" s="153" t="n">
        <f aca="false">C85</f>
        <v>39356</v>
      </c>
      <c r="H85" s="0" t="n">
        <f aca="false">SUMIF($O$1:$O$2500,F85,$R$1:$R$2500)/10000</f>
        <v>0</v>
      </c>
      <c r="I85" s="0" t="n">
        <v>77</v>
      </c>
      <c r="O85" s="0" t="e">
        <f aca="false">CONCATENATE(P85,Q85)</f>
        <v>#REF!</v>
      </c>
      <c r="P85" s="0" t="e">
        <f aca="false">#REF!</f>
        <v>#REF!</v>
      </c>
      <c r="Q85" s="153" t="e">
        <f aca="false">#REF!</f>
        <v>#REF!</v>
      </c>
      <c r="R85" s="0" t="e">
        <f aca="false">#REF!</f>
        <v>#REF!</v>
      </c>
      <c r="S85" s="0" t="e">
        <f aca="false">#REF!</f>
        <v>#REF!</v>
      </c>
      <c r="T85" s="0" t="e">
        <f aca="false">VLOOKUP('XL-OPT'!Q85,Months!$A$4:$D$288,4)</f>
        <v>#REF!</v>
      </c>
    </row>
    <row r="86" customFormat="false" ht="12.75" hidden="false" customHeight="false" outlineLevel="0" collapsed="false">
      <c r="B86" s="0" t="str">
        <f aca="false">CONCATENATE(C$8,C86)</f>
        <v>MGMT-WE-XL-OPT-BAS39387</v>
      </c>
      <c r="C86" s="153" t="n">
        <f aca="false">EOMONTH(C85,0)+1</f>
        <v>39387</v>
      </c>
      <c r="D86" s="0" t="n">
        <f aca="false">SUMIF($O$1:$O$2500,B86,$R$1:$R$2500)/10000</f>
        <v>0</v>
      </c>
      <c r="E86" s="0" t="n">
        <f aca="false">SUMIF($O$1:$O$2500,B86,$S$1:$S$2500)/10000</f>
        <v>0</v>
      </c>
      <c r="F86" s="0" t="str">
        <f aca="false">CONCATENATE(G$8,G86)</f>
        <v>MGMT-WE-XL-OPT-PRC39387</v>
      </c>
      <c r="G86" s="153" t="n">
        <f aca="false">C86</f>
        <v>39387</v>
      </c>
      <c r="H86" s="0" t="n">
        <f aca="false">SUMIF($O$1:$O$2500,F86,$R$1:$R$2500)/10000</f>
        <v>0</v>
      </c>
      <c r="I86" s="0" t="n">
        <v>78</v>
      </c>
      <c r="O86" s="0" t="e">
        <f aca="false">CONCATENATE(P86,Q86)</f>
        <v>#REF!</v>
      </c>
      <c r="P86" s="0" t="e">
        <f aca="false">#REF!</f>
        <v>#REF!</v>
      </c>
      <c r="Q86" s="153" t="e">
        <f aca="false">#REF!</f>
        <v>#REF!</v>
      </c>
      <c r="R86" s="0" t="e">
        <f aca="false">#REF!</f>
        <v>#REF!</v>
      </c>
      <c r="S86" s="0" t="e">
        <f aca="false">#REF!</f>
        <v>#REF!</v>
      </c>
      <c r="T86" s="0" t="e">
        <f aca="false">VLOOKUP('XL-OPT'!Q86,Months!$A$4:$D$288,4)</f>
        <v>#REF!</v>
      </c>
    </row>
    <row r="87" customFormat="false" ht="12.75" hidden="false" customHeight="false" outlineLevel="0" collapsed="false">
      <c r="B87" s="0" t="str">
        <f aca="false">CONCATENATE(C$8,C87)</f>
        <v>MGMT-WE-XL-OPT-BAS39417</v>
      </c>
      <c r="C87" s="153" t="n">
        <f aca="false">EOMONTH(C86,0)+1</f>
        <v>39417</v>
      </c>
      <c r="D87" s="0" t="n">
        <f aca="false">SUMIF($O$1:$O$2500,B87,$R$1:$R$2500)/10000</f>
        <v>0</v>
      </c>
      <c r="E87" s="0" t="n">
        <f aca="false">SUMIF($O$1:$O$2500,B87,$S$1:$S$2500)/10000</f>
        <v>0</v>
      </c>
      <c r="F87" s="0" t="str">
        <f aca="false">CONCATENATE(G$8,G87)</f>
        <v>MGMT-WE-XL-OPT-PRC39417</v>
      </c>
      <c r="G87" s="153" t="n">
        <f aca="false">C87</f>
        <v>39417</v>
      </c>
      <c r="H87" s="0" t="n">
        <f aca="false">SUMIF($O$1:$O$2500,F87,$R$1:$R$2500)/10000</f>
        <v>0</v>
      </c>
      <c r="I87" s="0" t="n">
        <v>79</v>
      </c>
      <c r="O87" s="0" t="e">
        <f aca="false">CONCATENATE(P87,Q87)</f>
        <v>#REF!</v>
      </c>
      <c r="P87" s="0" t="e">
        <f aca="false">#REF!</f>
        <v>#REF!</v>
      </c>
      <c r="Q87" s="153" t="e">
        <f aca="false">#REF!</f>
        <v>#REF!</v>
      </c>
      <c r="R87" s="0" t="e">
        <f aca="false">#REF!</f>
        <v>#REF!</v>
      </c>
      <c r="S87" s="0" t="e">
        <f aca="false">#REF!</f>
        <v>#REF!</v>
      </c>
      <c r="T87" s="0" t="e">
        <f aca="false">VLOOKUP('XL-OPT'!Q87,Months!$A$4:$D$288,4)</f>
        <v>#REF!</v>
      </c>
    </row>
    <row r="88" customFormat="false" ht="12.75" hidden="false" customHeight="false" outlineLevel="0" collapsed="false">
      <c r="B88" s="0" t="str">
        <f aca="false">CONCATENATE(C$8,C88)</f>
        <v>MGMT-WE-XL-OPT-BAS39448</v>
      </c>
      <c r="C88" s="153" t="n">
        <f aca="false">EOMONTH(C87,0)+1</f>
        <v>39448</v>
      </c>
      <c r="D88" s="0" t="n">
        <f aca="false">SUMIF($O$1:$O$2500,B88,$R$1:$R$2500)/10000</f>
        <v>0</v>
      </c>
      <c r="E88" s="0" t="n">
        <f aca="false">SUMIF($O$1:$O$2500,B88,$S$1:$S$2500)/10000</f>
        <v>0</v>
      </c>
      <c r="F88" s="0" t="str">
        <f aca="false">CONCATENATE(G$8,G88)</f>
        <v>MGMT-WE-XL-OPT-PRC39448</v>
      </c>
      <c r="G88" s="153" t="n">
        <f aca="false">C88</f>
        <v>39448</v>
      </c>
      <c r="H88" s="0" t="n">
        <f aca="false">SUMIF($O$1:$O$2500,F88,$R$1:$R$2500)/10000</f>
        <v>0</v>
      </c>
      <c r="I88" s="0" t="n">
        <v>80</v>
      </c>
      <c r="O88" s="0" t="e">
        <f aca="false">CONCATENATE(P88,Q88)</f>
        <v>#REF!</v>
      </c>
      <c r="P88" s="0" t="e">
        <f aca="false">#REF!</f>
        <v>#REF!</v>
      </c>
      <c r="Q88" s="153" t="e">
        <f aca="false">#REF!</f>
        <v>#REF!</v>
      </c>
      <c r="R88" s="0" t="e">
        <f aca="false">#REF!</f>
        <v>#REF!</v>
      </c>
      <c r="S88" s="0" t="e">
        <f aca="false">#REF!</f>
        <v>#REF!</v>
      </c>
      <c r="T88" s="0" t="e">
        <f aca="false">VLOOKUP('XL-OPT'!Q88,Months!$A$4:$D$288,4)</f>
        <v>#REF!</v>
      </c>
    </row>
    <row r="89" customFormat="false" ht="12.75" hidden="false" customHeight="false" outlineLevel="0" collapsed="false">
      <c r="B89" s="0" t="str">
        <f aca="false">CONCATENATE(C$8,C89)</f>
        <v>MGMT-WE-XL-OPT-BAS39479</v>
      </c>
      <c r="C89" s="153" t="n">
        <f aca="false">EOMONTH(C88,0)+1</f>
        <v>39479</v>
      </c>
      <c r="D89" s="0" t="n">
        <f aca="false">SUMIF($O$1:$O$2500,B89,$R$1:$R$2500)/10000</f>
        <v>0</v>
      </c>
      <c r="E89" s="0" t="n">
        <f aca="false">SUMIF($O$1:$O$2500,B89,$S$1:$S$2500)/10000</f>
        <v>0</v>
      </c>
      <c r="F89" s="0" t="str">
        <f aca="false">CONCATENATE(G$8,G89)</f>
        <v>MGMT-WE-XL-OPT-PRC39479</v>
      </c>
      <c r="G89" s="153" t="n">
        <f aca="false">C89</f>
        <v>39479</v>
      </c>
      <c r="H89" s="0" t="n">
        <f aca="false">SUMIF($O$1:$O$2500,F89,$R$1:$R$2500)/10000</f>
        <v>0</v>
      </c>
      <c r="I89" s="0" t="n">
        <v>81</v>
      </c>
      <c r="O89" s="0" t="e">
        <f aca="false">CONCATENATE(P89,Q89)</f>
        <v>#REF!</v>
      </c>
      <c r="P89" s="0" t="e">
        <f aca="false">#REF!</f>
        <v>#REF!</v>
      </c>
      <c r="Q89" s="153" t="e">
        <f aca="false">#REF!</f>
        <v>#REF!</v>
      </c>
      <c r="R89" s="0" t="e">
        <f aca="false">#REF!</f>
        <v>#REF!</v>
      </c>
      <c r="S89" s="0" t="e">
        <f aca="false">#REF!</f>
        <v>#REF!</v>
      </c>
      <c r="T89" s="0" t="e">
        <f aca="false">VLOOKUP('XL-OPT'!Q89,Months!$A$4:$D$288,4)</f>
        <v>#REF!</v>
      </c>
    </row>
    <row r="90" customFormat="false" ht="12.75" hidden="false" customHeight="false" outlineLevel="0" collapsed="false">
      <c r="B90" s="0" t="str">
        <f aca="false">CONCATENATE(C$8,C90)</f>
        <v>MGMT-WE-XL-OPT-BAS39508</v>
      </c>
      <c r="C90" s="153" t="n">
        <f aca="false">EOMONTH(C89,0)+1</f>
        <v>39508</v>
      </c>
      <c r="D90" s="0" t="n">
        <f aca="false">SUMIF($O$1:$O$2500,B90,$R$1:$R$2500)/10000</f>
        <v>0</v>
      </c>
      <c r="E90" s="0" t="n">
        <f aca="false">SUMIF($O$1:$O$2500,B90,$S$1:$S$2500)/10000</f>
        <v>0</v>
      </c>
      <c r="F90" s="0" t="str">
        <f aca="false">CONCATENATE(G$8,G90)</f>
        <v>MGMT-WE-XL-OPT-PRC39508</v>
      </c>
      <c r="G90" s="153" t="n">
        <f aca="false">C90</f>
        <v>39508</v>
      </c>
      <c r="H90" s="0" t="n">
        <f aca="false">SUMIF($O$1:$O$2500,F90,$R$1:$R$2500)/10000</f>
        <v>0</v>
      </c>
      <c r="I90" s="0" t="n">
        <v>82</v>
      </c>
      <c r="O90" s="0" t="e">
        <f aca="false">CONCATENATE(P90,Q90)</f>
        <v>#REF!</v>
      </c>
      <c r="P90" s="0" t="e">
        <f aca="false">#REF!</f>
        <v>#REF!</v>
      </c>
      <c r="Q90" s="153" t="e">
        <f aca="false">#REF!</f>
        <v>#REF!</v>
      </c>
      <c r="R90" s="0" t="e">
        <f aca="false">#REF!</f>
        <v>#REF!</v>
      </c>
      <c r="S90" s="0" t="e">
        <f aca="false">#REF!</f>
        <v>#REF!</v>
      </c>
      <c r="T90" s="0" t="e">
        <f aca="false">VLOOKUP('XL-OPT'!Q90,Months!$A$4:$D$288,4)</f>
        <v>#REF!</v>
      </c>
    </row>
    <row r="91" customFormat="false" ht="12.75" hidden="false" customHeight="false" outlineLevel="0" collapsed="false">
      <c r="B91" s="0" t="str">
        <f aca="false">CONCATENATE(C$8,C91)</f>
        <v>MGMT-WE-XL-OPT-BAS39539</v>
      </c>
      <c r="C91" s="153" t="n">
        <f aca="false">EOMONTH(C90,0)+1</f>
        <v>39539</v>
      </c>
      <c r="D91" s="0" t="n">
        <f aca="false">SUMIF($O$1:$O$2500,B91,$R$1:$R$2500)/10000</f>
        <v>0</v>
      </c>
      <c r="E91" s="0" t="n">
        <f aca="false">SUMIF($O$1:$O$2500,B91,$S$1:$S$2500)/10000</f>
        <v>0</v>
      </c>
      <c r="F91" s="0" t="str">
        <f aca="false">CONCATENATE(G$8,G91)</f>
        <v>MGMT-WE-XL-OPT-PRC39539</v>
      </c>
      <c r="G91" s="153" t="n">
        <f aca="false">C91</f>
        <v>39539</v>
      </c>
      <c r="H91" s="0" t="n">
        <f aca="false">SUMIF($O$1:$O$2500,F91,$R$1:$R$2500)/10000</f>
        <v>0</v>
      </c>
      <c r="I91" s="0" t="n">
        <v>83</v>
      </c>
      <c r="O91" s="0" t="e">
        <f aca="false">CONCATENATE(P91,Q91)</f>
        <v>#REF!</v>
      </c>
      <c r="P91" s="0" t="e">
        <f aca="false">#REF!</f>
        <v>#REF!</v>
      </c>
      <c r="Q91" s="153" t="e">
        <f aca="false">#REF!</f>
        <v>#REF!</v>
      </c>
      <c r="R91" s="0" t="e">
        <f aca="false">#REF!</f>
        <v>#REF!</v>
      </c>
      <c r="S91" s="0" t="e">
        <f aca="false">#REF!</f>
        <v>#REF!</v>
      </c>
      <c r="T91" s="0" t="e">
        <f aca="false">VLOOKUP('XL-OPT'!Q91,Months!$A$4:$D$288,4)</f>
        <v>#REF!</v>
      </c>
    </row>
    <row r="92" customFormat="false" ht="12.75" hidden="false" customHeight="false" outlineLevel="0" collapsed="false">
      <c r="B92" s="0" t="str">
        <f aca="false">CONCATENATE(C$8,C92)</f>
        <v>MGMT-WE-XL-OPT-BAS39569</v>
      </c>
      <c r="C92" s="153" t="n">
        <f aca="false">EOMONTH(C91,0)+1</f>
        <v>39569</v>
      </c>
      <c r="D92" s="0" t="n">
        <f aca="false">SUMIF($O$1:$O$2500,B92,$R$1:$R$2500)/10000</f>
        <v>0</v>
      </c>
      <c r="E92" s="0" t="n">
        <f aca="false">SUMIF($O$1:$O$2500,B92,$S$1:$S$2500)/10000</f>
        <v>0</v>
      </c>
      <c r="F92" s="0" t="str">
        <f aca="false">CONCATENATE(G$8,G92)</f>
        <v>MGMT-WE-XL-OPT-PRC39569</v>
      </c>
      <c r="G92" s="153" t="n">
        <f aca="false">C92</f>
        <v>39569</v>
      </c>
      <c r="H92" s="0" t="n">
        <f aca="false">SUMIF($O$1:$O$2500,F92,$R$1:$R$2500)/10000</f>
        <v>0</v>
      </c>
      <c r="I92" s="0" t="n">
        <v>84</v>
      </c>
      <c r="O92" s="0" t="e">
        <f aca="false">CONCATENATE(P92,Q92)</f>
        <v>#REF!</v>
      </c>
      <c r="P92" s="0" t="e">
        <f aca="false">#REF!</f>
        <v>#REF!</v>
      </c>
      <c r="Q92" s="153" t="e">
        <f aca="false">#REF!</f>
        <v>#REF!</v>
      </c>
      <c r="R92" s="0" t="e">
        <f aca="false">#REF!</f>
        <v>#REF!</v>
      </c>
      <c r="S92" s="0" t="e">
        <f aca="false">#REF!</f>
        <v>#REF!</v>
      </c>
      <c r="T92" s="0" t="e">
        <f aca="false">VLOOKUP('XL-OPT'!Q92,Months!$A$4:$D$288,4)</f>
        <v>#REF!</v>
      </c>
    </row>
    <row r="93" customFormat="false" ht="12.75" hidden="false" customHeight="false" outlineLevel="0" collapsed="false">
      <c r="B93" s="0" t="str">
        <f aca="false">CONCATENATE(C$8,C93)</f>
        <v>MGMT-WE-XL-OPT-BAS39600</v>
      </c>
      <c r="C93" s="153" t="n">
        <f aca="false">EOMONTH(C92,0)+1</f>
        <v>39600</v>
      </c>
      <c r="D93" s="0" t="n">
        <f aca="false">SUMIF($O$1:$O$2500,B93,$R$1:$R$2500)/10000</f>
        <v>0</v>
      </c>
      <c r="E93" s="0" t="n">
        <f aca="false">SUMIF($O$1:$O$2500,B93,$S$1:$S$2500)/10000</f>
        <v>0</v>
      </c>
      <c r="F93" s="0" t="str">
        <f aca="false">CONCATENATE(G$8,G93)</f>
        <v>MGMT-WE-XL-OPT-PRC39600</v>
      </c>
      <c r="G93" s="153" t="n">
        <f aca="false">C93</f>
        <v>39600</v>
      </c>
      <c r="H93" s="0" t="n">
        <f aca="false">SUMIF($O$1:$O$2500,F93,$R$1:$R$2500)/10000</f>
        <v>0</v>
      </c>
      <c r="I93" s="0" t="n">
        <v>85</v>
      </c>
      <c r="O93" s="0" t="e">
        <f aca="false">CONCATENATE(P93,Q93)</f>
        <v>#REF!</v>
      </c>
      <c r="P93" s="0" t="e">
        <f aca="false">#REF!</f>
        <v>#REF!</v>
      </c>
      <c r="Q93" s="153" t="e">
        <f aca="false">#REF!</f>
        <v>#REF!</v>
      </c>
      <c r="R93" s="0" t="e">
        <f aca="false">#REF!</f>
        <v>#REF!</v>
      </c>
      <c r="S93" s="0" t="e">
        <f aca="false">#REF!</f>
        <v>#REF!</v>
      </c>
      <c r="T93" s="0" t="e">
        <f aca="false">VLOOKUP('XL-OPT'!Q93,Months!$A$4:$D$288,4)</f>
        <v>#REF!</v>
      </c>
    </row>
    <row r="94" customFormat="false" ht="12.75" hidden="false" customHeight="false" outlineLevel="0" collapsed="false">
      <c r="B94" s="0" t="str">
        <f aca="false">CONCATENATE(C$8,C94)</f>
        <v>MGMT-WE-XL-OPT-BAS39630</v>
      </c>
      <c r="C94" s="153" t="n">
        <f aca="false">EOMONTH(C93,0)+1</f>
        <v>39630</v>
      </c>
      <c r="D94" s="0" t="n">
        <f aca="false">SUMIF($O$1:$O$2500,B94,$R$1:$R$2500)/10000</f>
        <v>0</v>
      </c>
      <c r="E94" s="0" t="n">
        <f aca="false">SUMIF($O$1:$O$2500,B94,$S$1:$S$2500)/10000</f>
        <v>0</v>
      </c>
      <c r="F94" s="0" t="str">
        <f aca="false">CONCATENATE(G$8,G94)</f>
        <v>MGMT-WE-XL-OPT-PRC39630</v>
      </c>
      <c r="G94" s="153" t="n">
        <f aca="false">C94</f>
        <v>39630</v>
      </c>
      <c r="H94" s="0" t="n">
        <f aca="false">SUMIF($O$1:$O$2500,F94,$R$1:$R$2500)/10000</f>
        <v>0</v>
      </c>
      <c r="I94" s="0" t="n">
        <v>86</v>
      </c>
      <c r="O94" s="0" t="e">
        <f aca="false">CONCATENATE(P94,Q94)</f>
        <v>#REF!</v>
      </c>
      <c r="P94" s="0" t="e">
        <f aca="false">#REF!</f>
        <v>#REF!</v>
      </c>
      <c r="Q94" s="153" t="e">
        <f aca="false">#REF!</f>
        <v>#REF!</v>
      </c>
      <c r="R94" s="0" t="e">
        <f aca="false">#REF!</f>
        <v>#REF!</v>
      </c>
      <c r="S94" s="0" t="e">
        <f aca="false">#REF!</f>
        <v>#REF!</v>
      </c>
      <c r="T94" s="0" t="e">
        <f aca="false">VLOOKUP('XL-OPT'!Q94,Months!$A$4:$D$288,4)</f>
        <v>#REF!</v>
      </c>
    </row>
    <row r="95" customFormat="false" ht="12.75" hidden="false" customHeight="false" outlineLevel="0" collapsed="false">
      <c r="B95" s="0" t="str">
        <f aca="false">CONCATENATE(C$8,C95)</f>
        <v>MGMT-WE-XL-OPT-BAS39661</v>
      </c>
      <c r="C95" s="153" t="n">
        <f aca="false">EOMONTH(C94,0)+1</f>
        <v>39661</v>
      </c>
      <c r="D95" s="0" t="n">
        <f aca="false">SUMIF($O$1:$O$2500,B95,$R$1:$R$2500)/10000</f>
        <v>0</v>
      </c>
      <c r="E95" s="0" t="n">
        <f aca="false">SUMIF($O$1:$O$2500,B95,$S$1:$S$2500)/10000</f>
        <v>0</v>
      </c>
      <c r="F95" s="0" t="str">
        <f aca="false">CONCATENATE(G$8,G95)</f>
        <v>MGMT-WE-XL-OPT-PRC39661</v>
      </c>
      <c r="G95" s="153" t="n">
        <f aca="false">C95</f>
        <v>39661</v>
      </c>
      <c r="H95" s="0" t="n">
        <f aca="false">SUMIF($O$1:$O$2500,F95,$R$1:$R$2500)/10000</f>
        <v>0</v>
      </c>
      <c r="I95" s="0" t="n">
        <v>87</v>
      </c>
      <c r="O95" s="0" t="e">
        <f aca="false">CONCATENATE(P95,Q95)</f>
        <v>#REF!</v>
      </c>
      <c r="P95" s="0" t="e">
        <f aca="false">#REF!</f>
        <v>#REF!</v>
      </c>
      <c r="Q95" s="153" t="e">
        <f aca="false">#REF!</f>
        <v>#REF!</v>
      </c>
      <c r="R95" s="0" t="e">
        <f aca="false">#REF!</f>
        <v>#REF!</v>
      </c>
      <c r="S95" s="0" t="e">
        <f aca="false">#REF!</f>
        <v>#REF!</v>
      </c>
      <c r="T95" s="0" t="e">
        <f aca="false">VLOOKUP('XL-OPT'!Q95,Months!$A$4:$D$288,4)</f>
        <v>#REF!</v>
      </c>
    </row>
    <row r="96" customFormat="false" ht="12.75" hidden="false" customHeight="false" outlineLevel="0" collapsed="false">
      <c r="B96" s="0" t="str">
        <f aca="false">CONCATENATE(C$8,C96)</f>
        <v>MGMT-WE-XL-OPT-BAS39692</v>
      </c>
      <c r="C96" s="153" t="n">
        <f aca="false">EOMONTH(C95,0)+1</f>
        <v>39692</v>
      </c>
      <c r="D96" s="0" t="n">
        <f aca="false">SUMIF($O$1:$O$2500,B96,$R$1:$R$2500)/10000</f>
        <v>0</v>
      </c>
      <c r="E96" s="0" t="n">
        <f aca="false">SUMIF($O$1:$O$2500,B96,$S$1:$S$2500)/10000</f>
        <v>0</v>
      </c>
      <c r="F96" s="0" t="str">
        <f aca="false">CONCATENATE(G$8,G96)</f>
        <v>MGMT-WE-XL-OPT-PRC39692</v>
      </c>
      <c r="G96" s="153" t="n">
        <f aca="false">C96</f>
        <v>39692</v>
      </c>
      <c r="H96" s="0" t="n">
        <f aca="false">SUMIF($O$1:$O$2500,F96,$R$1:$R$2500)/10000</f>
        <v>0</v>
      </c>
      <c r="I96" s="0" t="n">
        <v>88</v>
      </c>
      <c r="O96" s="0" t="e">
        <f aca="false">CONCATENATE(P96,Q96)</f>
        <v>#REF!</v>
      </c>
      <c r="P96" s="0" t="e">
        <f aca="false">#REF!</f>
        <v>#REF!</v>
      </c>
      <c r="Q96" s="153" t="e">
        <f aca="false">#REF!</f>
        <v>#REF!</v>
      </c>
      <c r="R96" s="0" t="e">
        <f aca="false">#REF!</f>
        <v>#REF!</v>
      </c>
      <c r="S96" s="0" t="e">
        <f aca="false">#REF!</f>
        <v>#REF!</v>
      </c>
      <c r="T96" s="0" t="e">
        <f aca="false">VLOOKUP('XL-OPT'!Q96,Months!$A$4:$D$288,4)</f>
        <v>#REF!</v>
      </c>
    </row>
    <row r="97" customFormat="false" ht="12.75" hidden="false" customHeight="false" outlineLevel="0" collapsed="false">
      <c r="B97" s="0" t="str">
        <f aca="false">CONCATENATE(C$8,C97)</f>
        <v>MGMT-WE-XL-OPT-BAS39722</v>
      </c>
      <c r="C97" s="153" t="n">
        <f aca="false">EOMONTH(C96,0)+1</f>
        <v>39722</v>
      </c>
      <c r="D97" s="0" t="n">
        <f aca="false">SUMIF($O$1:$O$2500,B97,$R$1:$R$2500)/10000</f>
        <v>0</v>
      </c>
      <c r="E97" s="0" t="n">
        <f aca="false">SUMIF($O$1:$O$2500,B97,$S$1:$S$2500)/10000</f>
        <v>0</v>
      </c>
      <c r="F97" s="0" t="str">
        <f aca="false">CONCATENATE(G$8,G97)</f>
        <v>MGMT-WE-XL-OPT-PRC39722</v>
      </c>
      <c r="G97" s="153" t="n">
        <f aca="false">C97</f>
        <v>39722</v>
      </c>
      <c r="H97" s="0" t="n">
        <f aca="false">SUMIF($O$1:$O$2500,F97,$R$1:$R$2500)/10000</f>
        <v>0</v>
      </c>
      <c r="I97" s="0" t="n">
        <v>89</v>
      </c>
      <c r="O97" s="0" t="e">
        <f aca="false">CONCATENATE(P97,Q97)</f>
        <v>#REF!</v>
      </c>
      <c r="P97" s="0" t="e">
        <f aca="false">#REF!</f>
        <v>#REF!</v>
      </c>
      <c r="Q97" s="153" t="e">
        <f aca="false">#REF!</f>
        <v>#REF!</v>
      </c>
      <c r="R97" s="0" t="e">
        <f aca="false">#REF!</f>
        <v>#REF!</v>
      </c>
      <c r="S97" s="0" t="e">
        <f aca="false">#REF!</f>
        <v>#REF!</v>
      </c>
      <c r="T97" s="0" t="e">
        <f aca="false">VLOOKUP('XL-OPT'!Q97,Months!$A$4:$D$288,4)</f>
        <v>#REF!</v>
      </c>
    </row>
    <row r="98" customFormat="false" ht="12.75" hidden="false" customHeight="false" outlineLevel="0" collapsed="false">
      <c r="B98" s="0" t="str">
        <f aca="false">CONCATENATE(C$8,C98)</f>
        <v>MGMT-WE-XL-OPT-BAS39753</v>
      </c>
      <c r="C98" s="153" t="n">
        <f aca="false">EOMONTH(C97,0)+1</f>
        <v>39753</v>
      </c>
      <c r="D98" s="0" t="n">
        <f aca="false">SUMIF($O$1:$O$2500,B98,$R$1:$R$2500)/10000</f>
        <v>0</v>
      </c>
      <c r="E98" s="0" t="n">
        <f aca="false">SUMIF($O$1:$O$2500,B98,$S$1:$S$2500)/10000</f>
        <v>0</v>
      </c>
      <c r="F98" s="0" t="str">
        <f aca="false">CONCATENATE(G$8,G98)</f>
        <v>MGMT-WE-XL-OPT-PRC39753</v>
      </c>
      <c r="G98" s="153" t="n">
        <f aca="false">C98</f>
        <v>39753</v>
      </c>
      <c r="H98" s="0" t="n">
        <f aca="false">SUMIF($O$1:$O$2500,F98,$R$1:$R$2500)/10000</f>
        <v>0</v>
      </c>
      <c r="I98" s="0" t="n">
        <v>90</v>
      </c>
      <c r="O98" s="0" t="e">
        <f aca="false">CONCATENATE(P98,Q98)</f>
        <v>#REF!</v>
      </c>
      <c r="P98" s="0" t="e">
        <f aca="false">#REF!</f>
        <v>#REF!</v>
      </c>
      <c r="Q98" s="153" t="e">
        <f aca="false">#REF!</f>
        <v>#REF!</v>
      </c>
      <c r="R98" s="0" t="e">
        <f aca="false">#REF!</f>
        <v>#REF!</v>
      </c>
      <c r="S98" s="0" t="e">
        <f aca="false">#REF!</f>
        <v>#REF!</v>
      </c>
      <c r="T98" s="0" t="e">
        <f aca="false">VLOOKUP('XL-OPT'!Q98,Months!$A$4:$D$288,4)</f>
        <v>#REF!</v>
      </c>
    </row>
    <row r="99" customFormat="false" ht="12.75" hidden="false" customHeight="false" outlineLevel="0" collapsed="false">
      <c r="B99" s="0" t="str">
        <f aca="false">CONCATENATE(C$8,C99)</f>
        <v>MGMT-WE-XL-OPT-BAS39783</v>
      </c>
      <c r="C99" s="153" t="n">
        <f aca="false">EOMONTH(C98,0)+1</f>
        <v>39783</v>
      </c>
      <c r="D99" s="0" t="n">
        <f aca="false">SUMIF($O$1:$O$2500,B99,$R$1:$R$2500)/10000</f>
        <v>0</v>
      </c>
      <c r="E99" s="0" t="n">
        <f aca="false">SUMIF($O$1:$O$2500,B99,$S$1:$S$2500)/10000</f>
        <v>0</v>
      </c>
      <c r="F99" s="0" t="str">
        <f aca="false">CONCATENATE(G$8,G99)</f>
        <v>MGMT-WE-XL-OPT-PRC39783</v>
      </c>
      <c r="G99" s="153" t="n">
        <f aca="false">C99</f>
        <v>39783</v>
      </c>
      <c r="H99" s="0" t="n">
        <f aca="false">SUMIF($O$1:$O$2500,F99,$R$1:$R$2500)/10000</f>
        <v>0</v>
      </c>
      <c r="I99" s="0" t="n">
        <v>91</v>
      </c>
      <c r="O99" s="0" t="e">
        <f aca="false">CONCATENATE(P99,Q99)</f>
        <v>#REF!</v>
      </c>
      <c r="P99" s="0" t="e">
        <f aca="false">#REF!</f>
        <v>#REF!</v>
      </c>
      <c r="Q99" s="153" t="e">
        <f aca="false">#REF!</f>
        <v>#REF!</v>
      </c>
      <c r="R99" s="0" t="e">
        <f aca="false">#REF!</f>
        <v>#REF!</v>
      </c>
      <c r="S99" s="0" t="e">
        <f aca="false">#REF!</f>
        <v>#REF!</v>
      </c>
      <c r="T99" s="0" t="e">
        <f aca="false">VLOOKUP('XL-OPT'!Q99,Months!$A$4:$D$288,4)</f>
        <v>#REF!</v>
      </c>
    </row>
    <row r="100" customFormat="false" ht="12.75" hidden="false" customHeight="false" outlineLevel="0" collapsed="false">
      <c r="B100" s="0" t="str">
        <f aca="false">CONCATENATE(C$8,C100)</f>
        <v>MGMT-WE-XL-OPT-BAS39814</v>
      </c>
      <c r="C100" s="153" t="n">
        <f aca="false">EOMONTH(C99,0)+1</f>
        <v>39814</v>
      </c>
      <c r="D100" s="0" t="n">
        <f aca="false">SUMIF($O$1:$O$2500,B100,$R$1:$R$2500)/10000</f>
        <v>0</v>
      </c>
      <c r="E100" s="0" t="n">
        <f aca="false">SUMIF($O$1:$O$2500,B100,$S$1:$S$2500)/10000</f>
        <v>0</v>
      </c>
      <c r="F100" s="0" t="str">
        <f aca="false">CONCATENATE(G$8,G100)</f>
        <v>MGMT-WE-XL-OPT-PRC39814</v>
      </c>
      <c r="G100" s="153" t="n">
        <f aca="false">C100</f>
        <v>39814</v>
      </c>
      <c r="H100" s="0" t="n">
        <f aca="false">SUMIF($O$1:$O$2500,F100,$R$1:$R$2500)/10000</f>
        <v>0</v>
      </c>
      <c r="I100" s="0" t="n">
        <v>92</v>
      </c>
      <c r="O100" s="0" t="e">
        <f aca="false">CONCATENATE(P100,Q100)</f>
        <v>#REF!</v>
      </c>
      <c r="P100" s="0" t="e">
        <f aca="false">#REF!</f>
        <v>#REF!</v>
      </c>
      <c r="Q100" s="153" t="e">
        <f aca="false">#REF!</f>
        <v>#REF!</v>
      </c>
      <c r="R100" s="0" t="e">
        <f aca="false">#REF!</f>
        <v>#REF!</v>
      </c>
      <c r="S100" s="0" t="e">
        <f aca="false">#REF!</f>
        <v>#REF!</v>
      </c>
      <c r="T100" s="0" t="e">
        <f aca="false">VLOOKUP('XL-OPT'!Q100,Months!$A$4:$D$288,4)</f>
        <v>#REF!</v>
      </c>
    </row>
    <row r="101" customFormat="false" ht="12.75" hidden="false" customHeight="false" outlineLevel="0" collapsed="false">
      <c r="B101" s="0" t="str">
        <f aca="false">CONCATENATE(C$8,C101)</f>
        <v>MGMT-WE-XL-OPT-BAS39845</v>
      </c>
      <c r="C101" s="153" t="n">
        <f aca="false">EOMONTH(C100,0)+1</f>
        <v>39845</v>
      </c>
      <c r="D101" s="0" t="n">
        <f aca="false">SUMIF($O$1:$O$2500,B101,$R$1:$R$2500)/10000</f>
        <v>0</v>
      </c>
      <c r="E101" s="0" t="n">
        <f aca="false">SUMIF($O$1:$O$2500,B101,$S$1:$S$2500)/10000</f>
        <v>0</v>
      </c>
      <c r="F101" s="0" t="str">
        <f aca="false">CONCATENATE(G$8,G101)</f>
        <v>MGMT-WE-XL-OPT-PRC39845</v>
      </c>
      <c r="G101" s="153" t="n">
        <f aca="false">C101</f>
        <v>39845</v>
      </c>
      <c r="H101" s="0" t="n">
        <f aca="false">SUMIF($O$1:$O$2500,F101,$R$1:$R$2500)/10000</f>
        <v>0</v>
      </c>
      <c r="I101" s="0" t="n">
        <v>93</v>
      </c>
      <c r="O101" s="0" t="e">
        <f aca="false">CONCATENATE(P101,Q101)</f>
        <v>#REF!</v>
      </c>
      <c r="P101" s="0" t="e">
        <f aca="false">#REF!</f>
        <v>#REF!</v>
      </c>
      <c r="Q101" s="153" t="e">
        <f aca="false">#REF!</f>
        <v>#REF!</v>
      </c>
      <c r="R101" s="0" t="e">
        <f aca="false">#REF!</f>
        <v>#REF!</v>
      </c>
      <c r="S101" s="0" t="e">
        <f aca="false">#REF!</f>
        <v>#REF!</v>
      </c>
      <c r="T101" s="0" t="e">
        <f aca="false">VLOOKUP('XL-OPT'!Q101,Months!$A$4:$D$288,4)</f>
        <v>#REF!</v>
      </c>
    </row>
    <row r="102" customFormat="false" ht="12.75" hidden="false" customHeight="false" outlineLevel="0" collapsed="false">
      <c r="B102" s="0" t="str">
        <f aca="false">CONCATENATE(C$8,C102)</f>
        <v>MGMT-WE-XL-OPT-BAS39873</v>
      </c>
      <c r="C102" s="153" t="n">
        <f aca="false">EOMONTH(C101,0)+1</f>
        <v>39873</v>
      </c>
      <c r="D102" s="0" t="n">
        <f aca="false">SUMIF($O$1:$O$2500,B102,$R$1:$R$2500)/10000</f>
        <v>0</v>
      </c>
      <c r="E102" s="0" t="n">
        <f aca="false">SUMIF($O$1:$O$2500,B102,$S$1:$S$2500)/10000</f>
        <v>0</v>
      </c>
      <c r="F102" s="0" t="str">
        <f aca="false">CONCATENATE(G$8,G102)</f>
        <v>MGMT-WE-XL-OPT-PRC39873</v>
      </c>
      <c r="G102" s="153" t="n">
        <f aca="false">C102</f>
        <v>39873</v>
      </c>
      <c r="H102" s="0" t="n">
        <f aca="false">SUMIF($O$1:$O$2500,F102,$R$1:$R$2500)/10000</f>
        <v>0</v>
      </c>
      <c r="I102" s="0" t="n">
        <v>94</v>
      </c>
      <c r="O102" s="0" t="e">
        <f aca="false">CONCATENATE(P102,Q102)</f>
        <v>#REF!</v>
      </c>
      <c r="P102" s="0" t="e">
        <f aca="false">#REF!</f>
        <v>#REF!</v>
      </c>
      <c r="Q102" s="153" t="e">
        <f aca="false">#REF!</f>
        <v>#REF!</v>
      </c>
      <c r="R102" s="0" t="e">
        <f aca="false">#REF!</f>
        <v>#REF!</v>
      </c>
      <c r="S102" s="0" t="e">
        <f aca="false">#REF!</f>
        <v>#REF!</v>
      </c>
      <c r="T102" s="0" t="e">
        <f aca="false">VLOOKUP('XL-OPT'!Q102,Months!$A$4:$D$288,4)</f>
        <v>#REF!</v>
      </c>
    </row>
    <row r="103" customFormat="false" ht="12.75" hidden="false" customHeight="false" outlineLevel="0" collapsed="false">
      <c r="B103" s="0" t="str">
        <f aca="false">CONCATENATE(C$8,C103)</f>
        <v>MGMT-WE-XL-OPT-BAS39904</v>
      </c>
      <c r="C103" s="153" t="n">
        <f aca="false">EOMONTH(C102,0)+1</f>
        <v>39904</v>
      </c>
      <c r="D103" s="0" t="n">
        <f aca="false">SUMIF($O$1:$O$2500,B103,$R$1:$R$2500)/10000</f>
        <v>0</v>
      </c>
      <c r="E103" s="0" t="n">
        <f aca="false">SUMIF($O$1:$O$2500,B103,$S$1:$S$2500)/10000</f>
        <v>0</v>
      </c>
      <c r="F103" s="0" t="str">
        <f aca="false">CONCATENATE(G$8,G103)</f>
        <v>MGMT-WE-XL-OPT-PRC39904</v>
      </c>
      <c r="G103" s="153" t="n">
        <f aca="false">C103</f>
        <v>39904</v>
      </c>
      <c r="H103" s="0" t="n">
        <f aca="false">SUMIF($O$1:$O$2500,F103,$R$1:$R$2500)/10000</f>
        <v>0</v>
      </c>
      <c r="I103" s="0" t="n">
        <v>95</v>
      </c>
      <c r="O103" s="0" t="e">
        <f aca="false">CONCATENATE(P103,Q103)</f>
        <v>#REF!</v>
      </c>
      <c r="P103" s="0" t="e">
        <f aca="false">#REF!</f>
        <v>#REF!</v>
      </c>
      <c r="Q103" s="153" t="e">
        <f aca="false">#REF!</f>
        <v>#REF!</v>
      </c>
      <c r="R103" s="0" t="e">
        <f aca="false">#REF!</f>
        <v>#REF!</v>
      </c>
      <c r="S103" s="0" t="e">
        <f aca="false">#REF!</f>
        <v>#REF!</v>
      </c>
      <c r="T103" s="0" t="e">
        <f aca="false">VLOOKUP('XL-OPT'!Q103,Months!$A$4:$D$288,4)</f>
        <v>#REF!</v>
      </c>
    </row>
    <row r="104" customFormat="false" ht="12.75" hidden="false" customHeight="false" outlineLevel="0" collapsed="false">
      <c r="B104" s="0" t="str">
        <f aca="false">CONCATENATE(C$8,C104)</f>
        <v>MGMT-WE-XL-OPT-BAS39934</v>
      </c>
      <c r="C104" s="153" t="n">
        <f aca="false">EOMONTH(C103,0)+1</f>
        <v>39934</v>
      </c>
      <c r="D104" s="0" t="n">
        <f aca="false">SUMIF($O$1:$O$2500,B104,$R$1:$R$2500)/10000</f>
        <v>0</v>
      </c>
      <c r="E104" s="0" t="n">
        <f aca="false">SUMIF($O$1:$O$2500,B104,$S$1:$S$2500)/10000</f>
        <v>0</v>
      </c>
      <c r="F104" s="0" t="str">
        <f aca="false">CONCATENATE(G$8,G104)</f>
        <v>MGMT-WE-XL-OPT-PRC39934</v>
      </c>
      <c r="G104" s="153" t="n">
        <f aca="false">C104</f>
        <v>39934</v>
      </c>
      <c r="H104" s="0" t="n">
        <f aca="false">SUMIF($O$1:$O$2500,F104,$R$1:$R$2500)/10000</f>
        <v>0</v>
      </c>
      <c r="I104" s="0" t="n">
        <v>96</v>
      </c>
      <c r="O104" s="0" t="e">
        <f aca="false">CONCATENATE(P104,Q104)</f>
        <v>#REF!</v>
      </c>
      <c r="P104" s="0" t="e">
        <f aca="false">#REF!</f>
        <v>#REF!</v>
      </c>
      <c r="Q104" s="153" t="e">
        <f aca="false">#REF!</f>
        <v>#REF!</v>
      </c>
      <c r="R104" s="0" t="e">
        <f aca="false">#REF!</f>
        <v>#REF!</v>
      </c>
      <c r="S104" s="0" t="e">
        <f aca="false">#REF!</f>
        <v>#REF!</v>
      </c>
      <c r="T104" s="0" t="e">
        <f aca="false">VLOOKUP('XL-OPT'!Q104,Months!$A$4:$D$288,4)</f>
        <v>#REF!</v>
      </c>
    </row>
    <row r="105" customFormat="false" ht="12.75" hidden="false" customHeight="false" outlineLevel="0" collapsed="false">
      <c r="B105" s="0" t="str">
        <f aca="false">CONCATENATE(C$8,C105)</f>
        <v>MGMT-WE-XL-OPT-BAS39965</v>
      </c>
      <c r="C105" s="153" t="n">
        <f aca="false">EOMONTH(C104,0)+1</f>
        <v>39965</v>
      </c>
      <c r="D105" s="0" t="n">
        <f aca="false">SUMIF($O$1:$O$2500,B105,$R$1:$R$2500)/10000</f>
        <v>0</v>
      </c>
      <c r="E105" s="0" t="n">
        <f aca="false">SUMIF($O$1:$O$2500,B105,$S$1:$S$2500)/10000</f>
        <v>0</v>
      </c>
      <c r="F105" s="0" t="str">
        <f aca="false">CONCATENATE(G$8,G105)</f>
        <v>MGMT-WE-XL-OPT-PRC39965</v>
      </c>
      <c r="G105" s="153" t="n">
        <f aca="false">C105</f>
        <v>39965</v>
      </c>
      <c r="H105" s="0" t="n">
        <f aca="false">SUMIF($O$1:$O$2500,F105,$R$1:$R$2500)/10000</f>
        <v>0</v>
      </c>
      <c r="I105" s="0" t="n">
        <v>97</v>
      </c>
      <c r="O105" s="0" t="e">
        <f aca="false">CONCATENATE(P105,Q105)</f>
        <v>#REF!</v>
      </c>
      <c r="P105" s="0" t="e">
        <f aca="false">#REF!</f>
        <v>#REF!</v>
      </c>
      <c r="Q105" s="153" t="e">
        <f aca="false">#REF!</f>
        <v>#REF!</v>
      </c>
      <c r="R105" s="0" t="e">
        <f aca="false">#REF!</f>
        <v>#REF!</v>
      </c>
      <c r="S105" s="0" t="e">
        <f aca="false">#REF!</f>
        <v>#REF!</v>
      </c>
      <c r="T105" s="0" t="e">
        <f aca="false">VLOOKUP('XL-OPT'!Q105,Months!$A$4:$D$288,4)</f>
        <v>#REF!</v>
      </c>
    </row>
    <row r="106" customFormat="false" ht="12.75" hidden="false" customHeight="false" outlineLevel="0" collapsed="false">
      <c r="B106" s="0" t="str">
        <f aca="false">CONCATENATE(C$8,C106)</f>
        <v>MGMT-WE-XL-OPT-BAS39995</v>
      </c>
      <c r="C106" s="153" t="n">
        <f aca="false">EOMONTH(C105,0)+1</f>
        <v>39995</v>
      </c>
      <c r="D106" s="0" t="n">
        <f aca="false">SUMIF($O$1:$O$2500,B106,$R$1:$R$2500)/10000</f>
        <v>0</v>
      </c>
      <c r="E106" s="0" t="n">
        <f aca="false">SUMIF($O$1:$O$2500,B106,$S$1:$S$2500)/10000</f>
        <v>0</v>
      </c>
      <c r="F106" s="0" t="str">
        <f aca="false">CONCATENATE(G$8,G106)</f>
        <v>MGMT-WE-XL-OPT-PRC39995</v>
      </c>
      <c r="G106" s="153" t="n">
        <f aca="false">C106</f>
        <v>39995</v>
      </c>
      <c r="H106" s="0" t="n">
        <f aca="false">SUMIF($O$1:$O$2500,F106,$R$1:$R$2500)/10000</f>
        <v>0</v>
      </c>
      <c r="I106" s="0" t="n">
        <v>98</v>
      </c>
      <c r="O106" s="0" t="e">
        <f aca="false">CONCATENATE(P106,Q106)</f>
        <v>#REF!</v>
      </c>
      <c r="P106" s="0" t="e">
        <f aca="false">#REF!</f>
        <v>#REF!</v>
      </c>
      <c r="Q106" s="153" t="e">
        <f aca="false">#REF!</f>
        <v>#REF!</v>
      </c>
      <c r="R106" s="0" t="e">
        <f aca="false">#REF!</f>
        <v>#REF!</v>
      </c>
      <c r="S106" s="0" t="e">
        <f aca="false">#REF!</f>
        <v>#REF!</v>
      </c>
      <c r="T106" s="0" t="e">
        <f aca="false">VLOOKUP('XL-OPT'!Q106,Months!$A$4:$D$288,4)</f>
        <v>#REF!</v>
      </c>
    </row>
    <row r="107" customFormat="false" ht="12.75" hidden="false" customHeight="false" outlineLevel="0" collapsed="false">
      <c r="B107" s="0" t="str">
        <f aca="false">CONCATENATE(C$8,C107)</f>
        <v>MGMT-WE-XL-OPT-BAS40026</v>
      </c>
      <c r="C107" s="153" t="n">
        <f aca="false">EOMONTH(C106,0)+1</f>
        <v>40026</v>
      </c>
      <c r="D107" s="0" t="n">
        <f aca="false">SUMIF($O$1:$O$2500,B107,$R$1:$R$2500)/10000</f>
        <v>0</v>
      </c>
      <c r="E107" s="0" t="n">
        <f aca="false">SUMIF($O$1:$O$2500,B107,$S$1:$S$2500)/10000</f>
        <v>0</v>
      </c>
      <c r="F107" s="0" t="str">
        <f aca="false">CONCATENATE(G$8,G107)</f>
        <v>MGMT-WE-XL-OPT-PRC40026</v>
      </c>
      <c r="G107" s="153" t="n">
        <f aca="false">C107</f>
        <v>40026</v>
      </c>
      <c r="H107" s="0" t="n">
        <f aca="false">SUMIF($O$1:$O$2500,F107,$R$1:$R$2500)/10000</f>
        <v>0</v>
      </c>
      <c r="I107" s="0" t="n">
        <v>99</v>
      </c>
      <c r="O107" s="0" t="e">
        <f aca="false">CONCATENATE(P107,Q107)</f>
        <v>#REF!</v>
      </c>
      <c r="P107" s="0" t="e">
        <f aca="false">#REF!</f>
        <v>#REF!</v>
      </c>
      <c r="Q107" s="153" t="e">
        <f aca="false">#REF!</f>
        <v>#REF!</v>
      </c>
      <c r="R107" s="0" t="e">
        <f aca="false">#REF!</f>
        <v>#REF!</v>
      </c>
      <c r="S107" s="0" t="e">
        <f aca="false">#REF!</f>
        <v>#REF!</v>
      </c>
      <c r="T107" s="0" t="e">
        <f aca="false">VLOOKUP('XL-OPT'!Q107,Months!$A$4:$D$288,4)</f>
        <v>#REF!</v>
      </c>
    </row>
    <row r="108" customFormat="false" ht="12.75" hidden="false" customHeight="false" outlineLevel="0" collapsed="false">
      <c r="B108" s="0" t="str">
        <f aca="false">CONCATENATE(C$8,C108)</f>
        <v>MGMT-WE-XL-OPT-BAS40057</v>
      </c>
      <c r="C108" s="153" t="n">
        <f aca="false">EOMONTH(C107,0)+1</f>
        <v>40057</v>
      </c>
      <c r="D108" s="0" t="n">
        <f aca="false">SUMIF($O$1:$O$2500,B108,$R$1:$R$2500)/10000</f>
        <v>0</v>
      </c>
      <c r="E108" s="0" t="n">
        <f aca="false">SUMIF($O$1:$O$2500,B108,$S$1:$S$2500)/10000</f>
        <v>0</v>
      </c>
      <c r="F108" s="0" t="str">
        <f aca="false">CONCATENATE(G$8,G108)</f>
        <v>MGMT-WE-XL-OPT-PRC40057</v>
      </c>
      <c r="G108" s="153" t="n">
        <f aca="false">C108</f>
        <v>40057</v>
      </c>
      <c r="H108" s="0" t="n">
        <f aca="false">SUMIF($O$1:$O$2500,F108,$R$1:$R$2500)/10000</f>
        <v>0</v>
      </c>
      <c r="I108" s="0" t="n">
        <v>100</v>
      </c>
      <c r="O108" s="0" t="e">
        <f aca="false">CONCATENATE(P108,Q108)</f>
        <v>#REF!</v>
      </c>
      <c r="P108" s="0" t="e">
        <f aca="false">#REF!</f>
        <v>#REF!</v>
      </c>
      <c r="Q108" s="153" t="e">
        <f aca="false">#REF!</f>
        <v>#REF!</v>
      </c>
      <c r="R108" s="0" t="e">
        <f aca="false">#REF!</f>
        <v>#REF!</v>
      </c>
      <c r="S108" s="0" t="e">
        <f aca="false">#REF!</f>
        <v>#REF!</v>
      </c>
      <c r="T108" s="0" t="e">
        <f aca="false">VLOOKUP('XL-OPT'!Q108,Months!$A$4:$D$288,4)</f>
        <v>#REF!</v>
      </c>
    </row>
    <row r="109" customFormat="false" ht="12.75" hidden="false" customHeight="false" outlineLevel="0" collapsed="false">
      <c r="B109" s="0" t="str">
        <f aca="false">CONCATENATE(C$8,C109)</f>
        <v>MGMT-WE-XL-OPT-BAS40087</v>
      </c>
      <c r="C109" s="153" t="n">
        <f aca="false">EOMONTH(C108,0)+1</f>
        <v>40087</v>
      </c>
      <c r="D109" s="0" t="n">
        <f aca="false">SUMIF($O$1:$O$2500,B109,$R$1:$R$2500)/10000</f>
        <v>0</v>
      </c>
      <c r="E109" s="0" t="n">
        <f aca="false">SUMIF($O$1:$O$2500,B109,$S$1:$S$2500)/10000</f>
        <v>0</v>
      </c>
      <c r="F109" s="0" t="str">
        <f aca="false">CONCATENATE(G$8,G109)</f>
        <v>MGMT-WE-XL-OPT-PRC40087</v>
      </c>
      <c r="G109" s="153" t="n">
        <f aca="false">C109</f>
        <v>40087</v>
      </c>
      <c r="H109" s="0" t="n">
        <f aca="false">SUMIF($O$1:$O$2500,F109,$R$1:$R$2500)/10000</f>
        <v>0</v>
      </c>
      <c r="I109" s="0" t="n">
        <v>101</v>
      </c>
      <c r="O109" s="0" t="e">
        <f aca="false">CONCATENATE(P109,Q109)</f>
        <v>#REF!</v>
      </c>
      <c r="P109" s="0" t="e">
        <f aca="false">#REF!</f>
        <v>#REF!</v>
      </c>
      <c r="Q109" s="153" t="e">
        <f aca="false">#REF!</f>
        <v>#REF!</v>
      </c>
      <c r="R109" s="0" t="e">
        <f aca="false">#REF!</f>
        <v>#REF!</v>
      </c>
      <c r="S109" s="0" t="e">
        <f aca="false">#REF!</f>
        <v>#REF!</v>
      </c>
      <c r="T109" s="0" t="e">
        <f aca="false">VLOOKUP('XL-OPT'!Q109,Months!$A$4:$D$288,4)</f>
        <v>#REF!</v>
      </c>
    </row>
    <row r="110" customFormat="false" ht="12.75" hidden="false" customHeight="false" outlineLevel="0" collapsed="false">
      <c r="B110" s="0" t="str">
        <f aca="false">CONCATENATE(C$8,C110)</f>
        <v>MGMT-WE-XL-OPT-BAS40118</v>
      </c>
      <c r="C110" s="153" t="n">
        <f aca="false">EOMONTH(C109,0)+1</f>
        <v>40118</v>
      </c>
      <c r="D110" s="0" t="n">
        <f aca="false">SUMIF($O$1:$O$2500,B110,$R$1:$R$2500)/10000</f>
        <v>0</v>
      </c>
      <c r="E110" s="0" t="n">
        <f aca="false">SUMIF($O$1:$O$2500,B110,$S$1:$S$2500)/10000</f>
        <v>0</v>
      </c>
      <c r="F110" s="0" t="str">
        <f aca="false">CONCATENATE(G$8,G110)</f>
        <v>MGMT-WE-XL-OPT-PRC40118</v>
      </c>
      <c r="G110" s="153" t="n">
        <f aca="false">C110</f>
        <v>40118</v>
      </c>
      <c r="H110" s="0" t="n">
        <f aca="false">SUMIF($O$1:$O$2500,F110,$R$1:$R$2500)/10000</f>
        <v>0</v>
      </c>
      <c r="I110" s="0" t="n">
        <v>102</v>
      </c>
      <c r="O110" s="0" t="e">
        <f aca="false">CONCATENATE(P110,Q110)</f>
        <v>#REF!</v>
      </c>
      <c r="P110" s="0" t="e">
        <f aca="false">#REF!</f>
        <v>#REF!</v>
      </c>
      <c r="Q110" s="153" t="e">
        <f aca="false">#REF!</f>
        <v>#REF!</v>
      </c>
      <c r="R110" s="0" t="e">
        <f aca="false">#REF!</f>
        <v>#REF!</v>
      </c>
      <c r="S110" s="0" t="e">
        <f aca="false">#REF!</f>
        <v>#REF!</v>
      </c>
      <c r="T110" s="0" t="e">
        <f aca="false">VLOOKUP('XL-OPT'!Q110,Months!$A$4:$D$288,4)</f>
        <v>#REF!</v>
      </c>
    </row>
    <row r="111" customFormat="false" ht="12.75" hidden="false" customHeight="false" outlineLevel="0" collapsed="false">
      <c r="B111" s="0" t="str">
        <f aca="false">CONCATENATE(C$8,C111)</f>
        <v>MGMT-WE-XL-OPT-BAS40148</v>
      </c>
      <c r="C111" s="153" t="n">
        <f aca="false">EOMONTH(C110,0)+1</f>
        <v>40148</v>
      </c>
      <c r="D111" s="0" t="n">
        <f aca="false">SUMIF($O$1:$O$2500,B111,$R$1:$R$2500)/10000</f>
        <v>0</v>
      </c>
      <c r="E111" s="0" t="n">
        <f aca="false">SUMIF($O$1:$O$2500,B111,$S$1:$S$2500)/10000</f>
        <v>0</v>
      </c>
      <c r="F111" s="0" t="str">
        <f aca="false">CONCATENATE(G$8,G111)</f>
        <v>MGMT-WE-XL-OPT-PRC40148</v>
      </c>
      <c r="G111" s="153" t="n">
        <f aca="false">C111</f>
        <v>40148</v>
      </c>
      <c r="H111" s="0" t="n">
        <f aca="false">SUMIF($O$1:$O$2500,F111,$R$1:$R$2500)/10000</f>
        <v>0</v>
      </c>
      <c r="I111" s="0" t="n">
        <v>103</v>
      </c>
      <c r="O111" s="0" t="e">
        <f aca="false">CONCATENATE(P111,Q111)</f>
        <v>#REF!</v>
      </c>
      <c r="P111" s="0" t="e">
        <f aca="false">#REF!</f>
        <v>#REF!</v>
      </c>
      <c r="Q111" s="153" t="e">
        <f aca="false">#REF!</f>
        <v>#REF!</v>
      </c>
      <c r="R111" s="0" t="e">
        <f aca="false">#REF!</f>
        <v>#REF!</v>
      </c>
      <c r="S111" s="0" t="e">
        <f aca="false">#REF!</f>
        <v>#REF!</v>
      </c>
      <c r="T111" s="0" t="e">
        <f aca="false">VLOOKUP('XL-OPT'!Q111,Months!$A$4:$D$288,4)</f>
        <v>#REF!</v>
      </c>
    </row>
    <row r="112" customFormat="false" ht="12.75" hidden="false" customHeight="false" outlineLevel="0" collapsed="false">
      <c r="B112" s="0" t="str">
        <f aca="false">CONCATENATE(C$8,C112)</f>
        <v>MGMT-WE-XL-OPT-BAS40179</v>
      </c>
      <c r="C112" s="153" t="n">
        <f aca="false">EOMONTH(C111,0)+1</f>
        <v>40179</v>
      </c>
      <c r="D112" s="0" t="n">
        <f aca="false">SUMIF($O$1:$O$2500,B112,$R$1:$R$2500)/10000</f>
        <v>0</v>
      </c>
      <c r="E112" s="0" t="n">
        <f aca="false">SUMIF($O$1:$O$2500,B112,$S$1:$S$2500)/10000</f>
        <v>0</v>
      </c>
      <c r="F112" s="0" t="str">
        <f aca="false">CONCATENATE(G$8,G112)</f>
        <v>MGMT-WE-XL-OPT-PRC40179</v>
      </c>
      <c r="G112" s="153" t="n">
        <f aca="false">C112</f>
        <v>40179</v>
      </c>
      <c r="H112" s="0" t="n">
        <f aca="false">SUMIF($O$1:$O$2500,F112,$R$1:$R$2500)/10000</f>
        <v>0</v>
      </c>
      <c r="I112" s="0" t="n">
        <v>104</v>
      </c>
      <c r="O112" s="0" t="e">
        <f aca="false">CONCATENATE(P112,Q112)</f>
        <v>#REF!</v>
      </c>
      <c r="P112" s="0" t="e">
        <f aca="false">#REF!</f>
        <v>#REF!</v>
      </c>
      <c r="Q112" s="153" t="e">
        <f aca="false">#REF!</f>
        <v>#REF!</v>
      </c>
      <c r="R112" s="0" t="e">
        <f aca="false">#REF!</f>
        <v>#REF!</v>
      </c>
      <c r="S112" s="0" t="e">
        <f aca="false">#REF!</f>
        <v>#REF!</v>
      </c>
      <c r="T112" s="0" t="e">
        <f aca="false">VLOOKUP('XL-OPT'!Q112,Months!$A$4:$D$288,4)</f>
        <v>#REF!</v>
      </c>
    </row>
    <row r="113" customFormat="false" ht="12.75" hidden="false" customHeight="false" outlineLevel="0" collapsed="false">
      <c r="B113" s="0" t="str">
        <f aca="false">CONCATENATE(C$8,C113)</f>
        <v>MGMT-WE-XL-OPT-BAS40210</v>
      </c>
      <c r="C113" s="153" t="n">
        <f aca="false">EOMONTH(C112,0)+1</f>
        <v>40210</v>
      </c>
      <c r="D113" s="0" t="n">
        <f aca="false">SUMIF($O$1:$O$2500,B113,$R$1:$R$2500)/10000</f>
        <v>0</v>
      </c>
      <c r="E113" s="0" t="n">
        <f aca="false">SUMIF($O$1:$O$2500,B113,$S$1:$S$2500)/10000</f>
        <v>0</v>
      </c>
      <c r="F113" s="0" t="str">
        <f aca="false">CONCATENATE(G$8,G113)</f>
        <v>MGMT-WE-XL-OPT-PRC40210</v>
      </c>
      <c r="G113" s="153" t="n">
        <f aca="false">C113</f>
        <v>40210</v>
      </c>
      <c r="H113" s="0" t="n">
        <f aca="false">SUMIF($O$1:$O$2500,F113,$R$1:$R$2500)/10000</f>
        <v>0</v>
      </c>
      <c r="I113" s="0" t="n">
        <v>105</v>
      </c>
      <c r="O113" s="0" t="e">
        <f aca="false">CONCATENATE(P113,Q113)</f>
        <v>#REF!</v>
      </c>
      <c r="P113" s="0" t="e">
        <f aca="false">#REF!</f>
        <v>#REF!</v>
      </c>
      <c r="Q113" s="153" t="e">
        <f aca="false">#REF!</f>
        <v>#REF!</v>
      </c>
      <c r="R113" s="0" t="e">
        <f aca="false">#REF!</f>
        <v>#REF!</v>
      </c>
      <c r="S113" s="0" t="e">
        <f aca="false">#REF!</f>
        <v>#REF!</v>
      </c>
      <c r="T113" s="0" t="e">
        <f aca="false">VLOOKUP('XL-OPT'!Q113,Months!$A$4:$D$288,4)</f>
        <v>#REF!</v>
      </c>
    </row>
    <row r="114" customFormat="false" ht="12.75" hidden="false" customHeight="false" outlineLevel="0" collapsed="false">
      <c r="B114" s="0" t="str">
        <f aca="false">CONCATENATE(C$8,C114)</f>
        <v>MGMT-WE-XL-OPT-BAS40238</v>
      </c>
      <c r="C114" s="153" t="n">
        <f aca="false">EOMONTH(C113,0)+1</f>
        <v>40238</v>
      </c>
      <c r="D114" s="0" t="n">
        <f aca="false">SUMIF($O$1:$O$2500,B114,$R$1:$R$2500)/10000</f>
        <v>0</v>
      </c>
      <c r="E114" s="0" t="n">
        <f aca="false">SUMIF($O$1:$O$2500,B114,$S$1:$S$2500)/10000</f>
        <v>0</v>
      </c>
      <c r="F114" s="0" t="str">
        <f aca="false">CONCATENATE(G$8,G114)</f>
        <v>MGMT-WE-XL-OPT-PRC40238</v>
      </c>
      <c r="G114" s="153" t="n">
        <f aca="false">C114</f>
        <v>40238</v>
      </c>
      <c r="H114" s="0" t="n">
        <f aca="false">SUMIF($O$1:$O$2500,F114,$R$1:$R$2500)/10000</f>
        <v>0</v>
      </c>
      <c r="I114" s="0" t="n">
        <v>106</v>
      </c>
      <c r="O114" s="0" t="e">
        <f aca="false">CONCATENATE(P114,Q114)</f>
        <v>#REF!</v>
      </c>
      <c r="P114" s="0" t="e">
        <f aca="false">#REF!</f>
        <v>#REF!</v>
      </c>
      <c r="Q114" s="153" t="e">
        <f aca="false">#REF!</f>
        <v>#REF!</v>
      </c>
      <c r="R114" s="0" t="e">
        <f aca="false">#REF!</f>
        <v>#REF!</v>
      </c>
      <c r="S114" s="0" t="e">
        <f aca="false">#REF!</f>
        <v>#REF!</v>
      </c>
      <c r="T114" s="0" t="e">
        <f aca="false">VLOOKUP('XL-OPT'!Q114,Months!$A$4:$D$288,4)</f>
        <v>#REF!</v>
      </c>
    </row>
    <row r="115" customFormat="false" ht="12.75" hidden="false" customHeight="false" outlineLevel="0" collapsed="false">
      <c r="B115" s="0" t="str">
        <f aca="false">CONCATENATE(C$8,C115)</f>
        <v>MGMT-WE-XL-OPT-BAS40269</v>
      </c>
      <c r="C115" s="153" t="n">
        <f aca="false">EOMONTH(C114,0)+1</f>
        <v>40269</v>
      </c>
      <c r="D115" s="0" t="n">
        <f aca="false">SUMIF($O$1:$O$2500,B115,$R$1:$R$2500)/10000</f>
        <v>0</v>
      </c>
      <c r="E115" s="0" t="n">
        <f aca="false">SUMIF($O$1:$O$2500,B115,$S$1:$S$2500)/10000</f>
        <v>0</v>
      </c>
      <c r="F115" s="0" t="str">
        <f aca="false">CONCATENATE(G$8,G115)</f>
        <v>MGMT-WE-XL-OPT-PRC40269</v>
      </c>
      <c r="G115" s="153" t="n">
        <f aca="false">C115</f>
        <v>40269</v>
      </c>
      <c r="H115" s="0" t="n">
        <f aca="false">SUMIF($O$1:$O$2500,F115,$R$1:$R$2500)/10000</f>
        <v>0</v>
      </c>
      <c r="I115" s="0" t="n">
        <v>107</v>
      </c>
      <c r="O115" s="0" t="e">
        <f aca="false">CONCATENATE(P115,Q115)</f>
        <v>#REF!</v>
      </c>
      <c r="P115" s="0" t="e">
        <f aca="false">#REF!</f>
        <v>#REF!</v>
      </c>
      <c r="Q115" s="153" t="e">
        <f aca="false">#REF!</f>
        <v>#REF!</v>
      </c>
      <c r="R115" s="0" t="e">
        <f aca="false">#REF!</f>
        <v>#REF!</v>
      </c>
      <c r="S115" s="0" t="e">
        <f aca="false">#REF!</f>
        <v>#REF!</v>
      </c>
      <c r="T115" s="0" t="e">
        <f aca="false">VLOOKUP('XL-OPT'!Q115,Months!$A$4:$D$288,4)</f>
        <v>#REF!</v>
      </c>
    </row>
    <row r="116" customFormat="false" ht="12.75" hidden="false" customHeight="false" outlineLevel="0" collapsed="false">
      <c r="B116" s="0" t="str">
        <f aca="false">CONCATENATE(C$8,C116)</f>
        <v>MGMT-WE-XL-OPT-BAS40299</v>
      </c>
      <c r="C116" s="153" t="n">
        <f aca="false">EOMONTH(C115,0)+1</f>
        <v>40299</v>
      </c>
      <c r="D116" s="0" t="n">
        <f aca="false">SUMIF($O$1:$O$2500,B116,$R$1:$R$2500)/10000</f>
        <v>0</v>
      </c>
      <c r="E116" s="0" t="n">
        <f aca="false">SUMIF($O$1:$O$2500,B116,$S$1:$S$2500)/10000</f>
        <v>0</v>
      </c>
      <c r="F116" s="0" t="str">
        <f aca="false">CONCATENATE(G$8,G116)</f>
        <v>MGMT-WE-XL-OPT-PRC40299</v>
      </c>
      <c r="G116" s="153" t="n">
        <f aca="false">C116</f>
        <v>40299</v>
      </c>
      <c r="H116" s="0" t="n">
        <f aca="false">SUMIF($O$1:$O$2500,F116,$R$1:$R$2500)/10000</f>
        <v>0</v>
      </c>
      <c r="I116" s="0" t="n">
        <v>108</v>
      </c>
      <c r="O116" s="0" t="e">
        <f aca="false">CONCATENATE(P116,Q116)</f>
        <v>#REF!</v>
      </c>
      <c r="P116" s="0" t="e">
        <f aca="false">#REF!</f>
        <v>#REF!</v>
      </c>
      <c r="Q116" s="153" t="e">
        <f aca="false">#REF!</f>
        <v>#REF!</v>
      </c>
      <c r="R116" s="0" t="e">
        <f aca="false">#REF!</f>
        <v>#REF!</v>
      </c>
      <c r="S116" s="0" t="e">
        <f aca="false">#REF!</f>
        <v>#REF!</v>
      </c>
      <c r="T116" s="0" t="e">
        <f aca="false">VLOOKUP('XL-OPT'!Q116,Months!$A$4:$D$288,4)</f>
        <v>#REF!</v>
      </c>
    </row>
    <row r="117" customFormat="false" ht="12.75" hidden="false" customHeight="false" outlineLevel="0" collapsed="false">
      <c r="B117" s="0" t="str">
        <f aca="false">CONCATENATE(C$8,C117)</f>
        <v>MGMT-WE-XL-OPT-BAS40330</v>
      </c>
      <c r="C117" s="153" t="n">
        <f aca="false">EOMONTH(C116,0)+1</f>
        <v>40330</v>
      </c>
      <c r="D117" s="0" t="n">
        <f aca="false">SUMIF($O$1:$O$2500,B117,$R$1:$R$2500)/10000</f>
        <v>0</v>
      </c>
      <c r="E117" s="0" t="n">
        <f aca="false">SUMIF($O$1:$O$2500,B117,$S$1:$S$2500)/10000</f>
        <v>0</v>
      </c>
      <c r="F117" s="0" t="str">
        <f aca="false">CONCATENATE(G$8,G117)</f>
        <v>MGMT-WE-XL-OPT-PRC40330</v>
      </c>
      <c r="G117" s="153" t="n">
        <f aca="false">C117</f>
        <v>40330</v>
      </c>
      <c r="H117" s="0" t="n">
        <f aca="false">SUMIF($O$1:$O$2500,F117,$R$1:$R$2500)/10000</f>
        <v>0</v>
      </c>
      <c r="I117" s="0" t="n">
        <v>109</v>
      </c>
      <c r="O117" s="0" t="e">
        <f aca="false">CONCATENATE(P117,Q117)</f>
        <v>#REF!</v>
      </c>
      <c r="P117" s="0" t="e">
        <f aca="false">#REF!</f>
        <v>#REF!</v>
      </c>
      <c r="Q117" s="153" t="e">
        <f aca="false">#REF!</f>
        <v>#REF!</v>
      </c>
      <c r="R117" s="0" t="e">
        <f aca="false">#REF!</f>
        <v>#REF!</v>
      </c>
      <c r="S117" s="0" t="e">
        <f aca="false">#REF!</f>
        <v>#REF!</v>
      </c>
      <c r="T117" s="0" t="e">
        <f aca="false">VLOOKUP('XL-OPT'!Q117,Months!$A$4:$D$288,4)</f>
        <v>#REF!</v>
      </c>
    </row>
    <row r="118" customFormat="false" ht="12.75" hidden="false" customHeight="false" outlineLevel="0" collapsed="false">
      <c r="B118" s="0" t="str">
        <f aca="false">CONCATENATE(C$8,C118)</f>
        <v>MGMT-WE-XL-OPT-BAS40360</v>
      </c>
      <c r="C118" s="153" t="n">
        <f aca="false">EOMONTH(C117,0)+1</f>
        <v>40360</v>
      </c>
      <c r="D118" s="0" t="n">
        <f aca="false">SUMIF($O$1:$O$2500,B118,$R$1:$R$2500)/10000</f>
        <v>0</v>
      </c>
      <c r="E118" s="0" t="n">
        <f aca="false">SUMIF($O$1:$O$2500,B118,$S$1:$S$2500)/10000</f>
        <v>0</v>
      </c>
      <c r="F118" s="0" t="str">
        <f aca="false">CONCATENATE(G$8,G118)</f>
        <v>MGMT-WE-XL-OPT-PRC40360</v>
      </c>
      <c r="G118" s="153" t="n">
        <f aca="false">C118</f>
        <v>40360</v>
      </c>
      <c r="H118" s="0" t="n">
        <f aca="false">SUMIF($O$1:$O$2500,F118,$R$1:$R$2500)/10000</f>
        <v>0</v>
      </c>
      <c r="I118" s="0" t="n">
        <v>110</v>
      </c>
      <c r="O118" s="0" t="e">
        <f aca="false">CONCATENATE(P118,Q118)</f>
        <v>#REF!</v>
      </c>
      <c r="P118" s="0" t="e">
        <f aca="false">#REF!</f>
        <v>#REF!</v>
      </c>
      <c r="Q118" s="153" t="e">
        <f aca="false">#REF!</f>
        <v>#REF!</v>
      </c>
      <c r="R118" s="0" t="e">
        <f aca="false">#REF!</f>
        <v>#REF!</v>
      </c>
      <c r="S118" s="0" t="e">
        <f aca="false">#REF!</f>
        <v>#REF!</v>
      </c>
      <c r="T118" s="0" t="e">
        <f aca="false">VLOOKUP('XL-OPT'!Q118,Months!$A$4:$D$288,4)</f>
        <v>#REF!</v>
      </c>
    </row>
    <row r="119" customFormat="false" ht="12.75" hidden="false" customHeight="false" outlineLevel="0" collapsed="false">
      <c r="B119" s="0" t="str">
        <f aca="false">CONCATENATE(C$8,C119)</f>
        <v>MGMT-WE-XL-OPT-BAS40391</v>
      </c>
      <c r="C119" s="153" t="n">
        <f aca="false">EOMONTH(C118,0)+1</f>
        <v>40391</v>
      </c>
      <c r="D119" s="0" t="n">
        <f aca="false">SUMIF($O$1:$O$2500,B119,$R$1:$R$2500)/10000</f>
        <v>0</v>
      </c>
      <c r="E119" s="0" t="n">
        <f aca="false">SUMIF($O$1:$O$2500,B119,$S$1:$S$2500)/10000</f>
        <v>0</v>
      </c>
      <c r="F119" s="0" t="str">
        <f aca="false">CONCATENATE(G$8,G119)</f>
        <v>MGMT-WE-XL-OPT-PRC40391</v>
      </c>
      <c r="G119" s="153" t="n">
        <f aca="false">C119</f>
        <v>40391</v>
      </c>
      <c r="H119" s="0" t="n">
        <f aca="false">SUMIF($O$1:$O$2500,F119,$R$1:$R$2500)/10000</f>
        <v>0</v>
      </c>
      <c r="I119" s="0" t="n">
        <v>111</v>
      </c>
      <c r="O119" s="0" t="e">
        <f aca="false">CONCATENATE(P119,Q119)</f>
        <v>#REF!</v>
      </c>
      <c r="P119" s="0" t="e">
        <f aca="false">#REF!</f>
        <v>#REF!</v>
      </c>
      <c r="Q119" s="153" t="e">
        <f aca="false">#REF!</f>
        <v>#REF!</v>
      </c>
      <c r="R119" s="0" t="e">
        <f aca="false">#REF!</f>
        <v>#REF!</v>
      </c>
      <c r="S119" s="0" t="e">
        <f aca="false">#REF!</f>
        <v>#REF!</v>
      </c>
      <c r="T119" s="0" t="e">
        <f aca="false">VLOOKUP('XL-OPT'!Q119,Months!$A$4:$D$288,4)</f>
        <v>#REF!</v>
      </c>
    </row>
    <row r="120" customFormat="false" ht="12.75" hidden="false" customHeight="false" outlineLevel="0" collapsed="false">
      <c r="B120" s="0" t="str">
        <f aca="false">CONCATENATE(C$8,C120)</f>
        <v>MGMT-WE-XL-OPT-BAS40422</v>
      </c>
      <c r="C120" s="153" t="n">
        <f aca="false">EOMONTH(C119,0)+1</f>
        <v>40422</v>
      </c>
      <c r="D120" s="0" t="n">
        <f aca="false">SUMIF($O$1:$O$2500,B120,$R$1:$R$2500)/10000</f>
        <v>0</v>
      </c>
      <c r="E120" s="0" t="n">
        <f aca="false">SUMIF($O$1:$O$2500,B120,$S$1:$S$2500)/10000</f>
        <v>0</v>
      </c>
      <c r="F120" s="0" t="str">
        <f aca="false">CONCATENATE(G$8,G120)</f>
        <v>MGMT-WE-XL-OPT-PRC40422</v>
      </c>
      <c r="G120" s="153" t="n">
        <f aca="false">C120</f>
        <v>40422</v>
      </c>
      <c r="H120" s="0" t="n">
        <f aca="false">SUMIF($O$1:$O$2500,F120,$R$1:$R$2500)/10000</f>
        <v>0</v>
      </c>
      <c r="I120" s="0" t="n">
        <v>112</v>
      </c>
      <c r="O120" s="0" t="e">
        <f aca="false">CONCATENATE(P120,Q120)</f>
        <v>#REF!</v>
      </c>
      <c r="P120" s="0" t="e">
        <f aca="false">#REF!</f>
        <v>#REF!</v>
      </c>
      <c r="Q120" s="153" t="e">
        <f aca="false">#REF!</f>
        <v>#REF!</v>
      </c>
      <c r="R120" s="0" t="e">
        <f aca="false">#REF!</f>
        <v>#REF!</v>
      </c>
      <c r="S120" s="0" t="e">
        <f aca="false">#REF!</f>
        <v>#REF!</v>
      </c>
      <c r="T120" s="0" t="e">
        <f aca="false">VLOOKUP('XL-OPT'!Q120,Months!$A$4:$D$288,4)</f>
        <v>#REF!</v>
      </c>
    </row>
    <row r="121" customFormat="false" ht="12.75" hidden="false" customHeight="false" outlineLevel="0" collapsed="false">
      <c r="B121" s="0" t="str">
        <f aca="false">CONCATENATE(C$8,C121)</f>
        <v>MGMT-WE-XL-OPT-BAS40452</v>
      </c>
      <c r="C121" s="153" t="n">
        <f aca="false">EOMONTH(C120,0)+1</f>
        <v>40452</v>
      </c>
      <c r="D121" s="0" t="n">
        <f aca="false">SUMIF($O$1:$O$2500,B121,$R$1:$R$2500)/10000</f>
        <v>0</v>
      </c>
      <c r="E121" s="0" t="n">
        <f aca="false">SUMIF($O$1:$O$2500,B121,$S$1:$S$2500)/10000</f>
        <v>0</v>
      </c>
      <c r="F121" s="0" t="str">
        <f aca="false">CONCATENATE(G$8,G121)</f>
        <v>MGMT-WE-XL-OPT-PRC40452</v>
      </c>
      <c r="G121" s="153" t="n">
        <f aca="false">C121</f>
        <v>40452</v>
      </c>
      <c r="H121" s="0" t="n">
        <f aca="false">SUMIF($O$1:$O$2500,F121,$R$1:$R$2500)/10000</f>
        <v>0</v>
      </c>
      <c r="I121" s="0" t="n">
        <v>113</v>
      </c>
      <c r="O121" s="0" t="e">
        <f aca="false">CONCATENATE(P121,Q121)</f>
        <v>#REF!</v>
      </c>
      <c r="P121" s="0" t="e">
        <f aca="false">#REF!</f>
        <v>#REF!</v>
      </c>
      <c r="Q121" s="153" t="e">
        <f aca="false">#REF!</f>
        <v>#REF!</v>
      </c>
      <c r="R121" s="0" t="e">
        <f aca="false">#REF!</f>
        <v>#REF!</v>
      </c>
      <c r="S121" s="0" t="e">
        <f aca="false">#REF!</f>
        <v>#REF!</v>
      </c>
      <c r="T121" s="0" t="e">
        <f aca="false">VLOOKUP('XL-OPT'!Q121,Months!$A$4:$D$288,4)</f>
        <v>#REF!</v>
      </c>
    </row>
    <row r="122" customFormat="false" ht="12.75" hidden="false" customHeight="false" outlineLevel="0" collapsed="false">
      <c r="B122" s="0" t="str">
        <f aca="false">CONCATENATE(C$8,C122)</f>
        <v>MGMT-WE-XL-OPT-BAS40483</v>
      </c>
      <c r="C122" s="153" t="n">
        <f aca="false">EOMONTH(C121,0)+1</f>
        <v>40483</v>
      </c>
      <c r="D122" s="0" t="n">
        <f aca="false">SUMIF($O$1:$O$2500,B122,$R$1:$R$2500)/10000</f>
        <v>0</v>
      </c>
      <c r="E122" s="0" t="n">
        <f aca="false">SUMIF($O$1:$O$2500,B122,$S$1:$S$2500)/10000</f>
        <v>0</v>
      </c>
      <c r="F122" s="0" t="str">
        <f aca="false">CONCATENATE(G$8,G122)</f>
        <v>MGMT-WE-XL-OPT-PRC40483</v>
      </c>
      <c r="G122" s="153" t="n">
        <f aca="false">C122</f>
        <v>40483</v>
      </c>
      <c r="H122" s="0" t="n">
        <f aca="false">SUMIF($O$1:$O$2500,F122,$R$1:$R$2500)/10000</f>
        <v>0</v>
      </c>
      <c r="I122" s="0" t="n">
        <v>114</v>
      </c>
      <c r="O122" s="0" t="e">
        <f aca="false">CONCATENATE(P122,Q122)</f>
        <v>#REF!</v>
      </c>
      <c r="P122" s="0" t="e">
        <f aca="false">#REF!</f>
        <v>#REF!</v>
      </c>
      <c r="Q122" s="153" t="e">
        <f aca="false">#REF!</f>
        <v>#REF!</v>
      </c>
      <c r="R122" s="0" t="e">
        <f aca="false">#REF!</f>
        <v>#REF!</v>
      </c>
      <c r="S122" s="0" t="e">
        <f aca="false">#REF!</f>
        <v>#REF!</v>
      </c>
      <c r="T122" s="0" t="e">
        <f aca="false">VLOOKUP('XL-OPT'!Q122,Months!$A$4:$D$288,4)</f>
        <v>#REF!</v>
      </c>
    </row>
    <row r="123" customFormat="false" ht="12.75" hidden="false" customHeight="false" outlineLevel="0" collapsed="false">
      <c r="B123" s="0" t="str">
        <f aca="false">CONCATENATE(C$8,C123)</f>
        <v>MGMT-WE-XL-OPT-BAS40513</v>
      </c>
      <c r="C123" s="153" t="n">
        <f aca="false">EOMONTH(C122,0)+1</f>
        <v>40513</v>
      </c>
      <c r="D123" s="0" t="n">
        <f aca="false">SUMIF($O$1:$O$2500,B123,$R$1:$R$2500)/10000</f>
        <v>0</v>
      </c>
      <c r="E123" s="0" t="n">
        <f aca="false">SUMIF($O$1:$O$2500,B123,$S$1:$S$2500)/10000</f>
        <v>0</v>
      </c>
      <c r="F123" s="0" t="str">
        <f aca="false">CONCATENATE(G$8,G123)</f>
        <v>MGMT-WE-XL-OPT-PRC40513</v>
      </c>
      <c r="G123" s="153" t="n">
        <f aca="false">C123</f>
        <v>40513</v>
      </c>
      <c r="H123" s="0" t="n">
        <f aca="false">SUMIF($O$1:$O$2500,F123,$R$1:$R$2500)/10000</f>
        <v>0</v>
      </c>
      <c r="I123" s="0" t="n">
        <v>115</v>
      </c>
      <c r="O123" s="0" t="e">
        <f aca="false">CONCATENATE(P123,Q123)</f>
        <v>#REF!</v>
      </c>
      <c r="P123" s="0" t="e">
        <f aca="false">#REF!</f>
        <v>#REF!</v>
      </c>
      <c r="Q123" s="153" t="e">
        <f aca="false">#REF!</f>
        <v>#REF!</v>
      </c>
      <c r="R123" s="0" t="e">
        <f aca="false">#REF!</f>
        <v>#REF!</v>
      </c>
      <c r="S123" s="0" t="e">
        <f aca="false">#REF!</f>
        <v>#REF!</v>
      </c>
      <c r="T123" s="0" t="e">
        <f aca="false">VLOOKUP('XL-OPT'!Q123,Months!$A$4:$D$288,4)</f>
        <v>#REF!</v>
      </c>
    </row>
    <row r="124" customFormat="false" ht="12.75" hidden="false" customHeight="false" outlineLevel="0" collapsed="false">
      <c r="B124" s="0" t="str">
        <f aca="false">CONCATENATE(C$8,C124)</f>
        <v>MGMT-WE-XL-OPT-BAS40544</v>
      </c>
      <c r="C124" s="153" t="n">
        <f aca="false">EOMONTH(C123,0)+1</f>
        <v>40544</v>
      </c>
      <c r="D124" s="0" t="n">
        <f aca="false">SUMIF($O$1:$O$2500,B124,$R$1:$R$2500)/10000</f>
        <v>0</v>
      </c>
      <c r="E124" s="0" t="n">
        <f aca="false">SUMIF($O$1:$O$2500,B124,$S$1:$S$2500)/10000</f>
        <v>0</v>
      </c>
      <c r="F124" s="0" t="str">
        <f aca="false">CONCATENATE(G$8,G124)</f>
        <v>MGMT-WE-XL-OPT-PRC40544</v>
      </c>
      <c r="G124" s="153" t="n">
        <f aca="false">C124</f>
        <v>40544</v>
      </c>
      <c r="H124" s="0" t="n">
        <f aca="false">SUMIF($O$1:$O$2500,F124,$R$1:$R$2500)/10000</f>
        <v>0</v>
      </c>
      <c r="I124" s="0" t="n">
        <v>116</v>
      </c>
      <c r="O124" s="0" t="e">
        <f aca="false">CONCATENATE(P124,Q124)</f>
        <v>#REF!</v>
      </c>
      <c r="P124" s="0" t="e">
        <f aca="false">#REF!</f>
        <v>#REF!</v>
      </c>
      <c r="Q124" s="153" t="e">
        <f aca="false">#REF!</f>
        <v>#REF!</v>
      </c>
      <c r="R124" s="0" t="e">
        <f aca="false">#REF!</f>
        <v>#REF!</v>
      </c>
      <c r="S124" s="0" t="e">
        <f aca="false">#REF!</f>
        <v>#REF!</v>
      </c>
      <c r="T124" s="0" t="e">
        <f aca="false">VLOOKUP('XL-OPT'!Q124,Months!$A$4:$D$288,4)</f>
        <v>#REF!</v>
      </c>
    </row>
    <row r="125" customFormat="false" ht="12.75" hidden="false" customHeight="false" outlineLevel="0" collapsed="false">
      <c r="B125" s="0" t="str">
        <f aca="false">CONCATENATE(C$8,C125)</f>
        <v>MGMT-WE-XL-OPT-BAS40575</v>
      </c>
      <c r="C125" s="153" t="n">
        <f aca="false">EOMONTH(C124,0)+1</f>
        <v>40575</v>
      </c>
      <c r="D125" s="0" t="n">
        <f aca="false">SUMIF($O$1:$O$2500,B125,$R$1:$R$2500)/10000</f>
        <v>0</v>
      </c>
      <c r="E125" s="0" t="n">
        <f aca="false">SUMIF($O$1:$O$2500,B125,$S$1:$S$2500)/10000</f>
        <v>0</v>
      </c>
      <c r="F125" s="0" t="str">
        <f aca="false">CONCATENATE(G$8,G125)</f>
        <v>MGMT-WE-XL-OPT-PRC40575</v>
      </c>
      <c r="G125" s="153" t="n">
        <f aca="false">C125</f>
        <v>40575</v>
      </c>
      <c r="H125" s="0" t="n">
        <f aca="false">SUMIF($O$1:$O$2500,F125,$R$1:$R$2500)/10000</f>
        <v>0</v>
      </c>
      <c r="I125" s="0" t="n">
        <v>117</v>
      </c>
      <c r="O125" s="0" t="e">
        <f aca="false">CONCATENATE(P125,Q125)</f>
        <v>#REF!</v>
      </c>
      <c r="P125" s="0" t="e">
        <f aca="false">#REF!</f>
        <v>#REF!</v>
      </c>
      <c r="Q125" s="153" t="e">
        <f aca="false">#REF!</f>
        <v>#REF!</v>
      </c>
      <c r="R125" s="0" t="e">
        <f aca="false">#REF!</f>
        <v>#REF!</v>
      </c>
      <c r="S125" s="0" t="e">
        <f aca="false">#REF!</f>
        <v>#REF!</v>
      </c>
      <c r="T125" s="0" t="e">
        <f aca="false">VLOOKUP('XL-OPT'!Q125,Months!$A$4:$D$288,4)</f>
        <v>#REF!</v>
      </c>
    </row>
    <row r="126" customFormat="false" ht="12.75" hidden="false" customHeight="false" outlineLevel="0" collapsed="false">
      <c r="B126" s="0" t="str">
        <f aca="false">CONCATENATE(C$8,C126)</f>
        <v>MGMT-WE-XL-OPT-BAS40603</v>
      </c>
      <c r="C126" s="153" t="n">
        <f aca="false">EOMONTH(C125,0)+1</f>
        <v>40603</v>
      </c>
      <c r="D126" s="0" t="n">
        <f aca="false">SUMIF($O$1:$O$2500,B126,$R$1:$R$2500)/10000</f>
        <v>0</v>
      </c>
      <c r="E126" s="0" t="n">
        <f aca="false">SUMIF($O$1:$O$2500,B126,$S$1:$S$2500)/10000</f>
        <v>0</v>
      </c>
      <c r="F126" s="0" t="str">
        <f aca="false">CONCATENATE(G$8,G126)</f>
        <v>MGMT-WE-XL-OPT-PRC40603</v>
      </c>
      <c r="G126" s="153" t="n">
        <f aca="false">C126</f>
        <v>40603</v>
      </c>
      <c r="H126" s="0" t="n">
        <f aca="false">SUMIF($O$1:$O$2500,F126,$R$1:$R$2500)/10000</f>
        <v>0</v>
      </c>
      <c r="I126" s="0" t="n">
        <v>118</v>
      </c>
      <c r="O126" s="0" t="e">
        <f aca="false">CONCATENATE(P126,Q126)</f>
        <v>#REF!</v>
      </c>
      <c r="P126" s="0" t="e">
        <f aca="false">#REF!</f>
        <v>#REF!</v>
      </c>
      <c r="Q126" s="153" t="e">
        <f aca="false">#REF!</f>
        <v>#REF!</v>
      </c>
      <c r="R126" s="0" t="e">
        <f aca="false">#REF!</f>
        <v>#REF!</v>
      </c>
      <c r="S126" s="0" t="e">
        <f aca="false">#REF!</f>
        <v>#REF!</v>
      </c>
      <c r="T126" s="0" t="e">
        <f aca="false">VLOOKUP('XL-OPT'!Q126,Months!$A$4:$D$288,4)</f>
        <v>#REF!</v>
      </c>
    </row>
    <row r="127" customFormat="false" ht="12.75" hidden="false" customHeight="false" outlineLevel="0" collapsed="false">
      <c r="B127" s="0" t="str">
        <f aca="false">CONCATENATE(C$8,C127)</f>
        <v>MGMT-WE-XL-OPT-BAS40634</v>
      </c>
      <c r="C127" s="153" t="n">
        <f aca="false">EOMONTH(C126,0)+1</f>
        <v>40634</v>
      </c>
      <c r="D127" s="0" t="n">
        <f aca="false">SUMIF($O$1:$O$2500,B127,$R$1:$R$2500)/10000</f>
        <v>0</v>
      </c>
      <c r="E127" s="0" t="n">
        <f aca="false">SUMIF($O$1:$O$2500,B127,$S$1:$S$2500)/10000</f>
        <v>0</v>
      </c>
      <c r="F127" s="0" t="str">
        <f aca="false">CONCATENATE(G$8,G127)</f>
        <v>MGMT-WE-XL-OPT-PRC40634</v>
      </c>
      <c r="G127" s="153" t="n">
        <f aca="false">C127</f>
        <v>40634</v>
      </c>
      <c r="H127" s="0" t="n">
        <f aca="false">SUMIF($O$1:$O$2500,F127,$R$1:$R$2500)/10000</f>
        <v>0</v>
      </c>
      <c r="I127" s="0" t="n">
        <v>119</v>
      </c>
      <c r="O127" s="0" t="e">
        <f aca="false">CONCATENATE(P127,Q127)</f>
        <v>#REF!</v>
      </c>
      <c r="P127" s="0" t="e">
        <f aca="false">#REF!</f>
        <v>#REF!</v>
      </c>
      <c r="Q127" s="153" t="e">
        <f aca="false">#REF!</f>
        <v>#REF!</v>
      </c>
      <c r="R127" s="0" t="e">
        <f aca="false">#REF!</f>
        <v>#REF!</v>
      </c>
      <c r="S127" s="0" t="e">
        <f aca="false">#REF!</f>
        <v>#REF!</v>
      </c>
      <c r="T127" s="0" t="e">
        <f aca="false">VLOOKUP('XL-OPT'!Q127,Months!$A$4:$D$288,4)</f>
        <v>#REF!</v>
      </c>
    </row>
    <row r="128" customFormat="false" ht="12.75" hidden="false" customHeight="false" outlineLevel="0" collapsed="false">
      <c r="B128" s="0" t="str">
        <f aca="false">CONCATENATE(C$8,C128)</f>
        <v>MGMT-WE-XL-OPT-BAS40664</v>
      </c>
      <c r="C128" s="153" t="n">
        <f aca="false">EOMONTH(C127,0)+1</f>
        <v>40664</v>
      </c>
      <c r="D128" s="0" t="n">
        <f aca="false">SUMIF($O$1:$O$2500,B128,$R$1:$R$2500)/10000</f>
        <v>0</v>
      </c>
      <c r="E128" s="0" t="n">
        <f aca="false">SUMIF($O$1:$O$2500,B128,$S$1:$S$2500)/10000</f>
        <v>0</v>
      </c>
      <c r="F128" s="0" t="str">
        <f aca="false">CONCATENATE(G$8,G128)</f>
        <v>MGMT-WE-XL-OPT-PRC40664</v>
      </c>
      <c r="G128" s="153" t="n">
        <f aca="false">C128</f>
        <v>40664</v>
      </c>
      <c r="H128" s="0" t="n">
        <f aca="false">SUMIF($O$1:$O$2500,F128,$R$1:$R$2500)/10000</f>
        <v>0</v>
      </c>
      <c r="I128" s="0" t="n">
        <v>120</v>
      </c>
      <c r="O128" s="0" t="e">
        <f aca="false">CONCATENATE(P128,Q128)</f>
        <v>#REF!</v>
      </c>
      <c r="P128" s="0" t="e">
        <f aca="false">#REF!</f>
        <v>#REF!</v>
      </c>
      <c r="Q128" s="153" t="e">
        <f aca="false">#REF!</f>
        <v>#REF!</v>
      </c>
      <c r="R128" s="0" t="e">
        <f aca="false">#REF!</f>
        <v>#REF!</v>
      </c>
      <c r="S128" s="0" t="e">
        <f aca="false">#REF!</f>
        <v>#REF!</v>
      </c>
      <c r="T128" s="0" t="e">
        <f aca="false">VLOOKUP('XL-OPT'!Q128,Months!$A$4:$D$288,4)</f>
        <v>#REF!</v>
      </c>
    </row>
    <row r="129" customFormat="false" ht="12.75" hidden="false" customHeight="false" outlineLevel="0" collapsed="false">
      <c r="C129" s="153"/>
      <c r="G129" s="153"/>
      <c r="O129" s="0" t="e">
        <f aca="false">CONCATENATE(P129,Q129)</f>
        <v>#REF!</v>
      </c>
      <c r="P129" s="0" t="e">
        <f aca="false">#REF!</f>
        <v>#REF!</v>
      </c>
      <c r="Q129" s="153" t="e">
        <f aca="false">#REF!</f>
        <v>#REF!</v>
      </c>
      <c r="R129" s="0" t="e">
        <f aca="false">#REF!</f>
        <v>#REF!</v>
      </c>
      <c r="S129" s="0" t="e">
        <f aca="false">#REF!</f>
        <v>#REF!</v>
      </c>
      <c r="T129" s="0" t="e">
        <f aca="false">VLOOKUP('XL-OPT'!Q129,Months!$A$4:$D$288,4)</f>
        <v>#REF!</v>
      </c>
    </row>
    <row r="130" customFormat="false" ht="12.75" hidden="false" customHeight="false" outlineLevel="0" collapsed="false">
      <c r="C130" s="153"/>
      <c r="G130" s="153"/>
      <c r="O130" s="0" t="e">
        <f aca="false">CONCATENATE(P130,Q130)</f>
        <v>#REF!</v>
      </c>
      <c r="P130" s="0" t="e">
        <f aca="false">#REF!</f>
        <v>#REF!</v>
      </c>
      <c r="Q130" s="153" t="e">
        <f aca="false">#REF!</f>
        <v>#REF!</v>
      </c>
      <c r="R130" s="0" t="e">
        <f aca="false">#REF!</f>
        <v>#REF!</v>
      </c>
      <c r="S130" s="0" t="e">
        <f aca="false">#REF!</f>
        <v>#REF!</v>
      </c>
      <c r="T130" s="0" t="e">
        <f aca="false">VLOOKUP('XL-OPT'!Q130,Months!$A$4:$D$288,4)</f>
        <v>#REF!</v>
      </c>
    </row>
    <row r="131" customFormat="false" ht="12.75" hidden="false" customHeight="false" outlineLevel="0" collapsed="false">
      <c r="C131" s="153"/>
      <c r="G131" s="153"/>
      <c r="O131" s="0" t="e">
        <f aca="false">CONCATENATE(P131,Q131)</f>
        <v>#REF!</v>
      </c>
      <c r="P131" s="0" t="e">
        <f aca="false">#REF!</f>
        <v>#REF!</v>
      </c>
      <c r="Q131" s="153" t="e">
        <f aca="false">#REF!</f>
        <v>#REF!</v>
      </c>
      <c r="R131" s="0" t="e">
        <f aca="false">#REF!</f>
        <v>#REF!</v>
      </c>
      <c r="S131" s="0" t="e">
        <f aca="false">#REF!</f>
        <v>#REF!</v>
      </c>
      <c r="T131" s="0" t="e">
        <f aca="false">VLOOKUP('XL-OPT'!Q131,Months!$A$4:$D$288,4)</f>
        <v>#REF!</v>
      </c>
    </row>
    <row r="132" customFormat="false" ht="12.75" hidden="false" customHeight="false" outlineLevel="0" collapsed="false">
      <c r="C132" s="153"/>
      <c r="G132" s="153"/>
      <c r="O132" s="0" t="e">
        <f aca="false">CONCATENATE(P132,Q132)</f>
        <v>#REF!</v>
      </c>
      <c r="P132" s="0" t="e">
        <f aca="false">#REF!</f>
        <v>#REF!</v>
      </c>
      <c r="Q132" s="153" t="e">
        <f aca="false">#REF!</f>
        <v>#REF!</v>
      </c>
      <c r="R132" s="0" t="e">
        <f aca="false">#REF!</f>
        <v>#REF!</v>
      </c>
      <c r="S132" s="0" t="e">
        <f aca="false">#REF!</f>
        <v>#REF!</v>
      </c>
      <c r="T132" s="0" t="e">
        <f aca="false">VLOOKUP('XL-OPT'!Q132,Months!$A$4:$D$288,4)</f>
        <v>#REF!</v>
      </c>
    </row>
    <row r="133" customFormat="false" ht="12.75" hidden="false" customHeight="false" outlineLevel="0" collapsed="false">
      <c r="C133" s="153"/>
      <c r="G133" s="153"/>
      <c r="O133" s="0" t="e">
        <f aca="false">CONCATENATE(P133,Q133)</f>
        <v>#REF!</v>
      </c>
      <c r="P133" s="0" t="e">
        <f aca="false">#REF!</f>
        <v>#REF!</v>
      </c>
      <c r="Q133" s="153" t="e">
        <f aca="false">#REF!</f>
        <v>#REF!</v>
      </c>
      <c r="R133" s="0" t="e">
        <f aca="false">#REF!</f>
        <v>#REF!</v>
      </c>
      <c r="S133" s="0" t="e">
        <f aca="false">#REF!</f>
        <v>#REF!</v>
      </c>
      <c r="T133" s="0" t="e">
        <f aca="false">VLOOKUP('XL-OPT'!Q133,Months!$A$4:$D$288,4)</f>
        <v>#REF!</v>
      </c>
    </row>
    <row r="134" customFormat="false" ht="12.75" hidden="false" customHeight="false" outlineLevel="0" collapsed="false">
      <c r="C134" s="153"/>
      <c r="G134" s="153"/>
      <c r="O134" s="0" t="e">
        <f aca="false">CONCATENATE(P134,Q134)</f>
        <v>#REF!</v>
      </c>
      <c r="P134" s="0" t="e">
        <f aca="false">#REF!</f>
        <v>#REF!</v>
      </c>
      <c r="Q134" s="153" t="e">
        <f aca="false">#REF!</f>
        <v>#REF!</v>
      </c>
      <c r="R134" s="0" t="e">
        <f aca="false">#REF!</f>
        <v>#REF!</v>
      </c>
      <c r="S134" s="0" t="e">
        <f aca="false">#REF!</f>
        <v>#REF!</v>
      </c>
      <c r="T134" s="0" t="e">
        <f aca="false">VLOOKUP('XL-OPT'!Q134,Months!$A$4:$D$288,4)</f>
        <v>#REF!</v>
      </c>
    </row>
    <row r="135" customFormat="false" ht="12.75" hidden="false" customHeight="false" outlineLevel="0" collapsed="false">
      <c r="C135" s="153"/>
      <c r="G135" s="153"/>
      <c r="O135" s="0" t="e">
        <f aca="false">CONCATENATE(P135,Q135)</f>
        <v>#REF!</v>
      </c>
      <c r="P135" s="0" t="e">
        <f aca="false">#REF!</f>
        <v>#REF!</v>
      </c>
      <c r="Q135" s="153" t="e">
        <f aca="false">#REF!</f>
        <v>#REF!</v>
      </c>
      <c r="R135" s="0" t="e">
        <f aca="false">#REF!</f>
        <v>#REF!</v>
      </c>
      <c r="S135" s="0" t="e">
        <f aca="false">#REF!</f>
        <v>#REF!</v>
      </c>
      <c r="T135" s="0" t="e">
        <f aca="false">VLOOKUP('XL-OPT'!Q135,Months!$A$4:$D$288,4)</f>
        <v>#REF!</v>
      </c>
    </row>
    <row r="136" customFormat="false" ht="12.75" hidden="false" customHeight="false" outlineLevel="0" collapsed="false">
      <c r="C136" s="153"/>
      <c r="G136" s="153"/>
      <c r="O136" s="0" t="e">
        <f aca="false">CONCATENATE(P136,Q136)</f>
        <v>#REF!</v>
      </c>
      <c r="P136" s="0" t="e">
        <f aca="false">#REF!</f>
        <v>#REF!</v>
      </c>
      <c r="Q136" s="153" t="e">
        <f aca="false">#REF!</f>
        <v>#REF!</v>
      </c>
      <c r="R136" s="0" t="e">
        <f aca="false">#REF!</f>
        <v>#REF!</v>
      </c>
      <c r="S136" s="0" t="e">
        <f aca="false">#REF!</f>
        <v>#REF!</v>
      </c>
      <c r="T136" s="0" t="e">
        <f aca="false">VLOOKUP('XL-OPT'!Q136,Months!$A$4:$D$288,4)</f>
        <v>#REF!</v>
      </c>
    </row>
    <row r="137" customFormat="false" ht="12.75" hidden="false" customHeight="false" outlineLevel="0" collapsed="false">
      <c r="C137" s="153"/>
      <c r="G137" s="153"/>
      <c r="O137" s="0" t="e">
        <f aca="false">CONCATENATE(P137,Q137)</f>
        <v>#REF!</v>
      </c>
      <c r="P137" s="0" t="e">
        <f aca="false">#REF!</f>
        <v>#REF!</v>
      </c>
      <c r="Q137" s="153" t="e">
        <f aca="false">#REF!</f>
        <v>#REF!</v>
      </c>
      <c r="R137" s="0" t="e">
        <f aca="false">#REF!</f>
        <v>#REF!</v>
      </c>
      <c r="S137" s="0" t="e">
        <f aca="false">#REF!</f>
        <v>#REF!</v>
      </c>
      <c r="T137" s="0" t="e">
        <f aca="false">VLOOKUP('XL-OPT'!Q137,Months!$A$4:$D$288,4)</f>
        <v>#REF!</v>
      </c>
    </row>
    <row r="138" customFormat="false" ht="12.75" hidden="false" customHeight="false" outlineLevel="0" collapsed="false">
      <c r="C138" s="153"/>
      <c r="G138" s="153"/>
      <c r="O138" s="0" t="e">
        <f aca="false">CONCATENATE(P138,Q138)</f>
        <v>#REF!</v>
      </c>
      <c r="P138" s="0" t="e">
        <f aca="false">#REF!</f>
        <v>#REF!</v>
      </c>
      <c r="Q138" s="153" t="e">
        <f aca="false">#REF!</f>
        <v>#REF!</v>
      </c>
      <c r="R138" s="0" t="e">
        <f aca="false">#REF!</f>
        <v>#REF!</v>
      </c>
      <c r="S138" s="0" t="e">
        <f aca="false">#REF!</f>
        <v>#REF!</v>
      </c>
      <c r="T138" s="0" t="e">
        <f aca="false">VLOOKUP('XL-OPT'!Q138,Months!$A$4:$D$288,4)</f>
        <v>#REF!</v>
      </c>
    </row>
    <row r="139" customFormat="false" ht="12.75" hidden="false" customHeight="false" outlineLevel="0" collapsed="false">
      <c r="C139" s="153"/>
      <c r="G139" s="153"/>
      <c r="O139" s="0" t="e">
        <f aca="false">CONCATENATE(P139,Q139)</f>
        <v>#REF!</v>
      </c>
      <c r="P139" s="0" t="e">
        <f aca="false">#REF!</f>
        <v>#REF!</v>
      </c>
      <c r="Q139" s="153" t="e">
        <f aca="false">#REF!</f>
        <v>#REF!</v>
      </c>
      <c r="R139" s="0" t="e">
        <f aca="false">#REF!</f>
        <v>#REF!</v>
      </c>
      <c r="S139" s="0" t="e">
        <f aca="false">#REF!</f>
        <v>#REF!</v>
      </c>
      <c r="T139" s="0" t="e">
        <f aca="false">VLOOKUP('XL-OPT'!Q139,Months!$A$4:$D$288,4)</f>
        <v>#REF!</v>
      </c>
    </row>
    <row r="140" customFormat="false" ht="12.75" hidden="false" customHeight="false" outlineLevel="0" collapsed="false">
      <c r="C140" s="153"/>
      <c r="G140" s="153"/>
      <c r="O140" s="0" t="e">
        <f aca="false">CONCATENATE(P140,Q140)</f>
        <v>#REF!</v>
      </c>
      <c r="P140" s="0" t="e">
        <f aca="false">#REF!</f>
        <v>#REF!</v>
      </c>
      <c r="Q140" s="153" t="e">
        <f aca="false">#REF!</f>
        <v>#REF!</v>
      </c>
      <c r="R140" s="0" t="e">
        <f aca="false">#REF!</f>
        <v>#REF!</v>
      </c>
      <c r="S140" s="0" t="e">
        <f aca="false">#REF!</f>
        <v>#REF!</v>
      </c>
      <c r="T140" s="0" t="e">
        <f aca="false">VLOOKUP('XL-OPT'!Q140,Months!$A$4:$D$288,4)</f>
        <v>#REF!</v>
      </c>
    </row>
    <row r="141" customFormat="false" ht="12.75" hidden="false" customHeight="false" outlineLevel="0" collapsed="false">
      <c r="C141" s="153"/>
      <c r="G141" s="153"/>
      <c r="O141" s="0" t="e">
        <f aca="false">CONCATENATE(P141,Q141)</f>
        <v>#REF!</v>
      </c>
      <c r="P141" s="0" t="e">
        <f aca="false">#REF!</f>
        <v>#REF!</v>
      </c>
      <c r="Q141" s="153" t="e">
        <f aca="false">#REF!</f>
        <v>#REF!</v>
      </c>
      <c r="R141" s="0" t="e">
        <f aca="false">#REF!</f>
        <v>#REF!</v>
      </c>
      <c r="S141" s="0" t="e">
        <f aca="false">#REF!</f>
        <v>#REF!</v>
      </c>
      <c r="T141" s="0" t="e">
        <f aca="false">VLOOKUP('XL-OPT'!Q141,Months!$A$4:$D$288,4)</f>
        <v>#REF!</v>
      </c>
    </row>
    <row r="142" customFormat="false" ht="12.75" hidden="false" customHeight="false" outlineLevel="0" collapsed="false">
      <c r="O142" s="0" t="e">
        <f aca="false">CONCATENATE(P142,Q142)</f>
        <v>#REF!</v>
      </c>
      <c r="P142" s="0" t="e">
        <f aca="false">#REF!</f>
        <v>#REF!</v>
      </c>
      <c r="Q142" s="153" t="e">
        <f aca="false">#REF!</f>
        <v>#REF!</v>
      </c>
      <c r="R142" s="0" t="e">
        <f aca="false">#REF!</f>
        <v>#REF!</v>
      </c>
      <c r="S142" s="0" t="e">
        <f aca="false">#REF!</f>
        <v>#REF!</v>
      </c>
      <c r="T142" s="0" t="e">
        <f aca="false">VLOOKUP('XL-OPT'!Q142,Months!$A$4:$D$288,4)</f>
        <v>#REF!</v>
      </c>
    </row>
    <row r="143" customFormat="false" ht="12.75" hidden="false" customHeight="false" outlineLevel="0" collapsed="false">
      <c r="O143" s="0" t="e">
        <f aca="false">CONCATENATE(P143,Q143)</f>
        <v>#REF!</v>
      </c>
      <c r="P143" s="0" t="e">
        <f aca="false">#REF!</f>
        <v>#REF!</v>
      </c>
      <c r="Q143" s="153" t="e">
        <f aca="false">#REF!</f>
        <v>#REF!</v>
      </c>
      <c r="R143" s="0" t="e">
        <f aca="false">#REF!</f>
        <v>#REF!</v>
      </c>
      <c r="S143" s="0" t="e">
        <f aca="false">#REF!</f>
        <v>#REF!</v>
      </c>
      <c r="T143" s="0" t="e">
        <f aca="false">VLOOKUP('XL-OPT'!Q143,Months!$A$4:$D$288,4)</f>
        <v>#REF!</v>
      </c>
    </row>
    <row r="144" customFormat="false" ht="12.75" hidden="false" customHeight="false" outlineLevel="0" collapsed="false">
      <c r="O144" s="0" t="e">
        <f aca="false">CONCATENATE(P144,Q144)</f>
        <v>#REF!</v>
      </c>
      <c r="P144" s="0" t="e">
        <f aca="false">#REF!</f>
        <v>#REF!</v>
      </c>
      <c r="Q144" s="153" t="e">
        <f aca="false">#REF!</f>
        <v>#REF!</v>
      </c>
      <c r="R144" s="0" t="e">
        <f aca="false">#REF!</f>
        <v>#REF!</v>
      </c>
      <c r="S144" s="0" t="e">
        <f aca="false">#REF!</f>
        <v>#REF!</v>
      </c>
      <c r="T144" s="0" t="e">
        <f aca="false">VLOOKUP('XL-OPT'!Q144,Months!$A$4:$D$288,4)</f>
        <v>#REF!</v>
      </c>
    </row>
    <row r="145" customFormat="false" ht="12.75" hidden="false" customHeight="false" outlineLevel="0" collapsed="false">
      <c r="O145" s="0" t="e">
        <f aca="false">CONCATENATE(P145,Q145)</f>
        <v>#REF!</v>
      </c>
      <c r="P145" s="0" t="e">
        <f aca="false">#REF!</f>
        <v>#REF!</v>
      </c>
      <c r="Q145" s="153" t="e">
        <f aca="false">#REF!</f>
        <v>#REF!</v>
      </c>
      <c r="R145" s="0" t="e">
        <f aca="false">#REF!</f>
        <v>#REF!</v>
      </c>
      <c r="S145" s="0" t="e">
        <f aca="false">#REF!</f>
        <v>#REF!</v>
      </c>
      <c r="T145" s="0" t="e">
        <f aca="false">VLOOKUP('XL-OPT'!Q145,Months!$A$4:$D$288,4)</f>
        <v>#REF!</v>
      </c>
    </row>
    <row r="146" customFormat="false" ht="12.75" hidden="false" customHeight="false" outlineLevel="0" collapsed="false">
      <c r="O146" s="0" t="e">
        <f aca="false">CONCATENATE(P146,Q146)</f>
        <v>#REF!</v>
      </c>
      <c r="P146" s="0" t="e">
        <f aca="false">#REF!</f>
        <v>#REF!</v>
      </c>
      <c r="Q146" s="153" t="e">
        <f aca="false">#REF!</f>
        <v>#REF!</v>
      </c>
      <c r="R146" s="0" t="e">
        <f aca="false">#REF!</f>
        <v>#REF!</v>
      </c>
      <c r="S146" s="0" t="e">
        <f aca="false">#REF!</f>
        <v>#REF!</v>
      </c>
      <c r="T146" s="0" t="e">
        <f aca="false">VLOOKUP('XL-OPT'!Q146,Months!$A$4:$D$288,4)</f>
        <v>#REF!</v>
      </c>
    </row>
    <row r="147" customFormat="false" ht="12.75" hidden="false" customHeight="false" outlineLevel="0" collapsed="false">
      <c r="O147" s="0" t="e">
        <f aca="false">CONCATENATE(P147,Q147)</f>
        <v>#REF!</v>
      </c>
      <c r="P147" s="0" t="e">
        <f aca="false">#REF!</f>
        <v>#REF!</v>
      </c>
      <c r="Q147" s="153" t="e">
        <f aca="false">#REF!</f>
        <v>#REF!</v>
      </c>
      <c r="R147" s="0" t="e">
        <f aca="false">#REF!</f>
        <v>#REF!</v>
      </c>
      <c r="S147" s="0" t="e">
        <f aca="false">#REF!</f>
        <v>#REF!</v>
      </c>
      <c r="T147" s="0" t="e">
        <f aca="false">VLOOKUP('XL-OPT'!Q147,Months!$A$4:$D$288,4)</f>
        <v>#REF!</v>
      </c>
    </row>
    <row r="148" customFormat="false" ht="12.75" hidden="false" customHeight="false" outlineLevel="0" collapsed="false">
      <c r="O148" s="0" t="e">
        <f aca="false">CONCATENATE(P148,Q148)</f>
        <v>#REF!</v>
      </c>
      <c r="P148" s="0" t="e">
        <f aca="false">#REF!</f>
        <v>#REF!</v>
      </c>
      <c r="Q148" s="153" t="e">
        <f aca="false">#REF!</f>
        <v>#REF!</v>
      </c>
      <c r="R148" s="0" t="e">
        <f aca="false">#REF!</f>
        <v>#REF!</v>
      </c>
      <c r="S148" s="0" t="e">
        <f aca="false">#REF!</f>
        <v>#REF!</v>
      </c>
      <c r="T148" s="0" t="e">
        <f aca="false">VLOOKUP('XL-OPT'!Q148,Months!$A$4:$D$288,4)</f>
        <v>#REF!</v>
      </c>
    </row>
    <row r="149" customFormat="false" ht="12.75" hidden="false" customHeight="false" outlineLevel="0" collapsed="false">
      <c r="O149" s="0" t="e">
        <f aca="false">CONCATENATE(P149,Q149)</f>
        <v>#REF!</v>
      </c>
      <c r="P149" s="0" t="e">
        <f aca="false">#REF!</f>
        <v>#REF!</v>
      </c>
      <c r="Q149" s="153" t="e">
        <f aca="false">#REF!</f>
        <v>#REF!</v>
      </c>
      <c r="R149" s="0" t="e">
        <f aca="false">#REF!</f>
        <v>#REF!</v>
      </c>
      <c r="S149" s="0" t="e">
        <f aca="false">#REF!</f>
        <v>#REF!</v>
      </c>
      <c r="T149" s="0" t="e">
        <f aca="false">VLOOKUP('XL-OPT'!Q149,Months!$A$4:$D$288,4)</f>
        <v>#REF!</v>
      </c>
    </row>
    <row r="150" customFormat="false" ht="12.75" hidden="false" customHeight="false" outlineLevel="0" collapsed="false">
      <c r="O150" s="0" t="e">
        <f aca="false">CONCATENATE(P150,Q150)</f>
        <v>#REF!</v>
      </c>
      <c r="P150" s="0" t="e">
        <f aca="false">#REF!</f>
        <v>#REF!</v>
      </c>
      <c r="Q150" s="153" t="e">
        <f aca="false">#REF!</f>
        <v>#REF!</v>
      </c>
      <c r="R150" s="0" t="e">
        <f aca="false">#REF!</f>
        <v>#REF!</v>
      </c>
      <c r="S150" s="0" t="e">
        <f aca="false">#REF!</f>
        <v>#REF!</v>
      </c>
      <c r="T150" s="0" t="e">
        <f aca="false">VLOOKUP('XL-OPT'!Q150,Months!$A$4:$D$288,4)</f>
        <v>#REF!</v>
      </c>
    </row>
    <row r="151" customFormat="false" ht="12.75" hidden="false" customHeight="false" outlineLevel="0" collapsed="false">
      <c r="O151" s="0" t="e">
        <f aca="false">CONCATENATE(P151,Q151)</f>
        <v>#REF!</v>
      </c>
      <c r="P151" s="0" t="e">
        <f aca="false">#REF!</f>
        <v>#REF!</v>
      </c>
      <c r="Q151" s="153" t="e">
        <f aca="false">#REF!</f>
        <v>#REF!</v>
      </c>
      <c r="R151" s="0" t="e">
        <f aca="false">#REF!</f>
        <v>#REF!</v>
      </c>
      <c r="S151" s="0" t="e">
        <f aca="false">#REF!</f>
        <v>#REF!</v>
      </c>
      <c r="T151" s="0" t="e">
        <f aca="false">VLOOKUP('XL-OPT'!Q151,Months!$A$4:$D$288,4)</f>
        <v>#REF!</v>
      </c>
    </row>
    <row r="152" customFormat="false" ht="12.75" hidden="false" customHeight="false" outlineLevel="0" collapsed="false">
      <c r="O152" s="0" t="e">
        <f aca="false">CONCATENATE(P152,Q152)</f>
        <v>#REF!</v>
      </c>
      <c r="P152" s="0" t="e">
        <f aca="false">#REF!</f>
        <v>#REF!</v>
      </c>
      <c r="Q152" s="153" t="e">
        <f aca="false">#REF!</f>
        <v>#REF!</v>
      </c>
      <c r="R152" s="0" t="e">
        <f aca="false">#REF!</f>
        <v>#REF!</v>
      </c>
      <c r="S152" s="0" t="e">
        <f aca="false">#REF!</f>
        <v>#REF!</v>
      </c>
      <c r="T152" s="0" t="e">
        <f aca="false">VLOOKUP('XL-OPT'!Q152,Months!$A$4:$D$288,4)</f>
        <v>#REF!</v>
      </c>
    </row>
    <row r="153" customFormat="false" ht="12.75" hidden="false" customHeight="false" outlineLevel="0" collapsed="false">
      <c r="O153" s="0" t="e">
        <f aca="false">CONCATENATE(P153,Q153)</f>
        <v>#REF!</v>
      </c>
      <c r="P153" s="0" t="e">
        <f aca="false">#REF!</f>
        <v>#REF!</v>
      </c>
      <c r="Q153" s="153" t="e">
        <f aca="false">#REF!</f>
        <v>#REF!</v>
      </c>
      <c r="R153" s="0" t="e">
        <f aca="false">#REF!</f>
        <v>#REF!</v>
      </c>
      <c r="S153" s="0" t="e">
        <f aca="false">#REF!</f>
        <v>#REF!</v>
      </c>
      <c r="T153" s="0" t="e">
        <f aca="false">VLOOKUP('XL-OPT'!Q153,Months!$A$4:$D$288,4)</f>
        <v>#REF!</v>
      </c>
    </row>
    <row r="154" customFormat="false" ht="12.75" hidden="false" customHeight="false" outlineLevel="0" collapsed="false">
      <c r="O154" s="0" t="e">
        <f aca="false">CONCATENATE(P154,Q154)</f>
        <v>#REF!</v>
      </c>
      <c r="P154" s="0" t="e">
        <f aca="false">#REF!</f>
        <v>#REF!</v>
      </c>
      <c r="Q154" s="153" t="e">
        <f aca="false">#REF!</f>
        <v>#REF!</v>
      </c>
      <c r="R154" s="0" t="e">
        <f aca="false">#REF!</f>
        <v>#REF!</v>
      </c>
      <c r="S154" s="0" t="e">
        <f aca="false">#REF!</f>
        <v>#REF!</v>
      </c>
      <c r="T154" s="0" t="e">
        <f aca="false">VLOOKUP('XL-OPT'!Q154,Months!$A$4:$D$288,4)</f>
        <v>#REF!</v>
      </c>
    </row>
    <row r="155" customFormat="false" ht="12.75" hidden="false" customHeight="false" outlineLevel="0" collapsed="false">
      <c r="O155" s="0" t="e">
        <f aca="false">CONCATENATE(P155,Q155)</f>
        <v>#REF!</v>
      </c>
      <c r="P155" s="0" t="e">
        <f aca="false">#REF!</f>
        <v>#REF!</v>
      </c>
      <c r="Q155" s="153" t="e">
        <f aca="false">#REF!</f>
        <v>#REF!</v>
      </c>
      <c r="R155" s="0" t="e">
        <f aca="false">#REF!</f>
        <v>#REF!</v>
      </c>
      <c r="S155" s="0" t="e">
        <f aca="false">#REF!</f>
        <v>#REF!</v>
      </c>
      <c r="T155" s="0" t="e">
        <f aca="false">VLOOKUP('XL-OPT'!Q155,Months!$A$4:$D$288,4)</f>
        <v>#REF!</v>
      </c>
    </row>
    <row r="156" customFormat="false" ht="12.75" hidden="false" customHeight="false" outlineLevel="0" collapsed="false">
      <c r="O156" s="0" t="e">
        <f aca="false">CONCATENATE(P156,Q156)</f>
        <v>#REF!</v>
      </c>
      <c r="P156" s="0" t="e">
        <f aca="false">#REF!</f>
        <v>#REF!</v>
      </c>
      <c r="Q156" s="153" t="e">
        <f aca="false">#REF!</f>
        <v>#REF!</v>
      </c>
      <c r="R156" s="0" t="e">
        <f aca="false">#REF!</f>
        <v>#REF!</v>
      </c>
      <c r="S156" s="0" t="e">
        <f aca="false">#REF!</f>
        <v>#REF!</v>
      </c>
      <c r="T156" s="0" t="e">
        <f aca="false">VLOOKUP('XL-OPT'!Q156,Months!$A$4:$D$288,4)</f>
        <v>#REF!</v>
      </c>
    </row>
    <row r="157" customFormat="false" ht="12.75" hidden="false" customHeight="false" outlineLevel="0" collapsed="false">
      <c r="O157" s="0" t="e">
        <f aca="false">CONCATENATE(P157,Q157)</f>
        <v>#REF!</v>
      </c>
      <c r="P157" s="0" t="e">
        <f aca="false">#REF!</f>
        <v>#REF!</v>
      </c>
      <c r="Q157" s="153" t="e">
        <f aca="false">#REF!</f>
        <v>#REF!</v>
      </c>
      <c r="R157" s="0" t="e">
        <f aca="false">#REF!</f>
        <v>#REF!</v>
      </c>
      <c r="S157" s="0" t="e">
        <f aca="false">#REF!</f>
        <v>#REF!</v>
      </c>
      <c r="T157" s="0" t="e">
        <f aca="false">VLOOKUP('XL-OPT'!Q157,Months!$A$4:$D$288,4)</f>
        <v>#REF!</v>
      </c>
    </row>
    <row r="158" customFormat="false" ht="12.75" hidden="false" customHeight="false" outlineLevel="0" collapsed="false">
      <c r="O158" s="0" t="e">
        <f aca="false">CONCATENATE(P158,Q158)</f>
        <v>#REF!</v>
      </c>
      <c r="P158" s="0" t="e">
        <f aca="false">#REF!</f>
        <v>#REF!</v>
      </c>
      <c r="Q158" s="153" t="e">
        <f aca="false">#REF!</f>
        <v>#REF!</v>
      </c>
      <c r="R158" s="0" t="e">
        <f aca="false">#REF!</f>
        <v>#REF!</v>
      </c>
      <c r="S158" s="0" t="e">
        <f aca="false">#REF!</f>
        <v>#REF!</v>
      </c>
      <c r="T158" s="0" t="e">
        <f aca="false">VLOOKUP('XL-OPT'!Q158,Months!$A$4:$D$288,4)</f>
        <v>#REF!</v>
      </c>
    </row>
    <row r="159" customFormat="false" ht="12.75" hidden="false" customHeight="false" outlineLevel="0" collapsed="false">
      <c r="O159" s="0" t="e">
        <f aca="false">CONCATENATE(P159,Q159)</f>
        <v>#REF!</v>
      </c>
      <c r="P159" s="0" t="e">
        <f aca="false">#REF!</f>
        <v>#REF!</v>
      </c>
      <c r="Q159" s="153" t="e">
        <f aca="false">#REF!</f>
        <v>#REF!</v>
      </c>
      <c r="R159" s="0" t="e">
        <f aca="false">#REF!</f>
        <v>#REF!</v>
      </c>
      <c r="S159" s="0" t="e">
        <f aca="false">#REF!</f>
        <v>#REF!</v>
      </c>
      <c r="T159" s="0" t="e">
        <f aca="false">VLOOKUP('XL-OPT'!Q159,Months!$A$4:$D$288,4)</f>
        <v>#REF!</v>
      </c>
    </row>
    <row r="160" customFormat="false" ht="12.75" hidden="false" customHeight="false" outlineLevel="0" collapsed="false">
      <c r="O160" s="0" t="e">
        <f aca="false">CONCATENATE(P160,Q160)</f>
        <v>#REF!</v>
      </c>
      <c r="P160" s="0" t="e">
        <f aca="false">#REF!</f>
        <v>#REF!</v>
      </c>
      <c r="Q160" s="153" t="e">
        <f aca="false">#REF!</f>
        <v>#REF!</v>
      </c>
      <c r="R160" s="0" t="e">
        <f aca="false">#REF!</f>
        <v>#REF!</v>
      </c>
      <c r="S160" s="0" t="e">
        <f aca="false">#REF!</f>
        <v>#REF!</v>
      </c>
      <c r="T160" s="0" t="e">
        <f aca="false">VLOOKUP('XL-OPT'!Q160,Months!$A$4:$D$288,4)</f>
        <v>#REF!</v>
      </c>
    </row>
    <row r="161" customFormat="false" ht="12.75" hidden="false" customHeight="false" outlineLevel="0" collapsed="false">
      <c r="O161" s="0" t="e">
        <f aca="false">CONCATENATE(P161,Q161)</f>
        <v>#REF!</v>
      </c>
      <c r="P161" s="0" t="e">
        <f aca="false">#REF!</f>
        <v>#REF!</v>
      </c>
      <c r="Q161" s="153" t="e">
        <f aca="false">#REF!</f>
        <v>#REF!</v>
      </c>
      <c r="R161" s="0" t="e">
        <f aca="false">#REF!</f>
        <v>#REF!</v>
      </c>
      <c r="S161" s="0" t="e">
        <f aca="false">#REF!</f>
        <v>#REF!</v>
      </c>
      <c r="T161" s="0" t="e">
        <f aca="false">VLOOKUP('XL-OPT'!Q161,Months!$A$4:$D$288,4)</f>
        <v>#REF!</v>
      </c>
    </row>
    <row r="162" customFormat="false" ht="12.75" hidden="false" customHeight="false" outlineLevel="0" collapsed="false">
      <c r="O162" s="0" t="e">
        <f aca="false">CONCATENATE(P162,Q162)</f>
        <v>#REF!</v>
      </c>
      <c r="P162" s="0" t="e">
        <f aca="false">#REF!</f>
        <v>#REF!</v>
      </c>
      <c r="Q162" s="153" t="e">
        <f aca="false">#REF!</f>
        <v>#REF!</v>
      </c>
      <c r="R162" s="0" t="e">
        <f aca="false">#REF!</f>
        <v>#REF!</v>
      </c>
      <c r="S162" s="0" t="e">
        <f aca="false">#REF!</f>
        <v>#REF!</v>
      </c>
      <c r="T162" s="0" t="e">
        <f aca="false">VLOOKUP('XL-OPT'!Q162,Months!$A$4:$D$288,4)</f>
        <v>#REF!</v>
      </c>
    </row>
    <row r="163" customFormat="false" ht="12.75" hidden="false" customHeight="false" outlineLevel="0" collapsed="false">
      <c r="O163" s="0" t="e">
        <f aca="false">CONCATENATE(P163,Q163)</f>
        <v>#REF!</v>
      </c>
      <c r="P163" s="0" t="e">
        <f aca="false">#REF!</f>
        <v>#REF!</v>
      </c>
      <c r="Q163" s="153" t="e">
        <f aca="false">#REF!</f>
        <v>#REF!</v>
      </c>
      <c r="R163" s="0" t="e">
        <f aca="false">#REF!</f>
        <v>#REF!</v>
      </c>
      <c r="S163" s="0" t="e">
        <f aca="false">#REF!</f>
        <v>#REF!</v>
      </c>
      <c r="T163" s="0" t="e">
        <f aca="false">VLOOKUP('XL-OPT'!Q163,Months!$A$4:$D$288,4)</f>
        <v>#REF!</v>
      </c>
    </row>
    <row r="164" customFormat="false" ht="12.75" hidden="false" customHeight="false" outlineLevel="0" collapsed="false">
      <c r="O164" s="0" t="e">
        <f aca="false">CONCATENATE(P164,Q164)</f>
        <v>#REF!</v>
      </c>
      <c r="P164" s="0" t="e">
        <f aca="false">#REF!</f>
        <v>#REF!</v>
      </c>
      <c r="Q164" s="153" t="e">
        <f aca="false">#REF!</f>
        <v>#REF!</v>
      </c>
      <c r="R164" s="0" t="e">
        <f aca="false">#REF!</f>
        <v>#REF!</v>
      </c>
      <c r="S164" s="0" t="e">
        <f aca="false">#REF!</f>
        <v>#REF!</v>
      </c>
      <c r="T164" s="0" t="e">
        <f aca="false">VLOOKUP('XL-OPT'!Q164,Months!$A$4:$D$288,4)</f>
        <v>#REF!</v>
      </c>
    </row>
    <row r="165" customFormat="false" ht="12.75" hidden="false" customHeight="false" outlineLevel="0" collapsed="false">
      <c r="O165" s="0" t="e">
        <f aca="false">CONCATENATE(P165,Q165)</f>
        <v>#REF!</v>
      </c>
      <c r="P165" s="0" t="e">
        <f aca="false">#REF!</f>
        <v>#REF!</v>
      </c>
      <c r="Q165" s="153" t="e">
        <f aca="false">#REF!</f>
        <v>#REF!</v>
      </c>
      <c r="R165" s="0" t="e">
        <f aca="false">#REF!</f>
        <v>#REF!</v>
      </c>
      <c r="S165" s="0" t="e">
        <f aca="false">#REF!</f>
        <v>#REF!</v>
      </c>
      <c r="T165" s="0" t="e">
        <f aca="false">VLOOKUP('XL-OPT'!Q165,Months!$A$4:$D$288,4)</f>
        <v>#REF!</v>
      </c>
    </row>
    <row r="166" customFormat="false" ht="12.75" hidden="false" customHeight="false" outlineLevel="0" collapsed="false">
      <c r="O166" s="0" t="e">
        <f aca="false">CONCATENATE(P166,Q166)</f>
        <v>#REF!</v>
      </c>
      <c r="P166" s="0" t="e">
        <f aca="false">#REF!</f>
        <v>#REF!</v>
      </c>
      <c r="Q166" s="153" t="e">
        <f aca="false">#REF!</f>
        <v>#REF!</v>
      </c>
      <c r="R166" s="0" t="e">
        <f aca="false">#REF!</f>
        <v>#REF!</v>
      </c>
      <c r="S166" s="0" t="e">
        <f aca="false">#REF!</f>
        <v>#REF!</v>
      </c>
      <c r="T166" s="0" t="e">
        <f aca="false">VLOOKUP('XL-OPT'!Q166,Months!$A$4:$D$288,4)</f>
        <v>#REF!</v>
      </c>
    </row>
    <row r="167" customFormat="false" ht="12.75" hidden="false" customHeight="false" outlineLevel="0" collapsed="false">
      <c r="O167" s="0" t="e">
        <f aca="false">CONCATENATE(P167,Q167)</f>
        <v>#REF!</v>
      </c>
      <c r="P167" s="0" t="e">
        <f aca="false">#REF!</f>
        <v>#REF!</v>
      </c>
      <c r="Q167" s="153" t="e">
        <f aca="false">#REF!</f>
        <v>#REF!</v>
      </c>
      <c r="R167" s="0" t="e">
        <f aca="false">#REF!</f>
        <v>#REF!</v>
      </c>
      <c r="S167" s="0" t="e">
        <f aca="false">#REF!</f>
        <v>#REF!</v>
      </c>
      <c r="T167" s="0" t="e">
        <f aca="false">VLOOKUP('XL-OPT'!Q167,Months!$A$4:$D$288,4)</f>
        <v>#REF!</v>
      </c>
    </row>
    <row r="168" customFormat="false" ht="12.75" hidden="false" customHeight="false" outlineLevel="0" collapsed="false">
      <c r="O168" s="0" t="e">
        <f aca="false">CONCATENATE(P168,Q168)</f>
        <v>#REF!</v>
      </c>
      <c r="P168" s="0" t="e">
        <f aca="false">#REF!</f>
        <v>#REF!</v>
      </c>
      <c r="Q168" s="153" t="e">
        <f aca="false">#REF!</f>
        <v>#REF!</v>
      </c>
      <c r="R168" s="0" t="e">
        <f aca="false">#REF!</f>
        <v>#REF!</v>
      </c>
      <c r="S168" s="0" t="e">
        <f aca="false">#REF!</f>
        <v>#REF!</v>
      </c>
      <c r="T168" s="0" t="e">
        <f aca="false">VLOOKUP('XL-OPT'!Q168,Months!$A$4:$D$288,4)</f>
        <v>#REF!</v>
      </c>
    </row>
    <row r="169" customFormat="false" ht="12.75" hidden="false" customHeight="false" outlineLevel="0" collapsed="false">
      <c r="O169" s="0" t="e">
        <f aca="false">CONCATENATE(P169,Q169)</f>
        <v>#REF!</v>
      </c>
      <c r="P169" s="0" t="e">
        <f aca="false">#REF!</f>
        <v>#REF!</v>
      </c>
      <c r="Q169" s="153" t="e">
        <f aca="false">#REF!</f>
        <v>#REF!</v>
      </c>
      <c r="R169" s="0" t="e">
        <f aca="false">#REF!</f>
        <v>#REF!</v>
      </c>
      <c r="S169" s="0" t="e">
        <f aca="false">#REF!</f>
        <v>#REF!</v>
      </c>
      <c r="T169" s="0" t="e">
        <f aca="false">VLOOKUP('XL-OPT'!Q169,Months!$A$4:$D$288,4)</f>
        <v>#REF!</v>
      </c>
    </row>
    <row r="170" customFormat="false" ht="12.75" hidden="false" customHeight="false" outlineLevel="0" collapsed="false">
      <c r="O170" s="0" t="e">
        <f aca="false">CONCATENATE(P170,Q170)</f>
        <v>#REF!</v>
      </c>
      <c r="P170" s="0" t="e">
        <f aca="false">#REF!</f>
        <v>#REF!</v>
      </c>
      <c r="Q170" s="153" t="e">
        <f aca="false">#REF!</f>
        <v>#REF!</v>
      </c>
      <c r="R170" s="0" t="e">
        <f aca="false">#REF!</f>
        <v>#REF!</v>
      </c>
      <c r="S170" s="0" t="e">
        <f aca="false">#REF!</f>
        <v>#REF!</v>
      </c>
      <c r="T170" s="0" t="e">
        <f aca="false">VLOOKUP('XL-OPT'!Q170,Months!$A$4:$D$288,4)</f>
        <v>#REF!</v>
      </c>
    </row>
    <row r="171" customFormat="false" ht="12.75" hidden="false" customHeight="false" outlineLevel="0" collapsed="false">
      <c r="O171" s="0" t="e">
        <f aca="false">CONCATENATE(P171,Q171)</f>
        <v>#REF!</v>
      </c>
      <c r="P171" s="0" t="e">
        <f aca="false">#REF!</f>
        <v>#REF!</v>
      </c>
      <c r="Q171" s="153" t="e">
        <f aca="false">#REF!</f>
        <v>#REF!</v>
      </c>
      <c r="R171" s="0" t="e">
        <f aca="false">#REF!</f>
        <v>#REF!</v>
      </c>
      <c r="S171" s="0" t="e">
        <f aca="false">#REF!</f>
        <v>#REF!</v>
      </c>
      <c r="T171" s="0" t="e">
        <f aca="false">VLOOKUP('XL-OPT'!Q171,Months!$A$4:$D$288,4)</f>
        <v>#REF!</v>
      </c>
    </row>
    <row r="172" customFormat="false" ht="12.75" hidden="false" customHeight="false" outlineLevel="0" collapsed="false">
      <c r="O172" s="0" t="e">
        <f aca="false">CONCATENATE(P172,Q172)</f>
        <v>#REF!</v>
      </c>
      <c r="P172" s="0" t="e">
        <f aca="false">#REF!</f>
        <v>#REF!</v>
      </c>
      <c r="Q172" s="153" t="e">
        <f aca="false">#REF!</f>
        <v>#REF!</v>
      </c>
      <c r="R172" s="0" t="e">
        <f aca="false">#REF!</f>
        <v>#REF!</v>
      </c>
      <c r="S172" s="0" t="e">
        <f aca="false">#REF!</f>
        <v>#REF!</v>
      </c>
      <c r="T172" s="0" t="e">
        <f aca="false">VLOOKUP('XL-OPT'!Q172,Months!$A$4:$D$288,4)</f>
        <v>#REF!</v>
      </c>
    </row>
    <row r="173" customFormat="false" ht="12.75" hidden="false" customHeight="false" outlineLevel="0" collapsed="false">
      <c r="O173" s="0" t="e">
        <f aca="false">CONCATENATE(P173,Q173)</f>
        <v>#REF!</v>
      </c>
      <c r="P173" s="0" t="e">
        <f aca="false">#REF!</f>
        <v>#REF!</v>
      </c>
      <c r="Q173" s="153" t="e">
        <f aca="false">#REF!</f>
        <v>#REF!</v>
      </c>
      <c r="R173" s="0" t="e">
        <f aca="false">#REF!</f>
        <v>#REF!</v>
      </c>
      <c r="S173" s="0" t="e">
        <f aca="false">#REF!</f>
        <v>#REF!</v>
      </c>
      <c r="T173" s="0" t="e">
        <f aca="false">VLOOKUP('XL-OPT'!Q173,Months!$A$4:$D$288,4)</f>
        <v>#REF!</v>
      </c>
    </row>
    <row r="174" customFormat="false" ht="12.75" hidden="false" customHeight="false" outlineLevel="0" collapsed="false">
      <c r="O174" s="0" t="e">
        <f aca="false">CONCATENATE(P174,Q174)</f>
        <v>#REF!</v>
      </c>
      <c r="P174" s="0" t="e">
        <f aca="false">#REF!</f>
        <v>#REF!</v>
      </c>
      <c r="Q174" s="153" t="e">
        <f aca="false">#REF!</f>
        <v>#REF!</v>
      </c>
      <c r="R174" s="0" t="e">
        <f aca="false">#REF!</f>
        <v>#REF!</v>
      </c>
      <c r="S174" s="0" t="e">
        <f aca="false">#REF!</f>
        <v>#REF!</v>
      </c>
      <c r="T174" s="0" t="e">
        <f aca="false">VLOOKUP('XL-OPT'!Q174,Months!$A$4:$D$288,4)</f>
        <v>#REF!</v>
      </c>
    </row>
    <row r="175" customFormat="false" ht="12.75" hidden="false" customHeight="false" outlineLevel="0" collapsed="false">
      <c r="O175" s="0" t="e">
        <f aca="false">CONCATENATE(P175,Q175)</f>
        <v>#REF!</v>
      </c>
      <c r="P175" s="0" t="e">
        <f aca="false">#REF!</f>
        <v>#REF!</v>
      </c>
      <c r="Q175" s="153" t="e">
        <f aca="false">#REF!</f>
        <v>#REF!</v>
      </c>
      <c r="R175" s="0" t="e">
        <f aca="false">#REF!</f>
        <v>#REF!</v>
      </c>
      <c r="S175" s="0" t="e">
        <f aca="false">#REF!</f>
        <v>#REF!</v>
      </c>
      <c r="T175" s="0" t="e">
        <f aca="false">VLOOKUP('XL-OPT'!Q175,Months!$A$4:$D$288,4)</f>
        <v>#REF!</v>
      </c>
    </row>
    <row r="176" customFormat="false" ht="12.75" hidden="false" customHeight="false" outlineLevel="0" collapsed="false">
      <c r="O176" s="0" t="e">
        <f aca="false">CONCATENATE(P176,Q176)</f>
        <v>#REF!</v>
      </c>
      <c r="P176" s="0" t="e">
        <f aca="false">#REF!</f>
        <v>#REF!</v>
      </c>
      <c r="Q176" s="153" t="e">
        <f aca="false">#REF!</f>
        <v>#REF!</v>
      </c>
      <c r="R176" s="0" t="e">
        <f aca="false">#REF!</f>
        <v>#REF!</v>
      </c>
      <c r="S176" s="0" t="e">
        <f aca="false">#REF!</f>
        <v>#REF!</v>
      </c>
      <c r="T176" s="0" t="e">
        <f aca="false">VLOOKUP('XL-OPT'!Q176,Months!$A$4:$D$288,4)</f>
        <v>#REF!</v>
      </c>
    </row>
    <row r="177" customFormat="false" ht="12.75" hidden="false" customHeight="false" outlineLevel="0" collapsed="false">
      <c r="O177" s="0" t="e">
        <f aca="false">CONCATENATE(P177,Q177)</f>
        <v>#REF!</v>
      </c>
      <c r="P177" s="0" t="e">
        <f aca="false">#REF!</f>
        <v>#REF!</v>
      </c>
      <c r="Q177" s="153" t="e">
        <f aca="false">#REF!</f>
        <v>#REF!</v>
      </c>
      <c r="R177" s="0" t="e">
        <f aca="false">#REF!</f>
        <v>#REF!</v>
      </c>
      <c r="S177" s="0" t="e">
        <f aca="false">#REF!</f>
        <v>#REF!</v>
      </c>
      <c r="T177" s="0" t="e">
        <f aca="false">VLOOKUP('XL-OPT'!Q177,Months!$A$4:$D$288,4)</f>
        <v>#REF!</v>
      </c>
    </row>
    <row r="178" customFormat="false" ht="12.75" hidden="false" customHeight="false" outlineLevel="0" collapsed="false">
      <c r="O178" s="0" t="e">
        <f aca="false">CONCATENATE(P178,Q178)</f>
        <v>#REF!</v>
      </c>
      <c r="P178" s="0" t="e">
        <f aca="false">#REF!</f>
        <v>#REF!</v>
      </c>
      <c r="Q178" s="153" t="e">
        <f aca="false">#REF!</f>
        <v>#REF!</v>
      </c>
      <c r="R178" s="0" t="e">
        <f aca="false">#REF!</f>
        <v>#REF!</v>
      </c>
      <c r="S178" s="0" t="e">
        <f aca="false">#REF!</f>
        <v>#REF!</v>
      </c>
      <c r="T178" s="0" t="e">
        <f aca="false">VLOOKUP('XL-OPT'!Q178,Months!$A$4:$D$288,4)</f>
        <v>#REF!</v>
      </c>
    </row>
    <row r="179" customFormat="false" ht="12.75" hidden="false" customHeight="false" outlineLevel="0" collapsed="false">
      <c r="O179" s="0" t="e">
        <f aca="false">CONCATENATE(P179,Q179)</f>
        <v>#REF!</v>
      </c>
      <c r="P179" s="0" t="e">
        <f aca="false">#REF!</f>
        <v>#REF!</v>
      </c>
      <c r="Q179" s="153" t="e">
        <f aca="false">#REF!</f>
        <v>#REF!</v>
      </c>
      <c r="R179" s="0" t="e">
        <f aca="false">#REF!</f>
        <v>#REF!</v>
      </c>
      <c r="S179" s="0" t="e">
        <f aca="false">#REF!</f>
        <v>#REF!</v>
      </c>
      <c r="T179" s="0" t="e">
        <f aca="false">VLOOKUP('XL-OPT'!Q179,Months!$A$4:$D$288,4)</f>
        <v>#REF!</v>
      </c>
    </row>
    <row r="180" customFormat="false" ht="12.75" hidden="false" customHeight="false" outlineLevel="0" collapsed="false">
      <c r="O180" s="0" t="e">
        <f aca="false">CONCATENATE(P180,Q180)</f>
        <v>#REF!</v>
      </c>
      <c r="P180" s="0" t="e">
        <f aca="false">#REF!</f>
        <v>#REF!</v>
      </c>
      <c r="Q180" s="153" t="e">
        <f aca="false">#REF!</f>
        <v>#REF!</v>
      </c>
      <c r="R180" s="0" t="e">
        <f aca="false">#REF!</f>
        <v>#REF!</v>
      </c>
      <c r="S180" s="0" t="e">
        <f aca="false">#REF!</f>
        <v>#REF!</v>
      </c>
      <c r="T180" s="0" t="e">
        <f aca="false">VLOOKUP('XL-OPT'!Q180,Months!$A$4:$D$288,4)</f>
        <v>#REF!</v>
      </c>
    </row>
    <row r="181" customFormat="false" ht="12.75" hidden="false" customHeight="false" outlineLevel="0" collapsed="false">
      <c r="O181" s="0" t="e">
        <f aca="false">CONCATENATE(P181,Q181)</f>
        <v>#REF!</v>
      </c>
      <c r="P181" s="0" t="e">
        <f aca="false">#REF!</f>
        <v>#REF!</v>
      </c>
      <c r="Q181" s="153" t="e">
        <f aca="false">#REF!</f>
        <v>#REF!</v>
      </c>
      <c r="R181" s="0" t="e">
        <f aca="false">#REF!</f>
        <v>#REF!</v>
      </c>
      <c r="S181" s="0" t="e">
        <f aca="false">#REF!</f>
        <v>#REF!</v>
      </c>
      <c r="T181" s="0" t="e">
        <f aca="false">VLOOKUP('XL-OPT'!Q181,Months!$A$4:$D$288,4)</f>
        <v>#REF!</v>
      </c>
    </row>
    <row r="182" customFormat="false" ht="12.75" hidden="false" customHeight="false" outlineLevel="0" collapsed="false">
      <c r="O182" s="0" t="e">
        <f aca="false">CONCATENATE(P182,Q182)</f>
        <v>#REF!</v>
      </c>
      <c r="P182" s="0" t="e">
        <f aca="false">#REF!</f>
        <v>#REF!</v>
      </c>
      <c r="Q182" s="153" t="e">
        <f aca="false">#REF!</f>
        <v>#REF!</v>
      </c>
      <c r="R182" s="0" t="e">
        <f aca="false">#REF!</f>
        <v>#REF!</v>
      </c>
      <c r="S182" s="0" t="e">
        <f aca="false">#REF!</f>
        <v>#REF!</v>
      </c>
      <c r="T182" s="0" t="e">
        <f aca="false">VLOOKUP('XL-OPT'!Q182,Months!$A$4:$D$288,4)</f>
        <v>#REF!</v>
      </c>
    </row>
    <row r="183" customFormat="false" ht="12.75" hidden="false" customHeight="false" outlineLevel="0" collapsed="false">
      <c r="O183" s="0" t="e">
        <f aca="false">CONCATENATE(P183,Q183)</f>
        <v>#REF!</v>
      </c>
      <c r="P183" s="0" t="e">
        <f aca="false">#REF!</f>
        <v>#REF!</v>
      </c>
      <c r="Q183" s="153" t="e">
        <f aca="false">#REF!</f>
        <v>#REF!</v>
      </c>
      <c r="R183" s="0" t="e">
        <f aca="false">#REF!</f>
        <v>#REF!</v>
      </c>
      <c r="S183" s="0" t="e">
        <f aca="false">#REF!</f>
        <v>#REF!</v>
      </c>
      <c r="T183" s="0" t="e">
        <f aca="false">VLOOKUP('XL-OPT'!Q183,Months!$A$4:$D$288,4)</f>
        <v>#REF!</v>
      </c>
    </row>
    <row r="184" customFormat="false" ht="12.75" hidden="false" customHeight="false" outlineLevel="0" collapsed="false">
      <c r="O184" s="0" t="e">
        <f aca="false">CONCATENATE(P184,Q184)</f>
        <v>#REF!</v>
      </c>
      <c r="P184" s="0" t="e">
        <f aca="false">#REF!</f>
        <v>#REF!</v>
      </c>
      <c r="Q184" s="153" t="e">
        <f aca="false">#REF!</f>
        <v>#REF!</v>
      </c>
      <c r="R184" s="0" t="e">
        <f aca="false">#REF!</f>
        <v>#REF!</v>
      </c>
      <c r="S184" s="0" t="e">
        <f aca="false">#REF!</f>
        <v>#REF!</v>
      </c>
      <c r="T184" s="0" t="e">
        <f aca="false">VLOOKUP('XL-OPT'!Q184,Months!$A$4:$D$288,4)</f>
        <v>#REF!</v>
      </c>
    </row>
    <row r="185" customFormat="false" ht="12.75" hidden="false" customHeight="false" outlineLevel="0" collapsed="false">
      <c r="O185" s="0" t="e">
        <f aca="false">CONCATENATE(P185,Q185)</f>
        <v>#REF!</v>
      </c>
      <c r="P185" s="0" t="e">
        <f aca="false">#REF!</f>
        <v>#REF!</v>
      </c>
      <c r="Q185" s="153" t="e">
        <f aca="false">#REF!</f>
        <v>#REF!</v>
      </c>
      <c r="R185" s="0" t="e">
        <f aca="false">#REF!</f>
        <v>#REF!</v>
      </c>
      <c r="S185" s="0" t="e">
        <f aca="false">#REF!</f>
        <v>#REF!</v>
      </c>
      <c r="T185" s="0" t="e">
        <f aca="false">VLOOKUP('XL-OPT'!Q185,Months!$A$4:$D$288,4)</f>
        <v>#REF!</v>
      </c>
    </row>
    <row r="186" customFormat="false" ht="12.75" hidden="false" customHeight="false" outlineLevel="0" collapsed="false">
      <c r="O186" s="0" t="e">
        <f aca="false">CONCATENATE(P186,Q186)</f>
        <v>#REF!</v>
      </c>
      <c r="P186" s="0" t="e">
        <f aca="false">#REF!</f>
        <v>#REF!</v>
      </c>
      <c r="Q186" s="153" t="e">
        <f aca="false">#REF!</f>
        <v>#REF!</v>
      </c>
      <c r="R186" s="0" t="e">
        <f aca="false">#REF!</f>
        <v>#REF!</v>
      </c>
      <c r="S186" s="0" t="e">
        <f aca="false">#REF!</f>
        <v>#REF!</v>
      </c>
      <c r="T186" s="0" t="e">
        <f aca="false">VLOOKUP('XL-OPT'!Q186,Months!$A$4:$D$288,4)</f>
        <v>#REF!</v>
      </c>
    </row>
    <row r="187" customFormat="false" ht="12.75" hidden="false" customHeight="false" outlineLevel="0" collapsed="false">
      <c r="O187" s="0" t="e">
        <f aca="false">CONCATENATE(P187,Q187)</f>
        <v>#REF!</v>
      </c>
      <c r="P187" s="0" t="e">
        <f aca="false">#REF!</f>
        <v>#REF!</v>
      </c>
      <c r="Q187" s="153" t="e">
        <f aca="false">#REF!</f>
        <v>#REF!</v>
      </c>
      <c r="R187" s="0" t="e">
        <f aca="false">#REF!</f>
        <v>#REF!</v>
      </c>
      <c r="S187" s="0" t="e">
        <f aca="false">#REF!</f>
        <v>#REF!</v>
      </c>
      <c r="T187" s="0" t="e">
        <f aca="false">VLOOKUP('XL-OPT'!Q187,Months!$A$4:$D$288,4)</f>
        <v>#REF!</v>
      </c>
    </row>
    <row r="188" customFormat="false" ht="12.75" hidden="false" customHeight="false" outlineLevel="0" collapsed="false">
      <c r="O188" s="0" t="e">
        <f aca="false">CONCATENATE(P188,Q188)</f>
        <v>#REF!</v>
      </c>
      <c r="P188" s="0" t="e">
        <f aca="false">#REF!</f>
        <v>#REF!</v>
      </c>
      <c r="Q188" s="153" t="e">
        <f aca="false">#REF!</f>
        <v>#REF!</v>
      </c>
      <c r="R188" s="0" t="e">
        <f aca="false">#REF!</f>
        <v>#REF!</v>
      </c>
      <c r="S188" s="0" t="e">
        <f aca="false">#REF!</f>
        <v>#REF!</v>
      </c>
      <c r="T188" s="0" t="e">
        <f aca="false">VLOOKUP('XL-OPT'!Q188,Months!$A$4:$D$288,4)</f>
        <v>#REF!</v>
      </c>
    </row>
    <row r="189" customFormat="false" ht="12.75" hidden="false" customHeight="false" outlineLevel="0" collapsed="false">
      <c r="O189" s="0" t="e">
        <f aca="false">CONCATENATE(P189,Q189)</f>
        <v>#REF!</v>
      </c>
      <c r="P189" s="0" t="e">
        <f aca="false">#REF!</f>
        <v>#REF!</v>
      </c>
      <c r="Q189" s="153" t="e">
        <f aca="false">#REF!</f>
        <v>#REF!</v>
      </c>
      <c r="R189" s="0" t="e">
        <f aca="false">#REF!</f>
        <v>#REF!</v>
      </c>
      <c r="S189" s="0" t="e">
        <f aca="false">#REF!</f>
        <v>#REF!</v>
      </c>
      <c r="T189" s="0" t="e">
        <f aca="false">VLOOKUP('XL-OPT'!Q189,Months!$A$4:$D$288,4)</f>
        <v>#REF!</v>
      </c>
    </row>
    <row r="190" customFormat="false" ht="12.75" hidden="false" customHeight="false" outlineLevel="0" collapsed="false">
      <c r="O190" s="0" t="e">
        <f aca="false">CONCATENATE(P190,Q190)</f>
        <v>#REF!</v>
      </c>
      <c r="P190" s="0" t="e">
        <f aca="false">#REF!</f>
        <v>#REF!</v>
      </c>
      <c r="Q190" s="153" t="e">
        <f aca="false">#REF!</f>
        <v>#REF!</v>
      </c>
      <c r="R190" s="0" t="e">
        <f aca="false">#REF!</f>
        <v>#REF!</v>
      </c>
      <c r="S190" s="0" t="e">
        <f aca="false">#REF!</f>
        <v>#REF!</v>
      </c>
      <c r="T190" s="0" t="e">
        <f aca="false">VLOOKUP('XL-OPT'!Q190,Months!$A$4:$D$288,4)</f>
        <v>#REF!</v>
      </c>
    </row>
    <row r="191" customFormat="false" ht="12.75" hidden="false" customHeight="false" outlineLevel="0" collapsed="false">
      <c r="O191" s="0" t="e">
        <f aca="false">CONCATENATE(P191,Q191)</f>
        <v>#REF!</v>
      </c>
      <c r="P191" s="0" t="e">
        <f aca="false">#REF!</f>
        <v>#REF!</v>
      </c>
      <c r="Q191" s="153" t="e">
        <f aca="false">#REF!</f>
        <v>#REF!</v>
      </c>
      <c r="R191" s="0" t="e">
        <f aca="false">#REF!</f>
        <v>#REF!</v>
      </c>
      <c r="S191" s="0" t="e">
        <f aca="false">#REF!</f>
        <v>#REF!</v>
      </c>
      <c r="T191" s="0" t="e">
        <f aca="false">VLOOKUP('XL-OPT'!Q191,Months!$A$4:$D$288,4)</f>
        <v>#REF!</v>
      </c>
    </row>
    <row r="192" customFormat="false" ht="12.75" hidden="false" customHeight="false" outlineLevel="0" collapsed="false">
      <c r="O192" s="0" t="e">
        <f aca="false">CONCATENATE(P192,Q192)</f>
        <v>#REF!</v>
      </c>
      <c r="P192" s="0" t="e">
        <f aca="false">#REF!</f>
        <v>#REF!</v>
      </c>
      <c r="Q192" s="153" t="e">
        <f aca="false">#REF!</f>
        <v>#REF!</v>
      </c>
      <c r="R192" s="0" t="e">
        <f aca="false">#REF!</f>
        <v>#REF!</v>
      </c>
      <c r="S192" s="0" t="e">
        <f aca="false">#REF!</f>
        <v>#REF!</v>
      </c>
      <c r="T192" s="0" t="e">
        <f aca="false">VLOOKUP('XL-OPT'!Q192,Months!$A$4:$D$288,4)</f>
        <v>#REF!</v>
      </c>
    </row>
    <row r="193" customFormat="false" ht="12.75" hidden="false" customHeight="false" outlineLevel="0" collapsed="false">
      <c r="O193" s="0" t="e">
        <f aca="false">CONCATENATE(P193,Q193)</f>
        <v>#REF!</v>
      </c>
      <c r="P193" s="0" t="e">
        <f aca="false">#REF!</f>
        <v>#REF!</v>
      </c>
      <c r="Q193" s="153" t="e">
        <f aca="false">#REF!</f>
        <v>#REF!</v>
      </c>
      <c r="R193" s="0" t="e">
        <f aca="false">#REF!</f>
        <v>#REF!</v>
      </c>
      <c r="S193" s="0" t="e">
        <f aca="false">#REF!</f>
        <v>#REF!</v>
      </c>
      <c r="T193" s="0" t="e">
        <f aca="false">VLOOKUP('XL-OPT'!Q193,Months!$A$4:$D$288,4)</f>
        <v>#REF!</v>
      </c>
    </row>
    <row r="194" customFormat="false" ht="12.75" hidden="false" customHeight="false" outlineLevel="0" collapsed="false">
      <c r="O194" s="0" t="e">
        <f aca="false">CONCATENATE(P194,Q194)</f>
        <v>#REF!</v>
      </c>
      <c r="P194" s="0" t="e">
        <f aca="false">#REF!</f>
        <v>#REF!</v>
      </c>
      <c r="Q194" s="153" t="e">
        <f aca="false">#REF!</f>
        <v>#REF!</v>
      </c>
      <c r="R194" s="0" t="e">
        <f aca="false">#REF!</f>
        <v>#REF!</v>
      </c>
      <c r="S194" s="0" t="e">
        <f aca="false">#REF!</f>
        <v>#REF!</v>
      </c>
      <c r="T194" s="0" t="e">
        <f aca="false">VLOOKUP('XL-OPT'!Q194,Months!$A$4:$D$288,4)</f>
        <v>#REF!</v>
      </c>
    </row>
    <row r="195" customFormat="false" ht="12.75" hidden="false" customHeight="false" outlineLevel="0" collapsed="false">
      <c r="O195" s="0" t="e">
        <f aca="false">CONCATENATE(P195,Q195)</f>
        <v>#REF!</v>
      </c>
      <c r="P195" s="0" t="e">
        <f aca="false">#REF!</f>
        <v>#REF!</v>
      </c>
      <c r="Q195" s="153" t="e">
        <f aca="false">#REF!</f>
        <v>#REF!</v>
      </c>
      <c r="R195" s="0" t="e">
        <f aca="false">#REF!</f>
        <v>#REF!</v>
      </c>
      <c r="S195" s="0" t="e">
        <f aca="false">#REF!</f>
        <v>#REF!</v>
      </c>
      <c r="T195" s="0" t="e">
        <f aca="false">VLOOKUP('XL-OPT'!Q195,Months!$A$4:$D$288,4)</f>
        <v>#REF!</v>
      </c>
    </row>
    <row r="196" customFormat="false" ht="12.75" hidden="false" customHeight="false" outlineLevel="0" collapsed="false">
      <c r="O196" s="0" t="e">
        <f aca="false">CONCATENATE(P196,Q196)</f>
        <v>#REF!</v>
      </c>
      <c r="P196" s="0" t="e">
        <f aca="false">#REF!</f>
        <v>#REF!</v>
      </c>
      <c r="Q196" s="153" t="e">
        <f aca="false">#REF!</f>
        <v>#REF!</v>
      </c>
      <c r="R196" s="0" t="e">
        <f aca="false">#REF!</f>
        <v>#REF!</v>
      </c>
      <c r="S196" s="0" t="e">
        <f aca="false">#REF!</f>
        <v>#REF!</v>
      </c>
      <c r="T196" s="0" t="e">
        <f aca="false">VLOOKUP('XL-OPT'!Q196,Months!$A$4:$D$288,4)</f>
        <v>#REF!</v>
      </c>
    </row>
    <row r="197" customFormat="false" ht="12.75" hidden="false" customHeight="false" outlineLevel="0" collapsed="false">
      <c r="O197" s="0" t="e">
        <f aca="false">CONCATENATE(P197,Q197)</f>
        <v>#REF!</v>
      </c>
      <c r="P197" s="0" t="e">
        <f aca="false">#REF!</f>
        <v>#REF!</v>
      </c>
      <c r="Q197" s="153" t="e">
        <f aca="false">#REF!</f>
        <v>#REF!</v>
      </c>
      <c r="R197" s="0" t="e">
        <f aca="false">#REF!</f>
        <v>#REF!</v>
      </c>
      <c r="S197" s="0" t="e">
        <f aca="false">#REF!</f>
        <v>#REF!</v>
      </c>
      <c r="T197" s="0" t="e">
        <f aca="false">VLOOKUP('XL-OPT'!Q197,Months!$A$4:$D$288,4)</f>
        <v>#REF!</v>
      </c>
    </row>
    <row r="198" customFormat="false" ht="12.75" hidden="false" customHeight="false" outlineLevel="0" collapsed="false">
      <c r="O198" s="0" t="e">
        <f aca="false">CONCATENATE(P198,Q198)</f>
        <v>#REF!</v>
      </c>
      <c r="P198" s="0" t="e">
        <f aca="false">#REF!</f>
        <v>#REF!</v>
      </c>
      <c r="Q198" s="153" t="e">
        <f aca="false">#REF!</f>
        <v>#REF!</v>
      </c>
      <c r="R198" s="0" t="e">
        <f aca="false">#REF!</f>
        <v>#REF!</v>
      </c>
      <c r="S198" s="0" t="e">
        <f aca="false">#REF!</f>
        <v>#REF!</v>
      </c>
      <c r="T198" s="0" t="e">
        <f aca="false">VLOOKUP('XL-OPT'!Q198,Months!$A$4:$D$288,4)</f>
        <v>#REF!</v>
      </c>
    </row>
    <row r="199" customFormat="false" ht="12.75" hidden="false" customHeight="false" outlineLevel="0" collapsed="false">
      <c r="O199" s="0" t="e">
        <f aca="false">CONCATENATE(P199,Q199)</f>
        <v>#REF!</v>
      </c>
      <c r="P199" s="0" t="e">
        <f aca="false">#REF!</f>
        <v>#REF!</v>
      </c>
      <c r="Q199" s="153" t="e">
        <f aca="false">#REF!</f>
        <v>#REF!</v>
      </c>
      <c r="R199" s="0" t="e">
        <f aca="false">#REF!</f>
        <v>#REF!</v>
      </c>
      <c r="S199" s="0" t="e">
        <f aca="false">#REF!</f>
        <v>#REF!</v>
      </c>
      <c r="T199" s="0" t="e">
        <f aca="false">VLOOKUP('XL-OPT'!Q199,Months!$A$4:$D$288,4)</f>
        <v>#REF!</v>
      </c>
    </row>
    <row r="200" customFormat="false" ht="12.75" hidden="false" customHeight="false" outlineLevel="0" collapsed="false">
      <c r="O200" s="0" t="e">
        <f aca="false">CONCATENATE(P200,Q200)</f>
        <v>#REF!</v>
      </c>
      <c r="P200" s="0" t="e">
        <f aca="false">#REF!</f>
        <v>#REF!</v>
      </c>
      <c r="Q200" s="153" t="e">
        <f aca="false">#REF!</f>
        <v>#REF!</v>
      </c>
      <c r="R200" s="0" t="e">
        <f aca="false">#REF!</f>
        <v>#REF!</v>
      </c>
      <c r="S200" s="0" t="e">
        <f aca="false">#REF!</f>
        <v>#REF!</v>
      </c>
      <c r="T200" s="0" t="e">
        <f aca="false">VLOOKUP('XL-OPT'!Q200,Months!$A$4:$D$288,4)</f>
        <v>#REF!</v>
      </c>
    </row>
    <row r="201" customFormat="false" ht="12.75" hidden="false" customHeight="false" outlineLevel="0" collapsed="false">
      <c r="O201" s="0" t="e">
        <f aca="false">CONCATENATE(P201,Q201)</f>
        <v>#REF!</v>
      </c>
      <c r="P201" s="0" t="e">
        <f aca="false">#REF!</f>
        <v>#REF!</v>
      </c>
      <c r="Q201" s="153" t="e">
        <f aca="false">#REF!</f>
        <v>#REF!</v>
      </c>
      <c r="R201" s="0" t="e">
        <f aca="false">#REF!</f>
        <v>#REF!</v>
      </c>
      <c r="S201" s="0" t="e">
        <f aca="false">#REF!</f>
        <v>#REF!</v>
      </c>
      <c r="T201" s="0" t="e">
        <f aca="false">VLOOKUP('XL-OPT'!Q201,Months!$A$4:$D$288,4)</f>
        <v>#REF!</v>
      </c>
    </row>
    <row r="202" customFormat="false" ht="12.75" hidden="false" customHeight="false" outlineLevel="0" collapsed="false">
      <c r="O202" s="0" t="e">
        <f aca="false">CONCATENATE(P202,Q202)</f>
        <v>#REF!</v>
      </c>
      <c r="P202" s="0" t="e">
        <f aca="false">#REF!</f>
        <v>#REF!</v>
      </c>
      <c r="Q202" s="153" t="e">
        <f aca="false">#REF!</f>
        <v>#REF!</v>
      </c>
      <c r="R202" s="0" t="e">
        <f aca="false">#REF!</f>
        <v>#REF!</v>
      </c>
      <c r="S202" s="0" t="e">
        <f aca="false">#REF!</f>
        <v>#REF!</v>
      </c>
      <c r="T202" s="0" t="e">
        <f aca="false">VLOOKUP('XL-OPT'!Q202,Months!$A$4:$D$288,4)</f>
        <v>#REF!</v>
      </c>
    </row>
    <row r="203" customFormat="false" ht="12.75" hidden="false" customHeight="false" outlineLevel="0" collapsed="false">
      <c r="O203" s="0" t="e">
        <f aca="false">CONCATENATE(P203,Q203)</f>
        <v>#REF!</v>
      </c>
      <c r="P203" s="0" t="e">
        <f aca="false">#REF!</f>
        <v>#REF!</v>
      </c>
      <c r="Q203" s="153" t="e">
        <f aca="false">#REF!</f>
        <v>#REF!</v>
      </c>
      <c r="R203" s="0" t="e">
        <f aca="false">#REF!</f>
        <v>#REF!</v>
      </c>
      <c r="S203" s="0" t="e">
        <f aca="false">#REF!</f>
        <v>#REF!</v>
      </c>
      <c r="T203" s="0" t="e">
        <f aca="false">VLOOKUP('XL-OPT'!Q203,Months!$A$4:$D$288,4)</f>
        <v>#REF!</v>
      </c>
    </row>
    <row r="204" customFormat="false" ht="12.75" hidden="false" customHeight="false" outlineLevel="0" collapsed="false">
      <c r="O204" s="0" t="e">
        <f aca="false">CONCATENATE(P204,Q204)</f>
        <v>#REF!</v>
      </c>
      <c r="P204" s="0" t="e">
        <f aca="false">#REF!</f>
        <v>#REF!</v>
      </c>
      <c r="Q204" s="153" t="e">
        <f aca="false">#REF!</f>
        <v>#REF!</v>
      </c>
      <c r="R204" s="0" t="e">
        <f aca="false">#REF!</f>
        <v>#REF!</v>
      </c>
      <c r="S204" s="0" t="e">
        <f aca="false">#REF!</f>
        <v>#REF!</v>
      </c>
      <c r="T204" s="0" t="e">
        <f aca="false">VLOOKUP('XL-OPT'!Q204,Months!$A$4:$D$288,4)</f>
        <v>#REF!</v>
      </c>
    </row>
    <row r="205" customFormat="false" ht="12.75" hidden="false" customHeight="false" outlineLevel="0" collapsed="false">
      <c r="O205" s="0" t="e">
        <f aca="false">CONCATENATE(P205,Q205)</f>
        <v>#REF!</v>
      </c>
      <c r="P205" s="0" t="e">
        <f aca="false">#REF!</f>
        <v>#REF!</v>
      </c>
      <c r="Q205" s="153" t="e">
        <f aca="false">#REF!</f>
        <v>#REF!</v>
      </c>
      <c r="R205" s="0" t="e">
        <f aca="false">#REF!</f>
        <v>#REF!</v>
      </c>
      <c r="S205" s="0" t="e">
        <f aca="false">#REF!</f>
        <v>#REF!</v>
      </c>
      <c r="T205" s="0" t="e">
        <f aca="false">VLOOKUP('XL-OPT'!Q205,Months!$A$4:$D$288,4)</f>
        <v>#REF!</v>
      </c>
    </row>
    <row r="206" customFormat="false" ht="12.75" hidden="false" customHeight="false" outlineLevel="0" collapsed="false">
      <c r="O206" s="0" t="e">
        <f aca="false">CONCATENATE(P206,Q206)</f>
        <v>#REF!</v>
      </c>
      <c r="P206" s="0" t="e">
        <f aca="false">#REF!</f>
        <v>#REF!</v>
      </c>
      <c r="Q206" s="153" t="e">
        <f aca="false">#REF!</f>
        <v>#REF!</v>
      </c>
      <c r="R206" s="0" t="e">
        <f aca="false">#REF!</f>
        <v>#REF!</v>
      </c>
      <c r="S206" s="0" t="e">
        <f aca="false">#REF!</f>
        <v>#REF!</v>
      </c>
      <c r="T206" s="0" t="e">
        <f aca="false">VLOOKUP('XL-OPT'!Q206,Months!$A$4:$D$288,4)</f>
        <v>#REF!</v>
      </c>
    </row>
    <row r="207" customFormat="false" ht="12.75" hidden="false" customHeight="false" outlineLevel="0" collapsed="false">
      <c r="O207" s="0" t="e">
        <f aca="false">CONCATENATE(P207,Q207)</f>
        <v>#REF!</v>
      </c>
      <c r="P207" s="0" t="e">
        <f aca="false">#REF!</f>
        <v>#REF!</v>
      </c>
      <c r="Q207" s="153" t="e">
        <f aca="false">#REF!</f>
        <v>#REF!</v>
      </c>
      <c r="R207" s="0" t="e">
        <f aca="false">#REF!</f>
        <v>#REF!</v>
      </c>
      <c r="S207" s="0" t="e">
        <f aca="false">#REF!</f>
        <v>#REF!</v>
      </c>
      <c r="T207" s="0" t="e">
        <f aca="false">VLOOKUP('XL-OPT'!Q207,Months!$A$4:$D$288,4)</f>
        <v>#REF!</v>
      </c>
    </row>
    <row r="208" customFormat="false" ht="12.75" hidden="false" customHeight="false" outlineLevel="0" collapsed="false">
      <c r="O208" s="0" t="e">
        <f aca="false">CONCATENATE(P208,Q208)</f>
        <v>#REF!</v>
      </c>
      <c r="P208" s="0" t="e">
        <f aca="false">#REF!</f>
        <v>#REF!</v>
      </c>
      <c r="Q208" s="153" t="e">
        <f aca="false">#REF!</f>
        <v>#REF!</v>
      </c>
      <c r="R208" s="0" t="e">
        <f aca="false">#REF!</f>
        <v>#REF!</v>
      </c>
      <c r="S208" s="0" t="e">
        <f aca="false">#REF!</f>
        <v>#REF!</v>
      </c>
      <c r="T208" s="0" t="e">
        <f aca="false">VLOOKUP('XL-OPT'!Q208,Months!$A$4:$D$288,4)</f>
        <v>#REF!</v>
      </c>
    </row>
    <row r="209" customFormat="false" ht="12.75" hidden="false" customHeight="false" outlineLevel="0" collapsed="false">
      <c r="O209" s="0" t="e">
        <f aca="false">CONCATENATE(P209,Q209)</f>
        <v>#REF!</v>
      </c>
      <c r="P209" s="0" t="e">
        <f aca="false">#REF!</f>
        <v>#REF!</v>
      </c>
      <c r="Q209" s="153" t="e">
        <f aca="false">#REF!</f>
        <v>#REF!</v>
      </c>
      <c r="R209" s="0" t="e">
        <f aca="false">#REF!</f>
        <v>#REF!</v>
      </c>
      <c r="S209" s="0" t="e">
        <f aca="false">#REF!</f>
        <v>#REF!</v>
      </c>
      <c r="T209" s="0" t="e">
        <f aca="false">VLOOKUP('XL-OPT'!Q209,Months!$A$4:$D$288,4)</f>
        <v>#REF!</v>
      </c>
    </row>
    <row r="210" customFormat="false" ht="12.75" hidden="false" customHeight="false" outlineLevel="0" collapsed="false">
      <c r="O210" s="0" t="e">
        <f aca="false">CONCATENATE(P210,Q210)</f>
        <v>#REF!</v>
      </c>
      <c r="P210" s="0" t="e">
        <f aca="false">#REF!</f>
        <v>#REF!</v>
      </c>
      <c r="Q210" s="153" t="e">
        <f aca="false">#REF!</f>
        <v>#REF!</v>
      </c>
      <c r="R210" s="0" t="e">
        <f aca="false">#REF!</f>
        <v>#REF!</v>
      </c>
      <c r="S210" s="0" t="e">
        <f aca="false">#REF!</f>
        <v>#REF!</v>
      </c>
      <c r="T210" s="0" t="e">
        <f aca="false">VLOOKUP('XL-OPT'!Q210,Months!$A$4:$D$288,4)</f>
        <v>#REF!</v>
      </c>
    </row>
    <row r="211" customFormat="false" ht="12.75" hidden="false" customHeight="false" outlineLevel="0" collapsed="false">
      <c r="O211" s="0" t="e">
        <f aca="false">CONCATENATE(P211,Q211)</f>
        <v>#REF!</v>
      </c>
      <c r="P211" s="0" t="e">
        <f aca="false">#REF!</f>
        <v>#REF!</v>
      </c>
      <c r="Q211" s="153" t="e">
        <f aca="false">#REF!</f>
        <v>#REF!</v>
      </c>
      <c r="R211" s="0" t="e">
        <f aca="false">#REF!</f>
        <v>#REF!</v>
      </c>
      <c r="S211" s="0" t="e">
        <f aca="false">#REF!</f>
        <v>#REF!</v>
      </c>
      <c r="T211" s="0" t="e">
        <f aca="false">VLOOKUP('XL-OPT'!Q211,Months!$A$4:$D$288,4)</f>
        <v>#REF!</v>
      </c>
    </row>
    <row r="212" customFormat="false" ht="12.75" hidden="false" customHeight="false" outlineLevel="0" collapsed="false">
      <c r="O212" s="0" t="e">
        <f aca="false">CONCATENATE(P212,Q212)</f>
        <v>#REF!</v>
      </c>
      <c r="P212" s="0" t="e">
        <f aca="false">#REF!</f>
        <v>#REF!</v>
      </c>
      <c r="Q212" s="153" t="e">
        <f aca="false">#REF!</f>
        <v>#REF!</v>
      </c>
      <c r="R212" s="0" t="e">
        <f aca="false">#REF!</f>
        <v>#REF!</v>
      </c>
      <c r="S212" s="0" t="e">
        <f aca="false">#REF!</f>
        <v>#REF!</v>
      </c>
      <c r="T212" s="0" t="e">
        <f aca="false">VLOOKUP('XL-OPT'!Q212,Months!$A$4:$D$288,4)</f>
        <v>#REF!</v>
      </c>
    </row>
    <row r="213" customFormat="false" ht="12.75" hidden="false" customHeight="false" outlineLevel="0" collapsed="false">
      <c r="O213" s="0" t="e">
        <f aca="false">CONCATENATE(P213,Q213)</f>
        <v>#REF!</v>
      </c>
      <c r="P213" s="0" t="e">
        <f aca="false">#REF!</f>
        <v>#REF!</v>
      </c>
      <c r="Q213" s="153" t="e">
        <f aca="false">#REF!</f>
        <v>#REF!</v>
      </c>
      <c r="R213" s="0" t="e">
        <f aca="false">#REF!</f>
        <v>#REF!</v>
      </c>
      <c r="S213" s="0" t="e">
        <f aca="false">#REF!</f>
        <v>#REF!</v>
      </c>
      <c r="T213" s="0" t="e">
        <f aca="false">VLOOKUP('XL-OPT'!Q213,Months!$A$4:$D$288,4)</f>
        <v>#REF!</v>
      </c>
    </row>
    <row r="214" customFormat="false" ht="12.75" hidden="false" customHeight="false" outlineLevel="0" collapsed="false">
      <c r="O214" s="0" t="e">
        <f aca="false">CONCATENATE(P214,Q214)</f>
        <v>#REF!</v>
      </c>
      <c r="P214" s="0" t="e">
        <f aca="false">#REF!</f>
        <v>#REF!</v>
      </c>
      <c r="Q214" s="153" t="e">
        <f aca="false">#REF!</f>
        <v>#REF!</v>
      </c>
      <c r="R214" s="0" t="e">
        <f aca="false">#REF!</f>
        <v>#REF!</v>
      </c>
      <c r="S214" s="0" t="e">
        <f aca="false">#REF!</f>
        <v>#REF!</v>
      </c>
      <c r="T214" s="0" t="e">
        <f aca="false">VLOOKUP('XL-OPT'!Q214,Months!$A$4:$D$288,4)</f>
        <v>#REF!</v>
      </c>
    </row>
    <row r="215" customFormat="false" ht="12.75" hidden="false" customHeight="false" outlineLevel="0" collapsed="false">
      <c r="O215" s="0" t="e">
        <f aca="false">CONCATENATE(P215,Q215)</f>
        <v>#REF!</v>
      </c>
      <c r="P215" s="0" t="e">
        <f aca="false">#REF!</f>
        <v>#REF!</v>
      </c>
      <c r="Q215" s="153" t="e">
        <f aca="false">#REF!</f>
        <v>#REF!</v>
      </c>
      <c r="R215" s="0" t="e">
        <f aca="false">#REF!</f>
        <v>#REF!</v>
      </c>
      <c r="S215" s="0" t="e">
        <f aca="false">#REF!</f>
        <v>#REF!</v>
      </c>
      <c r="T215" s="0" t="e">
        <f aca="false">VLOOKUP('XL-OPT'!Q215,Months!$A$4:$D$288,4)</f>
        <v>#REF!</v>
      </c>
    </row>
    <row r="216" customFormat="false" ht="12.75" hidden="false" customHeight="false" outlineLevel="0" collapsed="false">
      <c r="O216" s="0" t="e">
        <f aca="false">CONCATENATE(P216,Q216)</f>
        <v>#REF!</v>
      </c>
      <c r="P216" s="0" t="e">
        <f aca="false">#REF!</f>
        <v>#REF!</v>
      </c>
      <c r="Q216" s="153" t="e">
        <f aca="false">#REF!</f>
        <v>#REF!</v>
      </c>
      <c r="R216" s="0" t="e">
        <f aca="false">#REF!</f>
        <v>#REF!</v>
      </c>
      <c r="S216" s="0" t="e">
        <f aca="false">#REF!</f>
        <v>#REF!</v>
      </c>
      <c r="T216" s="0" t="e">
        <f aca="false">VLOOKUP('XL-OPT'!Q216,Months!$A$4:$D$288,4)</f>
        <v>#REF!</v>
      </c>
    </row>
    <row r="217" customFormat="false" ht="12.75" hidden="false" customHeight="false" outlineLevel="0" collapsed="false">
      <c r="O217" s="0" t="e">
        <f aca="false">CONCATENATE(P217,Q217)</f>
        <v>#REF!</v>
      </c>
      <c r="P217" s="0" t="e">
        <f aca="false">#REF!</f>
        <v>#REF!</v>
      </c>
      <c r="Q217" s="153" t="e">
        <f aca="false">#REF!</f>
        <v>#REF!</v>
      </c>
      <c r="R217" s="0" t="e">
        <f aca="false">#REF!</f>
        <v>#REF!</v>
      </c>
      <c r="S217" s="0" t="e">
        <f aca="false">#REF!</f>
        <v>#REF!</v>
      </c>
      <c r="T217" s="0" t="e">
        <f aca="false">VLOOKUP('XL-OPT'!Q217,Months!$A$4:$D$288,4)</f>
        <v>#REF!</v>
      </c>
    </row>
    <row r="218" customFormat="false" ht="12.75" hidden="false" customHeight="false" outlineLevel="0" collapsed="false">
      <c r="O218" s="0" t="e">
        <f aca="false">CONCATENATE(P218,Q218)</f>
        <v>#REF!</v>
      </c>
      <c r="P218" s="0" t="e">
        <f aca="false">#REF!</f>
        <v>#REF!</v>
      </c>
      <c r="Q218" s="153" t="e">
        <f aca="false">#REF!</f>
        <v>#REF!</v>
      </c>
      <c r="R218" s="0" t="e">
        <f aca="false">#REF!</f>
        <v>#REF!</v>
      </c>
      <c r="S218" s="0" t="e">
        <f aca="false">#REF!</f>
        <v>#REF!</v>
      </c>
      <c r="T218" s="0" t="e">
        <f aca="false">VLOOKUP('XL-OPT'!Q218,Months!$A$4:$D$288,4)</f>
        <v>#REF!</v>
      </c>
    </row>
    <row r="219" customFormat="false" ht="12.75" hidden="false" customHeight="false" outlineLevel="0" collapsed="false">
      <c r="O219" s="0" t="e">
        <f aca="false">CONCATENATE(P219,Q219)</f>
        <v>#REF!</v>
      </c>
      <c r="P219" s="0" t="e">
        <f aca="false">#REF!</f>
        <v>#REF!</v>
      </c>
      <c r="Q219" s="153" t="e">
        <f aca="false">#REF!</f>
        <v>#REF!</v>
      </c>
      <c r="R219" s="0" t="e">
        <f aca="false">#REF!</f>
        <v>#REF!</v>
      </c>
      <c r="S219" s="0" t="e">
        <f aca="false">#REF!</f>
        <v>#REF!</v>
      </c>
      <c r="T219" s="0" t="e">
        <f aca="false">VLOOKUP('XL-OPT'!Q219,Months!$A$4:$D$288,4)</f>
        <v>#REF!</v>
      </c>
    </row>
    <row r="220" customFormat="false" ht="12.75" hidden="false" customHeight="false" outlineLevel="0" collapsed="false">
      <c r="O220" s="0" t="e">
        <f aca="false">CONCATENATE(P220,Q220)</f>
        <v>#REF!</v>
      </c>
      <c r="P220" s="0" t="e">
        <f aca="false">#REF!</f>
        <v>#REF!</v>
      </c>
      <c r="Q220" s="153" t="e">
        <f aca="false">#REF!</f>
        <v>#REF!</v>
      </c>
      <c r="R220" s="0" t="e">
        <f aca="false">#REF!</f>
        <v>#REF!</v>
      </c>
      <c r="S220" s="0" t="e">
        <f aca="false">#REF!</f>
        <v>#REF!</v>
      </c>
      <c r="T220" s="0" t="e">
        <f aca="false">VLOOKUP('XL-OPT'!Q220,Months!$A$4:$D$288,4)</f>
        <v>#REF!</v>
      </c>
    </row>
    <row r="221" customFormat="false" ht="12.75" hidden="false" customHeight="false" outlineLevel="0" collapsed="false">
      <c r="O221" s="0" t="e">
        <f aca="false">CONCATENATE(P221,Q221)</f>
        <v>#REF!</v>
      </c>
      <c r="P221" s="0" t="e">
        <f aca="false">#REF!</f>
        <v>#REF!</v>
      </c>
      <c r="Q221" s="153" t="e">
        <f aca="false">#REF!</f>
        <v>#REF!</v>
      </c>
      <c r="R221" s="0" t="e">
        <f aca="false">#REF!</f>
        <v>#REF!</v>
      </c>
      <c r="S221" s="0" t="e">
        <f aca="false">#REF!</f>
        <v>#REF!</v>
      </c>
      <c r="T221" s="0" t="e">
        <f aca="false">VLOOKUP('XL-OPT'!Q221,Months!$A$4:$D$288,4)</f>
        <v>#REF!</v>
      </c>
    </row>
    <row r="222" customFormat="false" ht="12.75" hidden="false" customHeight="false" outlineLevel="0" collapsed="false">
      <c r="O222" s="0" t="e">
        <f aca="false">CONCATENATE(P222,Q222)</f>
        <v>#REF!</v>
      </c>
      <c r="P222" s="0" t="e">
        <f aca="false">#REF!</f>
        <v>#REF!</v>
      </c>
      <c r="Q222" s="153" t="e">
        <f aca="false">#REF!</f>
        <v>#REF!</v>
      </c>
      <c r="R222" s="0" t="e">
        <f aca="false">#REF!</f>
        <v>#REF!</v>
      </c>
      <c r="S222" s="0" t="e">
        <f aca="false">#REF!</f>
        <v>#REF!</v>
      </c>
      <c r="T222" s="0" t="e">
        <f aca="false">VLOOKUP('XL-OPT'!Q222,Months!$A$4:$D$288,4)</f>
        <v>#REF!</v>
      </c>
    </row>
    <row r="223" customFormat="false" ht="12.75" hidden="false" customHeight="false" outlineLevel="0" collapsed="false">
      <c r="O223" s="0" t="e">
        <f aca="false">CONCATENATE(P223,Q223)</f>
        <v>#REF!</v>
      </c>
      <c r="P223" s="0" t="e">
        <f aca="false">#REF!</f>
        <v>#REF!</v>
      </c>
      <c r="Q223" s="153" t="e">
        <f aca="false">#REF!</f>
        <v>#REF!</v>
      </c>
      <c r="R223" s="0" t="e">
        <f aca="false">#REF!</f>
        <v>#REF!</v>
      </c>
      <c r="S223" s="0" t="e">
        <f aca="false">#REF!</f>
        <v>#REF!</v>
      </c>
      <c r="T223" s="0" t="e">
        <f aca="false">VLOOKUP('XL-OPT'!Q223,Months!$A$4:$D$288,4)</f>
        <v>#REF!</v>
      </c>
    </row>
    <row r="224" customFormat="false" ht="12.75" hidden="false" customHeight="false" outlineLevel="0" collapsed="false">
      <c r="O224" s="0" t="e">
        <f aca="false">CONCATENATE(P224,Q224)</f>
        <v>#REF!</v>
      </c>
      <c r="P224" s="0" t="e">
        <f aca="false">#REF!</f>
        <v>#REF!</v>
      </c>
      <c r="Q224" s="153" t="e">
        <f aca="false">#REF!</f>
        <v>#REF!</v>
      </c>
      <c r="R224" s="0" t="e">
        <f aca="false">#REF!</f>
        <v>#REF!</v>
      </c>
      <c r="S224" s="0" t="e">
        <f aca="false">#REF!</f>
        <v>#REF!</v>
      </c>
      <c r="T224" s="0" t="e">
        <f aca="false">VLOOKUP('XL-OPT'!Q224,Months!$A$4:$D$288,4)</f>
        <v>#REF!</v>
      </c>
    </row>
    <row r="225" customFormat="false" ht="12.75" hidden="false" customHeight="false" outlineLevel="0" collapsed="false">
      <c r="O225" s="0" t="e">
        <f aca="false">CONCATENATE(P225,Q225)</f>
        <v>#REF!</v>
      </c>
      <c r="P225" s="0" t="e">
        <f aca="false">#REF!</f>
        <v>#REF!</v>
      </c>
      <c r="Q225" s="153" t="e">
        <f aca="false">#REF!</f>
        <v>#REF!</v>
      </c>
      <c r="R225" s="0" t="e">
        <f aca="false">#REF!</f>
        <v>#REF!</v>
      </c>
      <c r="S225" s="0" t="e">
        <f aca="false">#REF!</f>
        <v>#REF!</v>
      </c>
      <c r="T225" s="0" t="e">
        <f aca="false">VLOOKUP('XL-OPT'!Q225,Months!$A$4:$D$288,4)</f>
        <v>#REF!</v>
      </c>
    </row>
    <row r="226" customFormat="false" ht="12.75" hidden="false" customHeight="false" outlineLevel="0" collapsed="false">
      <c r="O226" s="0" t="e">
        <f aca="false">CONCATENATE(P226,Q226)</f>
        <v>#REF!</v>
      </c>
      <c r="P226" s="0" t="e">
        <f aca="false">#REF!</f>
        <v>#REF!</v>
      </c>
      <c r="Q226" s="153" t="e">
        <f aca="false">#REF!</f>
        <v>#REF!</v>
      </c>
      <c r="R226" s="0" t="e">
        <f aca="false">#REF!</f>
        <v>#REF!</v>
      </c>
      <c r="S226" s="0" t="e">
        <f aca="false">#REF!</f>
        <v>#REF!</v>
      </c>
      <c r="T226" s="0" t="e">
        <f aca="false">VLOOKUP('XL-OPT'!Q226,Months!$A$4:$D$288,4)</f>
        <v>#REF!</v>
      </c>
    </row>
    <row r="227" customFormat="false" ht="12.75" hidden="false" customHeight="false" outlineLevel="0" collapsed="false">
      <c r="O227" s="0" t="e">
        <f aca="false">CONCATENATE(P227,Q227)</f>
        <v>#REF!</v>
      </c>
      <c r="P227" s="0" t="e">
        <f aca="false">#REF!</f>
        <v>#REF!</v>
      </c>
      <c r="Q227" s="153" t="e">
        <f aca="false">#REF!</f>
        <v>#REF!</v>
      </c>
      <c r="R227" s="0" t="e">
        <f aca="false">#REF!</f>
        <v>#REF!</v>
      </c>
      <c r="S227" s="0" t="e">
        <f aca="false">#REF!</f>
        <v>#REF!</v>
      </c>
      <c r="T227" s="0" t="e">
        <f aca="false">VLOOKUP('XL-OPT'!Q227,Months!$A$4:$D$288,4)</f>
        <v>#REF!</v>
      </c>
    </row>
    <row r="228" customFormat="false" ht="12.75" hidden="false" customHeight="false" outlineLevel="0" collapsed="false">
      <c r="O228" s="0" t="e">
        <f aca="false">CONCATENATE(P228,Q228)</f>
        <v>#REF!</v>
      </c>
      <c r="P228" s="0" t="e">
        <f aca="false">#REF!</f>
        <v>#REF!</v>
      </c>
      <c r="Q228" s="153" t="e">
        <f aca="false">#REF!</f>
        <v>#REF!</v>
      </c>
      <c r="R228" s="0" t="e">
        <f aca="false">#REF!</f>
        <v>#REF!</v>
      </c>
      <c r="S228" s="0" t="e">
        <f aca="false">#REF!</f>
        <v>#REF!</v>
      </c>
      <c r="T228" s="0" t="e">
        <f aca="false">VLOOKUP('XL-OPT'!Q228,Months!$A$4:$D$288,4)</f>
        <v>#REF!</v>
      </c>
    </row>
    <row r="229" customFormat="false" ht="12.75" hidden="false" customHeight="false" outlineLevel="0" collapsed="false">
      <c r="O229" s="0" t="e">
        <f aca="false">CONCATENATE(P229,Q229)</f>
        <v>#REF!</v>
      </c>
      <c r="P229" s="0" t="e">
        <f aca="false">#REF!</f>
        <v>#REF!</v>
      </c>
      <c r="Q229" s="153" t="e">
        <f aca="false">#REF!</f>
        <v>#REF!</v>
      </c>
      <c r="R229" s="0" t="e">
        <f aca="false">#REF!</f>
        <v>#REF!</v>
      </c>
      <c r="S229" s="0" t="e">
        <f aca="false">#REF!</f>
        <v>#REF!</v>
      </c>
      <c r="T229" s="0" t="e">
        <f aca="false">VLOOKUP('XL-OPT'!Q229,Months!$A$4:$D$288,4)</f>
        <v>#REF!</v>
      </c>
    </row>
    <row r="230" customFormat="false" ht="12.75" hidden="false" customHeight="false" outlineLevel="0" collapsed="false">
      <c r="O230" s="0" t="e">
        <f aca="false">CONCATENATE(P230,Q230)</f>
        <v>#REF!</v>
      </c>
      <c r="P230" s="0" t="e">
        <f aca="false">#REF!</f>
        <v>#REF!</v>
      </c>
      <c r="Q230" s="153" t="e">
        <f aca="false">#REF!</f>
        <v>#REF!</v>
      </c>
      <c r="R230" s="0" t="e">
        <f aca="false">#REF!</f>
        <v>#REF!</v>
      </c>
      <c r="S230" s="0" t="e">
        <f aca="false">#REF!</f>
        <v>#REF!</v>
      </c>
      <c r="T230" s="0" t="e">
        <f aca="false">VLOOKUP('XL-OPT'!Q230,Months!$A$4:$D$288,4)</f>
        <v>#REF!</v>
      </c>
    </row>
    <row r="231" customFormat="false" ht="12.75" hidden="false" customHeight="false" outlineLevel="0" collapsed="false">
      <c r="O231" s="0" t="e">
        <f aca="false">CONCATENATE(P231,Q231)</f>
        <v>#REF!</v>
      </c>
      <c r="P231" s="0" t="e">
        <f aca="false">#REF!</f>
        <v>#REF!</v>
      </c>
      <c r="Q231" s="153" t="e">
        <f aca="false">#REF!</f>
        <v>#REF!</v>
      </c>
      <c r="R231" s="0" t="e">
        <f aca="false">#REF!</f>
        <v>#REF!</v>
      </c>
      <c r="S231" s="0" t="e">
        <f aca="false">#REF!</f>
        <v>#REF!</v>
      </c>
      <c r="T231" s="0" t="e">
        <f aca="false">VLOOKUP('XL-OPT'!Q231,Months!$A$4:$D$288,4)</f>
        <v>#REF!</v>
      </c>
    </row>
    <row r="232" customFormat="false" ht="12.75" hidden="false" customHeight="false" outlineLevel="0" collapsed="false">
      <c r="O232" s="0" t="e">
        <f aca="false">CONCATENATE(P232,Q232)</f>
        <v>#REF!</v>
      </c>
      <c r="P232" s="0" t="e">
        <f aca="false">#REF!</f>
        <v>#REF!</v>
      </c>
      <c r="Q232" s="153" t="e">
        <f aca="false">#REF!</f>
        <v>#REF!</v>
      </c>
      <c r="R232" s="0" t="e">
        <f aca="false">#REF!</f>
        <v>#REF!</v>
      </c>
      <c r="S232" s="0" t="e">
        <f aca="false">#REF!</f>
        <v>#REF!</v>
      </c>
      <c r="T232" s="0" t="e">
        <f aca="false">VLOOKUP('XL-OPT'!Q232,Months!$A$4:$D$288,4)</f>
        <v>#REF!</v>
      </c>
    </row>
    <row r="233" customFormat="false" ht="12.75" hidden="false" customHeight="false" outlineLevel="0" collapsed="false">
      <c r="O233" s="0" t="e">
        <f aca="false">CONCATENATE(P233,Q233)</f>
        <v>#REF!</v>
      </c>
      <c r="P233" s="0" t="e">
        <f aca="false">#REF!</f>
        <v>#REF!</v>
      </c>
      <c r="Q233" s="153" t="e">
        <f aca="false">#REF!</f>
        <v>#REF!</v>
      </c>
      <c r="R233" s="0" t="e">
        <f aca="false">#REF!</f>
        <v>#REF!</v>
      </c>
      <c r="S233" s="0" t="e">
        <f aca="false">#REF!</f>
        <v>#REF!</v>
      </c>
      <c r="T233" s="0" t="e">
        <f aca="false">VLOOKUP('XL-OPT'!Q233,Months!$A$4:$D$288,4)</f>
        <v>#REF!</v>
      </c>
    </row>
    <row r="234" customFormat="false" ht="12.75" hidden="false" customHeight="false" outlineLevel="0" collapsed="false">
      <c r="O234" s="0" t="e">
        <f aca="false">CONCATENATE(P234,Q234)</f>
        <v>#REF!</v>
      </c>
      <c r="P234" s="0" t="e">
        <f aca="false">#REF!</f>
        <v>#REF!</v>
      </c>
      <c r="Q234" s="153" t="e">
        <f aca="false">#REF!</f>
        <v>#REF!</v>
      </c>
      <c r="R234" s="0" t="e">
        <f aca="false">#REF!</f>
        <v>#REF!</v>
      </c>
      <c r="S234" s="0" t="e">
        <f aca="false">#REF!</f>
        <v>#REF!</v>
      </c>
      <c r="T234" s="0" t="e">
        <f aca="false">VLOOKUP('XL-OPT'!Q234,Months!$A$4:$D$288,4)</f>
        <v>#REF!</v>
      </c>
    </row>
    <row r="235" customFormat="false" ht="12.75" hidden="false" customHeight="false" outlineLevel="0" collapsed="false">
      <c r="O235" s="0" t="e">
        <f aca="false">CONCATENATE(P235,Q235)</f>
        <v>#REF!</v>
      </c>
      <c r="P235" s="0" t="e">
        <f aca="false">#REF!</f>
        <v>#REF!</v>
      </c>
      <c r="Q235" s="153" t="e">
        <f aca="false">#REF!</f>
        <v>#REF!</v>
      </c>
      <c r="R235" s="0" t="e">
        <f aca="false">#REF!</f>
        <v>#REF!</v>
      </c>
      <c r="S235" s="0" t="e">
        <f aca="false">#REF!</f>
        <v>#REF!</v>
      </c>
      <c r="T235" s="0" t="e">
        <f aca="false">VLOOKUP('XL-OPT'!Q235,Months!$A$4:$D$288,4)</f>
        <v>#REF!</v>
      </c>
    </row>
    <row r="236" customFormat="false" ht="12.75" hidden="false" customHeight="false" outlineLevel="0" collapsed="false">
      <c r="O236" s="0" t="e">
        <f aca="false">CONCATENATE(P236,Q236)</f>
        <v>#REF!</v>
      </c>
      <c r="P236" s="0" t="e">
        <f aca="false">#REF!</f>
        <v>#REF!</v>
      </c>
      <c r="Q236" s="153" t="e">
        <f aca="false">#REF!</f>
        <v>#REF!</v>
      </c>
      <c r="R236" s="0" t="e">
        <f aca="false">#REF!</f>
        <v>#REF!</v>
      </c>
      <c r="S236" s="0" t="e">
        <f aca="false">#REF!</f>
        <v>#REF!</v>
      </c>
      <c r="T236" s="0" t="e">
        <f aca="false">VLOOKUP('XL-OPT'!Q236,Months!$A$4:$D$288,4)</f>
        <v>#REF!</v>
      </c>
    </row>
    <row r="237" customFormat="false" ht="12.75" hidden="false" customHeight="false" outlineLevel="0" collapsed="false">
      <c r="O237" s="0" t="e">
        <f aca="false">CONCATENATE(P237,Q237)</f>
        <v>#REF!</v>
      </c>
      <c r="P237" s="0" t="e">
        <f aca="false">#REF!</f>
        <v>#REF!</v>
      </c>
      <c r="Q237" s="153" t="e">
        <f aca="false">#REF!</f>
        <v>#REF!</v>
      </c>
      <c r="R237" s="0" t="e">
        <f aca="false">#REF!</f>
        <v>#REF!</v>
      </c>
      <c r="S237" s="0" t="e">
        <f aca="false">#REF!</f>
        <v>#REF!</v>
      </c>
      <c r="T237" s="0" t="e">
        <f aca="false">VLOOKUP('XL-OPT'!Q237,Months!$A$4:$D$288,4)</f>
        <v>#REF!</v>
      </c>
    </row>
    <row r="238" customFormat="false" ht="12.75" hidden="false" customHeight="false" outlineLevel="0" collapsed="false">
      <c r="O238" s="0" t="e">
        <f aca="false">CONCATENATE(P238,Q238)</f>
        <v>#REF!</v>
      </c>
      <c r="P238" s="0" t="e">
        <f aca="false">#REF!</f>
        <v>#REF!</v>
      </c>
      <c r="Q238" s="153" t="e">
        <f aca="false">#REF!</f>
        <v>#REF!</v>
      </c>
      <c r="R238" s="0" t="e">
        <f aca="false">#REF!</f>
        <v>#REF!</v>
      </c>
      <c r="S238" s="0" t="e">
        <f aca="false">#REF!</f>
        <v>#REF!</v>
      </c>
      <c r="T238" s="0" t="e">
        <f aca="false">VLOOKUP('XL-OPT'!Q238,Months!$A$4:$D$288,4)</f>
        <v>#REF!</v>
      </c>
    </row>
    <row r="239" customFormat="false" ht="12.75" hidden="false" customHeight="false" outlineLevel="0" collapsed="false">
      <c r="O239" s="0" t="e">
        <f aca="false">CONCATENATE(P239,Q239)</f>
        <v>#REF!</v>
      </c>
      <c r="P239" s="0" t="e">
        <f aca="false">#REF!</f>
        <v>#REF!</v>
      </c>
      <c r="Q239" s="153" t="e">
        <f aca="false">#REF!</f>
        <v>#REF!</v>
      </c>
      <c r="R239" s="0" t="e">
        <f aca="false">#REF!</f>
        <v>#REF!</v>
      </c>
      <c r="S239" s="0" t="e">
        <f aca="false">#REF!</f>
        <v>#REF!</v>
      </c>
      <c r="T239" s="0" t="e">
        <f aca="false">VLOOKUP('XL-OPT'!Q239,Months!$A$4:$D$288,4)</f>
        <v>#REF!</v>
      </c>
    </row>
    <row r="240" customFormat="false" ht="12.75" hidden="false" customHeight="false" outlineLevel="0" collapsed="false">
      <c r="O240" s="0" t="e">
        <f aca="false">CONCATENATE(P240,Q240)</f>
        <v>#REF!</v>
      </c>
      <c r="P240" s="0" t="e">
        <f aca="false">#REF!</f>
        <v>#REF!</v>
      </c>
      <c r="Q240" s="153" t="e">
        <f aca="false">#REF!</f>
        <v>#REF!</v>
      </c>
      <c r="R240" s="0" t="e">
        <f aca="false">#REF!</f>
        <v>#REF!</v>
      </c>
      <c r="S240" s="0" t="e">
        <f aca="false">#REF!</f>
        <v>#REF!</v>
      </c>
      <c r="T240" s="0" t="e">
        <f aca="false">VLOOKUP('XL-OPT'!Q240,Months!$A$4:$D$288,4)</f>
        <v>#REF!</v>
      </c>
    </row>
    <row r="241" customFormat="false" ht="12.75" hidden="false" customHeight="false" outlineLevel="0" collapsed="false">
      <c r="O241" s="0" t="e">
        <f aca="false">CONCATENATE(P241,Q241)</f>
        <v>#REF!</v>
      </c>
      <c r="P241" s="0" t="e">
        <f aca="false">#REF!</f>
        <v>#REF!</v>
      </c>
      <c r="Q241" s="153" t="e">
        <f aca="false">#REF!</f>
        <v>#REF!</v>
      </c>
      <c r="R241" s="0" t="e">
        <f aca="false">#REF!</f>
        <v>#REF!</v>
      </c>
      <c r="S241" s="0" t="e">
        <f aca="false">#REF!</f>
        <v>#REF!</v>
      </c>
      <c r="T241" s="0" t="e">
        <f aca="false">VLOOKUP('XL-OPT'!Q241,Months!$A$4:$D$288,4)</f>
        <v>#REF!</v>
      </c>
    </row>
    <row r="242" customFormat="false" ht="12.75" hidden="false" customHeight="false" outlineLevel="0" collapsed="false">
      <c r="O242" s="0" t="e">
        <f aca="false">CONCATENATE(P242,Q242)</f>
        <v>#REF!</v>
      </c>
      <c r="P242" s="0" t="e">
        <f aca="false">#REF!</f>
        <v>#REF!</v>
      </c>
      <c r="Q242" s="153" t="e">
        <f aca="false">#REF!</f>
        <v>#REF!</v>
      </c>
      <c r="R242" s="0" t="e">
        <f aca="false">#REF!</f>
        <v>#REF!</v>
      </c>
      <c r="S242" s="0" t="e">
        <f aca="false">#REF!</f>
        <v>#REF!</v>
      </c>
      <c r="T242" s="0" t="e">
        <f aca="false">VLOOKUP('XL-OPT'!Q242,Months!$A$4:$D$288,4)</f>
        <v>#REF!</v>
      </c>
    </row>
    <row r="243" customFormat="false" ht="12.75" hidden="false" customHeight="false" outlineLevel="0" collapsed="false">
      <c r="O243" s="0" t="e">
        <f aca="false">CONCATENATE(P243,Q243)</f>
        <v>#REF!</v>
      </c>
      <c r="P243" s="0" t="e">
        <f aca="false">#REF!</f>
        <v>#REF!</v>
      </c>
      <c r="Q243" s="153" t="e">
        <f aca="false">#REF!</f>
        <v>#REF!</v>
      </c>
      <c r="R243" s="0" t="e">
        <f aca="false">#REF!</f>
        <v>#REF!</v>
      </c>
      <c r="S243" s="0" t="e">
        <f aca="false">#REF!</f>
        <v>#REF!</v>
      </c>
      <c r="T243" s="0" t="e">
        <f aca="false">VLOOKUP('XL-OPT'!Q243,Months!$A$4:$D$288,4)</f>
        <v>#REF!</v>
      </c>
    </row>
    <row r="244" customFormat="false" ht="12.75" hidden="false" customHeight="false" outlineLevel="0" collapsed="false">
      <c r="O244" s="0" t="e">
        <f aca="false">CONCATENATE(P244,Q244)</f>
        <v>#REF!</v>
      </c>
      <c r="P244" s="0" t="e">
        <f aca="false">#REF!</f>
        <v>#REF!</v>
      </c>
      <c r="Q244" s="153" t="e">
        <f aca="false">#REF!</f>
        <v>#REF!</v>
      </c>
      <c r="R244" s="0" t="e">
        <f aca="false">#REF!</f>
        <v>#REF!</v>
      </c>
      <c r="S244" s="0" t="e">
        <f aca="false">#REF!</f>
        <v>#REF!</v>
      </c>
      <c r="T244" s="0" t="e">
        <f aca="false">VLOOKUP('XL-OPT'!Q244,Months!$A$4:$D$288,4)</f>
        <v>#REF!</v>
      </c>
    </row>
    <row r="245" customFormat="false" ht="12.75" hidden="false" customHeight="false" outlineLevel="0" collapsed="false">
      <c r="O245" s="0" t="e">
        <f aca="false">CONCATENATE(P245,Q245)</f>
        <v>#REF!</v>
      </c>
      <c r="P245" s="0" t="e">
        <f aca="false">#REF!</f>
        <v>#REF!</v>
      </c>
      <c r="Q245" s="153" t="e">
        <f aca="false">#REF!</f>
        <v>#REF!</v>
      </c>
      <c r="R245" s="0" t="e">
        <f aca="false">#REF!</f>
        <v>#REF!</v>
      </c>
      <c r="S245" s="0" t="e">
        <f aca="false">#REF!</f>
        <v>#REF!</v>
      </c>
      <c r="T245" s="0" t="e">
        <f aca="false">VLOOKUP('XL-OPT'!Q245,Months!$A$4:$D$288,4)</f>
        <v>#REF!</v>
      </c>
    </row>
    <row r="246" customFormat="false" ht="12.75" hidden="false" customHeight="false" outlineLevel="0" collapsed="false">
      <c r="O246" s="0" t="e">
        <f aca="false">CONCATENATE(P246,Q246)</f>
        <v>#REF!</v>
      </c>
      <c r="P246" s="0" t="e">
        <f aca="false">#REF!</f>
        <v>#REF!</v>
      </c>
      <c r="Q246" s="153" t="e">
        <f aca="false">#REF!</f>
        <v>#REF!</v>
      </c>
      <c r="R246" s="0" t="e">
        <f aca="false">#REF!</f>
        <v>#REF!</v>
      </c>
      <c r="S246" s="0" t="e">
        <f aca="false">#REF!</f>
        <v>#REF!</v>
      </c>
      <c r="T246" s="0" t="e">
        <f aca="false">VLOOKUP('XL-OPT'!Q246,Months!$A$4:$D$288,4)</f>
        <v>#REF!</v>
      </c>
    </row>
    <row r="247" customFormat="false" ht="12.75" hidden="false" customHeight="false" outlineLevel="0" collapsed="false">
      <c r="O247" s="0" t="e">
        <f aca="false">CONCATENATE(P247,Q247)</f>
        <v>#REF!</v>
      </c>
      <c r="P247" s="0" t="e">
        <f aca="false">#REF!</f>
        <v>#REF!</v>
      </c>
      <c r="Q247" s="153" t="e">
        <f aca="false">#REF!</f>
        <v>#REF!</v>
      </c>
      <c r="R247" s="0" t="e">
        <f aca="false">#REF!</f>
        <v>#REF!</v>
      </c>
      <c r="S247" s="0" t="e">
        <f aca="false">#REF!</f>
        <v>#REF!</v>
      </c>
      <c r="T247" s="0" t="e">
        <f aca="false">VLOOKUP('XL-OPT'!Q247,Months!$A$4:$D$288,4)</f>
        <v>#REF!</v>
      </c>
    </row>
    <row r="248" customFormat="false" ht="12.75" hidden="false" customHeight="false" outlineLevel="0" collapsed="false">
      <c r="O248" s="0" t="e">
        <f aca="false">CONCATENATE(P248,Q248)</f>
        <v>#REF!</v>
      </c>
      <c r="P248" s="0" t="e">
        <f aca="false">#REF!</f>
        <v>#REF!</v>
      </c>
      <c r="Q248" s="153" t="e">
        <f aca="false">#REF!</f>
        <v>#REF!</v>
      </c>
      <c r="R248" s="0" t="e">
        <f aca="false">#REF!</f>
        <v>#REF!</v>
      </c>
      <c r="S248" s="0" t="e">
        <f aca="false">#REF!</f>
        <v>#REF!</v>
      </c>
      <c r="T248" s="0" t="e">
        <f aca="false">VLOOKUP('XL-OPT'!Q248,Months!$A$4:$D$288,4)</f>
        <v>#REF!</v>
      </c>
    </row>
    <row r="249" customFormat="false" ht="12.75" hidden="false" customHeight="false" outlineLevel="0" collapsed="false">
      <c r="O249" s="0" t="e">
        <f aca="false">CONCATENATE(P249,Q249)</f>
        <v>#REF!</v>
      </c>
      <c r="P249" s="0" t="e">
        <f aca="false">#REF!</f>
        <v>#REF!</v>
      </c>
      <c r="Q249" s="153" t="e">
        <f aca="false">#REF!</f>
        <v>#REF!</v>
      </c>
      <c r="R249" s="0" t="e">
        <f aca="false">#REF!</f>
        <v>#REF!</v>
      </c>
      <c r="S249" s="0" t="e">
        <f aca="false">#REF!</f>
        <v>#REF!</v>
      </c>
      <c r="T249" s="0" t="e">
        <f aca="false">VLOOKUP('XL-OPT'!Q249,Months!$A$4:$D$288,4)</f>
        <v>#REF!</v>
      </c>
    </row>
    <row r="250" customFormat="false" ht="12.75" hidden="false" customHeight="false" outlineLevel="0" collapsed="false">
      <c r="O250" s="0" t="e">
        <f aca="false">CONCATENATE(P250,Q250)</f>
        <v>#REF!</v>
      </c>
      <c r="P250" s="0" t="e">
        <f aca="false">#REF!</f>
        <v>#REF!</v>
      </c>
      <c r="Q250" s="153" t="e">
        <f aca="false">#REF!</f>
        <v>#REF!</v>
      </c>
      <c r="R250" s="0" t="e">
        <f aca="false">#REF!</f>
        <v>#REF!</v>
      </c>
      <c r="S250" s="0" t="e">
        <f aca="false">#REF!</f>
        <v>#REF!</v>
      </c>
      <c r="T250" s="0" t="e">
        <f aca="false">VLOOKUP('XL-OPT'!Q250,Months!$A$4:$D$288,4)</f>
        <v>#REF!</v>
      </c>
    </row>
    <row r="251" customFormat="false" ht="12.75" hidden="false" customHeight="false" outlineLevel="0" collapsed="false">
      <c r="O251" s="0" t="e">
        <f aca="false">CONCATENATE(P251,Q251)</f>
        <v>#REF!</v>
      </c>
      <c r="P251" s="0" t="e">
        <f aca="false">#REF!</f>
        <v>#REF!</v>
      </c>
      <c r="Q251" s="153" t="e">
        <f aca="false">#REF!</f>
        <v>#REF!</v>
      </c>
      <c r="R251" s="0" t="e">
        <f aca="false">#REF!</f>
        <v>#REF!</v>
      </c>
      <c r="S251" s="0" t="e">
        <f aca="false">#REF!</f>
        <v>#REF!</v>
      </c>
      <c r="T251" s="0" t="e">
        <f aca="false">VLOOKUP('XL-OPT'!Q251,Months!$A$4:$D$288,4)</f>
        <v>#REF!</v>
      </c>
    </row>
    <row r="252" customFormat="false" ht="12.75" hidden="false" customHeight="false" outlineLevel="0" collapsed="false">
      <c r="O252" s="0" t="e">
        <f aca="false">CONCATENATE(P252,Q252)</f>
        <v>#REF!</v>
      </c>
      <c r="P252" s="0" t="e">
        <f aca="false">#REF!</f>
        <v>#REF!</v>
      </c>
      <c r="Q252" s="153" t="e">
        <f aca="false">#REF!</f>
        <v>#REF!</v>
      </c>
      <c r="R252" s="0" t="e">
        <f aca="false">#REF!</f>
        <v>#REF!</v>
      </c>
      <c r="S252" s="0" t="e">
        <f aca="false">#REF!</f>
        <v>#REF!</v>
      </c>
      <c r="T252" s="0" t="e">
        <f aca="false">VLOOKUP('XL-OPT'!Q252,Months!$A$4:$D$288,4)</f>
        <v>#REF!</v>
      </c>
    </row>
    <row r="253" customFormat="false" ht="12.75" hidden="false" customHeight="false" outlineLevel="0" collapsed="false">
      <c r="O253" s="0" t="e">
        <f aca="false">CONCATENATE(P253,Q253)</f>
        <v>#REF!</v>
      </c>
      <c r="P253" s="0" t="e">
        <f aca="false">#REF!</f>
        <v>#REF!</v>
      </c>
      <c r="Q253" s="153" t="e">
        <f aca="false">#REF!</f>
        <v>#REF!</v>
      </c>
      <c r="R253" s="0" t="e">
        <f aca="false">#REF!</f>
        <v>#REF!</v>
      </c>
      <c r="S253" s="0" t="e">
        <f aca="false">#REF!</f>
        <v>#REF!</v>
      </c>
      <c r="T253" s="0" t="e">
        <f aca="false">VLOOKUP('XL-OPT'!Q253,Months!$A$4:$D$288,4)</f>
        <v>#REF!</v>
      </c>
    </row>
    <row r="254" customFormat="false" ht="12.75" hidden="false" customHeight="false" outlineLevel="0" collapsed="false">
      <c r="O254" s="0" t="e">
        <f aca="false">CONCATENATE(P254,Q254)</f>
        <v>#REF!</v>
      </c>
      <c r="P254" s="0" t="e">
        <f aca="false">#REF!</f>
        <v>#REF!</v>
      </c>
      <c r="Q254" s="153" t="e">
        <f aca="false">#REF!</f>
        <v>#REF!</v>
      </c>
      <c r="R254" s="0" t="e">
        <f aca="false">#REF!</f>
        <v>#REF!</v>
      </c>
      <c r="S254" s="0" t="e">
        <f aca="false">#REF!</f>
        <v>#REF!</v>
      </c>
      <c r="T254" s="0" t="e">
        <f aca="false">VLOOKUP('XL-OPT'!Q254,Months!$A$4:$D$288,4)</f>
        <v>#REF!</v>
      </c>
    </row>
    <row r="255" customFormat="false" ht="12.75" hidden="false" customHeight="false" outlineLevel="0" collapsed="false">
      <c r="O255" s="0" t="e">
        <f aca="false">CONCATENATE(P255,Q255)</f>
        <v>#REF!</v>
      </c>
      <c r="P255" s="0" t="e">
        <f aca="false">#REF!</f>
        <v>#REF!</v>
      </c>
      <c r="Q255" s="153" t="e">
        <f aca="false">#REF!</f>
        <v>#REF!</v>
      </c>
      <c r="R255" s="0" t="e">
        <f aca="false">#REF!</f>
        <v>#REF!</v>
      </c>
      <c r="S255" s="0" t="e">
        <f aca="false">#REF!</f>
        <v>#REF!</v>
      </c>
      <c r="T255" s="0" t="e">
        <f aca="false">VLOOKUP('XL-OPT'!Q255,Months!$A$4:$D$288,4)</f>
        <v>#REF!</v>
      </c>
    </row>
    <row r="256" customFormat="false" ht="12.75" hidden="false" customHeight="false" outlineLevel="0" collapsed="false">
      <c r="O256" s="0" t="e">
        <f aca="false">CONCATENATE(P256,Q256)</f>
        <v>#REF!</v>
      </c>
      <c r="P256" s="0" t="e">
        <f aca="false">#REF!</f>
        <v>#REF!</v>
      </c>
      <c r="Q256" s="153" t="e">
        <f aca="false">#REF!</f>
        <v>#REF!</v>
      </c>
      <c r="R256" s="0" t="e">
        <f aca="false">#REF!</f>
        <v>#REF!</v>
      </c>
      <c r="S256" s="0" t="e">
        <f aca="false">#REF!</f>
        <v>#REF!</v>
      </c>
      <c r="T256" s="0" t="e">
        <f aca="false">VLOOKUP('XL-OPT'!Q256,Months!$A$4:$D$288,4)</f>
        <v>#REF!</v>
      </c>
    </row>
    <row r="257" customFormat="false" ht="12.75" hidden="false" customHeight="false" outlineLevel="0" collapsed="false">
      <c r="O257" s="0" t="e">
        <f aca="false">CONCATENATE(P257,Q257)</f>
        <v>#REF!</v>
      </c>
      <c r="P257" s="0" t="e">
        <f aca="false">#REF!</f>
        <v>#REF!</v>
      </c>
      <c r="Q257" s="153" t="e">
        <f aca="false">#REF!</f>
        <v>#REF!</v>
      </c>
      <c r="R257" s="0" t="e">
        <f aca="false">#REF!</f>
        <v>#REF!</v>
      </c>
      <c r="S257" s="0" t="e">
        <f aca="false">#REF!</f>
        <v>#REF!</v>
      </c>
      <c r="T257" s="0" t="e">
        <f aca="false">VLOOKUP('XL-OPT'!Q257,Months!$A$4:$D$288,4)</f>
        <v>#REF!</v>
      </c>
    </row>
    <row r="258" customFormat="false" ht="12.75" hidden="false" customHeight="false" outlineLevel="0" collapsed="false">
      <c r="O258" s="0" t="e">
        <f aca="false">CONCATENATE(P258,Q258)</f>
        <v>#REF!</v>
      </c>
      <c r="P258" s="0" t="e">
        <f aca="false">#REF!</f>
        <v>#REF!</v>
      </c>
      <c r="Q258" s="153" t="e">
        <f aca="false">#REF!</f>
        <v>#REF!</v>
      </c>
      <c r="R258" s="0" t="e">
        <f aca="false">#REF!</f>
        <v>#REF!</v>
      </c>
      <c r="S258" s="0" t="e">
        <f aca="false">#REF!</f>
        <v>#REF!</v>
      </c>
      <c r="T258" s="0" t="e">
        <f aca="false">VLOOKUP('XL-OPT'!Q258,Months!$A$4:$D$288,4)</f>
        <v>#REF!</v>
      </c>
    </row>
    <row r="259" customFormat="false" ht="12.75" hidden="false" customHeight="false" outlineLevel="0" collapsed="false">
      <c r="O259" s="0" t="e">
        <f aca="false">CONCATENATE(P259,Q259)</f>
        <v>#REF!</v>
      </c>
      <c r="P259" s="0" t="e">
        <f aca="false">#REF!</f>
        <v>#REF!</v>
      </c>
      <c r="Q259" s="153" t="e">
        <f aca="false">#REF!</f>
        <v>#REF!</v>
      </c>
      <c r="R259" s="0" t="e">
        <f aca="false">#REF!</f>
        <v>#REF!</v>
      </c>
      <c r="S259" s="0" t="e">
        <f aca="false">#REF!</f>
        <v>#REF!</v>
      </c>
      <c r="T259" s="0" t="e">
        <f aca="false">VLOOKUP('XL-OPT'!Q259,Months!$A$4:$D$288,4)</f>
        <v>#REF!</v>
      </c>
    </row>
    <row r="260" customFormat="false" ht="12.75" hidden="false" customHeight="false" outlineLevel="0" collapsed="false">
      <c r="O260" s="0" t="e">
        <f aca="false">CONCATENATE(P260,Q260)</f>
        <v>#REF!</v>
      </c>
      <c r="P260" s="0" t="e">
        <f aca="false">#REF!</f>
        <v>#REF!</v>
      </c>
      <c r="Q260" s="153" t="e">
        <f aca="false">#REF!</f>
        <v>#REF!</v>
      </c>
      <c r="R260" s="0" t="e">
        <f aca="false">#REF!</f>
        <v>#REF!</v>
      </c>
      <c r="S260" s="0" t="e">
        <f aca="false">#REF!</f>
        <v>#REF!</v>
      </c>
      <c r="T260" s="0" t="e">
        <f aca="false">VLOOKUP('XL-OPT'!Q260,Months!$A$4:$D$288,4)</f>
        <v>#REF!</v>
      </c>
    </row>
    <row r="261" customFormat="false" ht="12.75" hidden="false" customHeight="false" outlineLevel="0" collapsed="false">
      <c r="O261" s="0" t="e">
        <f aca="false">CONCATENATE(P261,Q261)</f>
        <v>#REF!</v>
      </c>
      <c r="P261" s="0" t="e">
        <f aca="false">#REF!</f>
        <v>#REF!</v>
      </c>
      <c r="Q261" s="153" t="e">
        <f aca="false">#REF!</f>
        <v>#REF!</v>
      </c>
      <c r="R261" s="0" t="e">
        <f aca="false">#REF!</f>
        <v>#REF!</v>
      </c>
      <c r="S261" s="0" t="e">
        <f aca="false">#REF!</f>
        <v>#REF!</v>
      </c>
      <c r="T261" s="0" t="e">
        <f aca="false">VLOOKUP('XL-OPT'!Q261,Months!$A$4:$D$288,4)</f>
        <v>#REF!</v>
      </c>
    </row>
    <row r="262" customFormat="false" ht="12.75" hidden="false" customHeight="false" outlineLevel="0" collapsed="false">
      <c r="O262" s="0" t="e">
        <f aca="false">CONCATENATE(P262,Q262)</f>
        <v>#REF!</v>
      </c>
      <c r="P262" s="0" t="e">
        <f aca="false">#REF!</f>
        <v>#REF!</v>
      </c>
      <c r="Q262" s="153" t="e">
        <f aca="false">#REF!</f>
        <v>#REF!</v>
      </c>
      <c r="R262" s="0" t="e">
        <f aca="false">#REF!</f>
        <v>#REF!</v>
      </c>
      <c r="S262" s="0" t="e">
        <f aca="false">#REF!</f>
        <v>#REF!</v>
      </c>
      <c r="T262" s="0" t="e">
        <f aca="false">VLOOKUP('XL-OPT'!Q262,Months!$A$4:$D$288,4)</f>
        <v>#REF!</v>
      </c>
    </row>
    <row r="263" customFormat="false" ht="12.75" hidden="false" customHeight="false" outlineLevel="0" collapsed="false">
      <c r="O263" s="0" t="e">
        <f aca="false">CONCATENATE(P263,Q263)</f>
        <v>#REF!</v>
      </c>
      <c r="P263" s="0" t="e">
        <f aca="false">#REF!</f>
        <v>#REF!</v>
      </c>
      <c r="Q263" s="153" t="e">
        <f aca="false">#REF!</f>
        <v>#REF!</v>
      </c>
      <c r="R263" s="0" t="e">
        <f aca="false">#REF!</f>
        <v>#REF!</v>
      </c>
      <c r="S263" s="0" t="e">
        <f aca="false">#REF!</f>
        <v>#REF!</v>
      </c>
      <c r="T263" s="0" t="e">
        <f aca="false">VLOOKUP('XL-OPT'!Q263,Months!$A$4:$D$288,4)</f>
        <v>#REF!</v>
      </c>
    </row>
    <row r="264" customFormat="false" ht="12.75" hidden="false" customHeight="false" outlineLevel="0" collapsed="false">
      <c r="O264" s="0" t="e">
        <f aca="false">CONCATENATE(P264,Q264)</f>
        <v>#REF!</v>
      </c>
      <c r="P264" s="0" t="e">
        <f aca="false">#REF!</f>
        <v>#REF!</v>
      </c>
      <c r="Q264" s="153" t="e">
        <f aca="false">#REF!</f>
        <v>#REF!</v>
      </c>
      <c r="R264" s="0" t="e">
        <f aca="false">#REF!</f>
        <v>#REF!</v>
      </c>
      <c r="S264" s="0" t="e">
        <f aca="false">#REF!</f>
        <v>#REF!</v>
      </c>
      <c r="T264" s="0" t="e">
        <f aca="false">VLOOKUP('XL-OPT'!Q264,Months!$A$4:$D$288,4)</f>
        <v>#REF!</v>
      </c>
    </row>
    <row r="265" customFormat="false" ht="12.75" hidden="false" customHeight="false" outlineLevel="0" collapsed="false">
      <c r="O265" s="0" t="e">
        <f aca="false">CONCATENATE(P265,Q265)</f>
        <v>#REF!</v>
      </c>
      <c r="P265" s="0" t="e">
        <f aca="false">#REF!</f>
        <v>#REF!</v>
      </c>
      <c r="Q265" s="153" t="e">
        <f aca="false">#REF!</f>
        <v>#REF!</v>
      </c>
      <c r="R265" s="0" t="e">
        <f aca="false">#REF!</f>
        <v>#REF!</v>
      </c>
      <c r="S265" s="0" t="e">
        <f aca="false">#REF!</f>
        <v>#REF!</v>
      </c>
      <c r="T265" s="0" t="e">
        <f aca="false">VLOOKUP('XL-OPT'!Q265,Months!$A$4:$D$288,4)</f>
        <v>#REF!</v>
      </c>
    </row>
    <row r="266" customFormat="false" ht="12.75" hidden="false" customHeight="false" outlineLevel="0" collapsed="false">
      <c r="O266" s="0" t="e">
        <f aca="false">CONCATENATE(P266,Q266)</f>
        <v>#REF!</v>
      </c>
      <c r="P266" s="0" t="e">
        <f aca="false">#REF!</f>
        <v>#REF!</v>
      </c>
      <c r="Q266" s="153" t="e">
        <f aca="false">#REF!</f>
        <v>#REF!</v>
      </c>
      <c r="R266" s="0" t="e">
        <f aca="false">#REF!</f>
        <v>#REF!</v>
      </c>
      <c r="S266" s="0" t="e">
        <f aca="false">#REF!</f>
        <v>#REF!</v>
      </c>
      <c r="T266" s="0" t="e">
        <f aca="false">VLOOKUP('XL-OPT'!Q266,Months!$A$4:$D$288,4)</f>
        <v>#REF!</v>
      </c>
    </row>
    <row r="267" customFormat="false" ht="12.75" hidden="false" customHeight="false" outlineLevel="0" collapsed="false">
      <c r="O267" s="0" t="e">
        <f aca="false">CONCATENATE(P267,Q267)</f>
        <v>#REF!</v>
      </c>
      <c r="P267" s="0" t="e">
        <f aca="false">#REF!</f>
        <v>#REF!</v>
      </c>
      <c r="Q267" s="153" t="e">
        <f aca="false">#REF!</f>
        <v>#REF!</v>
      </c>
      <c r="R267" s="0" t="e">
        <f aca="false">#REF!</f>
        <v>#REF!</v>
      </c>
      <c r="S267" s="0" t="e">
        <f aca="false">#REF!</f>
        <v>#REF!</v>
      </c>
      <c r="T267" s="0" t="e">
        <f aca="false">VLOOKUP('XL-OPT'!Q267,Months!$A$4:$D$288,4)</f>
        <v>#REF!</v>
      </c>
    </row>
    <row r="268" customFormat="false" ht="12.75" hidden="false" customHeight="false" outlineLevel="0" collapsed="false">
      <c r="O268" s="0" t="e">
        <f aca="false">CONCATENATE(P268,Q268)</f>
        <v>#REF!</v>
      </c>
      <c r="P268" s="0" t="e">
        <f aca="false">#REF!</f>
        <v>#REF!</v>
      </c>
      <c r="Q268" s="153" t="e">
        <f aca="false">#REF!</f>
        <v>#REF!</v>
      </c>
      <c r="R268" s="0" t="e">
        <f aca="false">#REF!</f>
        <v>#REF!</v>
      </c>
      <c r="S268" s="0" t="e">
        <f aca="false">#REF!</f>
        <v>#REF!</v>
      </c>
      <c r="T268" s="0" t="e">
        <f aca="false">VLOOKUP('XL-OPT'!Q268,Months!$A$4:$D$288,4)</f>
        <v>#REF!</v>
      </c>
    </row>
    <row r="269" customFormat="false" ht="12.75" hidden="false" customHeight="false" outlineLevel="0" collapsed="false">
      <c r="O269" s="0" t="e">
        <f aca="false">CONCATENATE(P269,Q269)</f>
        <v>#REF!</v>
      </c>
      <c r="P269" s="0" t="e">
        <f aca="false">#REF!</f>
        <v>#REF!</v>
      </c>
      <c r="Q269" s="153" t="e">
        <f aca="false">#REF!</f>
        <v>#REF!</v>
      </c>
      <c r="R269" s="0" t="e">
        <f aca="false">#REF!</f>
        <v>#REF!</v>
      </c>
      <c r="S269" s="0" t="e">
        <f aca="false">#REF!</f>
        <v>#REF!</v>
      </c>
      <c r="T269" s="0" t="e">
        <f aca="false">VLOOKUP('XL-OPT'!Q269,Months!$A$4:$D$288,4)</f>
        <v>#REF!</v>
      </c>
    </row>
    <row r="270" customFormat="false" ht="12.75" hidden="false" customHeight="false" outlineLevel="0" collapsed="false">
      <c r="O270" s="0" t="e">
        <f aca="false">CONCATENATE(P270,Q270)</f>
        <v>#REF!</v>
      </c>
      <c r="P270" s="0" t="e">
        <f aca="false">#REF!</f>
        <v>#REF!</v>
      </c>
      <c r="Q270" s="153" t="e">
        <f aca="false">#REF!</f>
        <v>#REF!</v>
      </c>
      <c r="R270" s="0" t="e">
        <f aca="false">#REF!</f>
        <v>#REF!</v>
      </c>
      <c r="S270" s="0" t="e">
        <f aca="false">#REF!</f>
        <v>#REF!</v>
      </c>
      <c r="T270" s="0" t="e">
        <f aca="false">VLOOKUP('XL-OPT'!Q270,Months!$A$4:$D$288,4)</f>
        <v>#REF!</v>
      </c>
    </row>
    <row r="271" customFormat="false" ht="12.75" hidden="false" customHeight="false" outlineLevel="0" collapsed="false">
      <c r="O271" s="0" t="e">
        <f aca="false">CONCATENATE(P271,Q271)</f>
        <v>#REF!</v>
      </c>
      <c r="P271" s="0" t="e">
        <f aca="false">#REF!</f>
        <v>#REF!</v>
      </c>
      <c r="Q271" s="153" t="e">
        <f aca="false">#REF!</f>
        <v>#REF!</v>
      </c>
      <c r="R271" s="0" t="e">
        <f aca="false">#REF!</f>
        <v>#REF!</v>
      </c>
      <c r="S271" s="0" t="e">
        <f aca="false">#REF!</f>
        <v>#REF!</v>
      </c>
      <c r="T271" s="0" t="e">
        <f aca="false">VLOOKUP('XL-OPT'!Q271,Months!$A$4:$D$288,4)</f>
        <v>#REF!</v>
      </c>
    </row>
    <row r="272" customFormat="false" ht="12.75" hidden="false" customHeight="false" outlineLevel="0" collapsed="false">
      <c r="O272" s="0" t="e">
        <f aca="false">CONCATENATE(P272,Q272)</f>
        <v>#REF!</v>
      </c>
      <c r="P272" s="0" t="e">
        <f aca="false">#REF!</f>
        <v>#REF!</v>
      </c>
      <c r="Q272" s="153" t="e">
        <f aca="false">#REF!</f>
        <v>#REF!</v>
      </c>
      <c r="R272" s="0" t="e">
        <f aca="false">#REF!</f>
        <v>#REF!</v>
      </c>
      <c r="S272" s="0" t="e">
        <f aca="false">#REF!</f>
        <v>#REF!</v>
      </c>
      <c r="T272" s="0" t="e">
        <f aca="false">VLOOKUP('XL-OPT'!Q272,Months!$A$4:$D$288,4)</f>
        <v>#REF!</v>
      </c>
    </row>
    <row r="273" customFormat="false" ht="12.75" hidden="false" customHeight="false" outlineLevel="0" collapsed="false">
      <c r="O273" s="0" t="e">
        <f aca="false">CONCATENATE(P273,Q273)</f>
        <v>#REF!</v>
      </c>
      <c r="P273" s="0" t="e">
        <f aca="false">#REF!</f>
        <v>#REF!</v>
      </c>
      <c r="Q273" s="153" t="e">
        <f aca="false">#REF!</f>
        <v>#REF!</v>
      </c>
      <c r="R273" s="0" t="e">
        <f aca="false">#REF!</f>
        <v>#REF!</v>
      </c>
      <c r="S273" s="0" t="e">
        <f aca="false">#REF!</f>
        <v>#REF!</v>
      </c>
      <c r="T273" s="0" t="e">
        <f aca="false">VLOOKUP('XL-OPT'!Q273,Months!$A$4:$D$288,4)</f>
        <v>#REF!</v>
      </c>
    </row>
    <row r="274" customFormat="false" ht="12.75" hidden="false" customHeight="false" outlineLevel="0" collapsed="false">
      <c r="O274" s="0" t="e">
        <f aca="false">CONCATENATE(P274,Q274)</f>
        <v>#REF!</v>
      </c>
      <c r="P274" s="0" t="e">
        <f aca="false">#REF!</f>
        <v>#REF!</v>
      </c>
      <c r="Q274" s="153" t="e">
        <f aca="false">#REF!</f>
        <v>#REF!</v>
      </c>
      <c r="R274" s="0" t="e">
        <f aca="false">#REF!</f>
        <v>#REF!</v>
      </c>
      <c r="S274" s="0" t="e">
        <f aca="false">#REF!</f>
        <v>#REF!</v>
      </c>
      <c r="T274" s="0" t="e">
        <f aca="false">VLOOKUP('XL-OPT'!Q274,Months!$A$4:$D$288,4)</f>
        <v>#REF!</v>
      </c>
    </row>
    <row r="275" customFormat="false" ht="12.75" hidden="false" customHeight="false" outlineLevel="0" collapsed="false">
      <c r="O275" s="0" t="e">
        <f aca="false">CONCATENATE(P275,Q275)</f>
        <v>#REF!</v>
      </c>
      <c r="P275" s="0" t="e">
        <f aca="false">#REF!</f>
        <v>#REF!</v>
      </c>
      <c r="Q275" s="153" t="e">
        <f aca="false">#REF!</f>
        <v>#REF!</v>
      </c>
      <c r="R275" s="0" t="e">
        <f aca="false">#REF!</f>
        <v>#REF!</v>
      </c>
      <c r="S275" s="0" t="e">
        <f aca="false">#REF!</f>
        <v>#REF!</v>
      </c>
      <c r="T275" s="0" t="e">
        <f aca="false">VLOOKUP('XL-OPT'!Q275,Months!$A$4:$D$288,4)</f>
        <v>#REF!</v>
      </c>
    </row>
    <row r="276" customFormat="false" ht="12.75" hidden="false" customHeight="false" outlineLevel="0" collapsed="false">
      <c r="O276" s="0" t="e">
        <f aca="false">CONCATENATE(P276,Q276)</f>
        <v>#REF!</v>
      </c>
      <c r="P276" s="0" t="e">
        <f aca="false">#REF!</f>
        <v>#REF!</v>
      </c>
      <c r="Q276" s="153" t="e">
        <f aca="false">#REF!</f>
        <v>#REF!</v>
      </c>
      <c r="R276" s="0" t="e">
        <f aca="false">#REF!</f>
        <v>#REF!</v>
      </c>
      <c r="S276" s="0" t="e">
        <f aca="false">#REF!</f>
        <v>#REF!</v>
      </c>
      <c r="T276" s="0" t="e">
        <f aca="false">VLOOKUP('XL-OPT'!Q276,Months!$A$4:$D$288,4)</f>
        <v>#REF!</v>
      </c>
    </row>
    <row r="277" customFormat="false" ht="12.75" hidden="false" customHeight="false" outlineLevel="0" collapsed="false">
      <c r="O277" s="0" t="e">
        <f aca="false">CONCATENATE(P277,Q277)</f>
        <v>#REF!</v>
      </c>
      <c r="P277" s="0" t="e">
        <f aca="false">#REF!</f>
        <v>#REF!</v>
      </c>
      <c r="Q277" s="153" t="e">
        <f aca="false">#REF!</f>
        <v>#REF!</v>
      </c>
      <c r="R277" s="0" t="e">
        <f aca="false">#REF!</f>
        <v>#REF!</v>
      </c>
      <c r="S277" s="0" t="e">
        <f aca="false">#REF!</f>
        <v>#REF!</v>
      </c>
      <c r="T277" s="0" t="e">
        <f aca="false">VLOOKUP('XL-OPT'!Q277,Months!$A$4:$D$288,4)</f>
        <v>#REF!</v>
      </c>
    </row>
    <row r="278" customFormat="false" ht="12.75" hidden="false" customHeight="false" outlineLevel="0" collapsed="false">
      <c r="O278" s="0" t="e">
        <f aca="false">CONCATENATE(P278,Q278)</f>
        <v>#REF!</v>
      </c>
      <c r="P278" s="0" t="e">
        <f aca="false">#REF!</f>
        <v>#REF!</v>
      </c>
      <c r="Q278" s="153" t="e">
        <f aca="false">#REF!</f>
        <v>#REF!</v>
      </c>
      <c r="R278" s="0" t="e">
        <f aca="false">#REF!</f>
        <v>#REF!</v>
      </c>
      <c r="S278" s="0" t="e">
        <f aca="false">#REF!</f>
        <v>#REF!</v>
      </c>
      <c r="T278" s="0" t="e">
        <f aca="false">VLOOKUP('XL-OPT'!Q278,Months!$A$4:$D$288,4)</f>
        <v>#REF!</v>
      </c>
    </row>
    <row r="279" customFormat="false" ht="12.75" hidden="false" customHeight="false" outlineLevel="0" collapsed="false">
      <c r="O279" s="0" t="e">
        <f aca="false">CONCATENATE(P279,Q279)</f>
        <v>#REF!</v>
      </c>
      <c r="P279" s="0" t="e">
        <f aca="false">#REF!</f>
        <v>#REF!</v>
      </c>
      <c r="Q279" s="153" t="e">
        <f aca="false">#REF!</f>
        <v>#REF!</v>
      </c>
      <c r="R279" s="0" t="e">
        <f aca="false">#REF!</f>
        <v>#REF!</v>
      </c>
      <c r="S279" s="0" t="e">
        <f aca="false">#REF!</f>
        <v>#REF!</v>
      </c>
      <c r="T279" s="0" t="e">
        <f aca="false">VLOOKUP('XL-OPT'!Q279,Months!$A$4:$D$288,4)</f>
        <v>#REF!</v>
      </c>
    </row>
    <row r="280" customFormat="false" ht="12.75" hidden="false" customHeight="false" outlineLevel="0" collapsed="false">
      <c r="O280" s="0" t="e">
        <f aca="false">CONCATENATE(P280,Q280)</f>
        <v>#REF!</v>
      </c>
      <c r="P280" s="0" t="e">
        <f aca="false">#REF!</f>
        <v>#REF!</v>
      </c>
      <c r="Q280" s="153" t="e">
        <f aca="false">#REF!</f>
        <v>#REF!</v>
      </c>
      <c r="R280" s="0" t="e">
        <f aca="false">#REF!</f>
        <v>#REF!</v>
      </c>
      <c r="S280" s="0" t="e">
        <f aca="false">#REF!</f>
        <v>#REF!</v>
      </c>
      <c r="T280" s="0" t="e">
        <f aca="false">VLOOKUP('XL-OPT'!Q280,Months!$A$4:$D$288,4)</f>
        <v>#REF!</v>
      </c>
    </row>
    <row r="281" customFormat="false" ht="12.75" hidden="false" customHeight="false" outlineLevel="0" collapsed="false">
      <c r="O281" s="0" t="e">
        <f aca="false">CONCATENATE(P281,Q281)</f>
        <v>#REF!</v>
      </c>
      <c r="P281" s="0" t="e">
        <f aca="false">#REF!</f>
        <v>#REF!</v>
      </c>
      <c r="Q281" s="153" t="e">
        <f aca="false">#REF!</f>
        <v>#REF!</v>
      </c>
      <c r="R281" s="0" t="e">
        <f aca="false">#REF!</f>
        <v>#REF!</v>
      </c>
      <c r="S281" s="0" t="e">
        <f aca="false">#REF!</f>
        <v>#REF!</v>
      </c>
      <c r="T281" s="0" t="e">
        <f aca="false">VLOOKUP('XL-OPT'!Q281,Months!$A$4:$D$288,4)</f>
        <v>#REF!</v>
      </c>
    </row>
    <row r="282" customFormat="false" ht="12.75" hidden="false" customHeight="false" outlineLevel="0" collapsed="false">
      <c r="O282" s="0" t="e">
        <f aca="false">CONCATENATE(P282,Q282)</f>
        <v>#REF!</v>
      </c>
      <c r="P282" s="0" t="e">
        <f aca="false">#REF!</f>
        <v>#REF!</v>
      </c>
      <c r="Q282" s="153" t="e">
        <f aca="false">#REF!</f>
        <v>#REF!</v>
      </c>
      <c r="R282" s="0" t="e">
        <f aca="false">#REF!</f>
        <v>#REF!</v>
      </c>
      <c r="S282" s="0" t="e">
        <f aca="false">#REF!</f>
        <v>#REF!</v>
      </c>
      <c r="T282" s="0" t="e">
        <f aca="false">VLOOKUP('XL-OPT'!Q282,Months!$A$4:$D$288,4)</f>
        <v>#REF!</v>
      </c>
    </row>
    <row r="283" customFormat="false" ht="12.75" hidden="false" customHeight="false" outlineLevel="0" collapsed="false">
      <c r="O283" s="0" t="e">
        <f aca="false">CONCATENATE(P283,Q283)</f>
        <v>#REF!</v>
      </c>
      <c r="P283" s="0" t="e">
        <f aca="false">#REF!</f>
        <v>#REF!</v>
      </c>
      <c r="Q283" s="153" t="e">
        <f aca="false">#REF!</f>
        <v>#REF!</v>
      </c>
      <c r="R283" s="0" t="e">
        <f aca="false">#REF!</f>
        <v>#REF!</v>
      </c>
      <c r="S283" s="0" t="e">
        <f aca="false">#REF!</f>
        <v>#REF!</v>
      </c>
      <c r="T283" s="0" t="e">
        <f aca="false">VLOOKUP('XL-OPT'!Q283,Months!$A$4:$D$288,4)</f>
        <v>#REF!</v>
      </c>
    </row>
    <row r="284" customFormat="false" ht="12.75" hidden="false" customHeight="false" outlineLevel="0" collapsed="false">
      <c r="O284" s="0" t="e">
        <f aca="false">CONCATENATE(P284,Q284)</f>
        <v>#REF!</v>
      </c>
      <c r="P284" s="0" t="e">
        <f aca="false">#REF!</f>
        <v>#REF!</v>
      </c>
      <c r="Q284" s="153" t="e">
        <f aca="false">#REF!</f>
        <v>#REF!</v>
      </c>
      <c r="R284" s="0" t="e">
        <f aca="false">#REF!</f>
        <v>#REF!</v>
      </c>
      <c r="S284" s="0" t="e">
        <f aca="false">#REF!</f>
        <v>#REF!</v>
      </c>
      <c r="T284" s="0" t="e">
        <f aca="false">VLOOKUP('XL-OPT'!Q284,Months!$A$4:$D$288,4)</f>
        <v>#REF!</v>
      </c>
    </row>
    <row r="285" customFormat="false" ht="12.75" hidden="false" customHeight="false" outlineLevel="0" collapsed="false">
      <c r="O285" s="0" t="e">
        <f aca="false">CONCATENATE(P285,Q285)</f>
        <v>#REF!</v>
      </c>
      <c r="P285" s="0" t="e">
        <f aca="false">#REF!</f>
        <v>#REF!</v>
      </c>
      <c r="Q285" s="153" t="e">
        <f aca="false">#REF!</f>
        <v>#REF!</v>
      </c>
      <c r="R285" s="0" t="e">
        <f aca="false">#REF!</f>
        <v>#REF!</v>
      </c>
      <c r="S285" s="0" t="e">
        <f aca="false">#REF!</f>
        <v>#REF!</v>
      </c>
      <c r="T285" s="0" t="e">
        <f aca="false">VLOOKUP('XL-OPT'!Q285,Months!$A$4:$D$288,4)</f>
        <v>#REF!</v>
      </c>
    </row>
    <row r="286" customFormat="false" ht="12.75" hidden="false" customHeight="false" outlineLevel="0" collapsed="false">
      <c r="O286" s="0" t="e">
        <f aca="false">CONCATENATE(P286,Q286)</f>
        <v>#REF!</v>
      </c>
      <c r="P286" s="0" t="e">
        <f aca="false">#REF!</f>
        <v>#REF!</v>
      </c>
      <c r="Q286" s="153" t="e">
        <f aca="false">#REF!</f>
        <v>#REF!</v>
      </c>
      <c r="R286" s="0" t="e">
        <f aca="false">#REF!</f>
        <v>#REF!</v>
      </c>
      <c r="S286" s="0" t="e">
        <f aca="false">#REF!</f>
        <v>#REF!</v>
      </c>
      <c r="T286" s="0" t="e">
        <f aca="false">VLOOKUP('XL-OPT'!Q286,Months!$A$4:$D$288,4)</f>
        <v>#REF!</v>
      </c>
    </row>
    <row r="287" customFormat="false" ht="12.75" hidden="false" customHeight="false" outlineLevel="0" collapsed="false">
      <c r="O287" s="0" t="e">
        <f aca="false">CONCATENATE(P287,Q287)</f>
        <v>#REF!</v>
      </c>
      <c r="P287" s="0" t="e">
        <f aca="false">#REF!</f>
        <v>#REF!</v>
      </c>
      <c r="Q287" s="153" t="e">
        <f aca="false">#REF!</f>
        <v>#REF!</v>
      </c>
      <c r="R287" s="0" t="e">
        <f aca="false">#REF!</f>
        <v>#REF!</v>
      </c>
      <c r="S287" s="0" t="e">
        <f aca="false">#REF!</f>
        <v>#REF!</v>
      </c>
      <c r="T287" s="0" t="e">
        <f aca="false">VLOOKUP('XL-OPT'!Q287,Months!$A$4:$D$288,4)</f>
        <v>#REF!</v>
      </c>
    </row>
    <row r="288" customFormat="false" ht="12.75" hidden="false" customHeight="false" outlineLevel="0" collapsed="false">
      <c r="O288" s="0" t="e">
        <f aca="false">CONCATENATE(P288,Q288)</f>
        <v>#REF!</v>
      </c>
      <c r="P288" s="0" t="e">
        <f aca="false">#REF!</f>
        <v>#REF!</v>
      </c>
      <c r="Q288" s="153" t="e">
        <f aca="false">#REF!</f>
        <v>#REF!</v>
      </c>
      <c r="R288" s="0" t="e">
        <f aca="false">#REF!</f>
        <v>#REF!</v>
      </c>
      <c r="S288" s="0" t="e">
        <f aca="false">#REF!</f>
        <v>#REF!</v>
      </c>
      <c r="T288" s="0" t="e">
        <f aca="false">VLOOKUP('XL-OPT'!Q288,Months!$A$4:$D$288,4)</f>
        <v>#REF!</v>
      </c>
    </row>
    <row r="289" customFormat="false" ht="12.75" hidden="false" customHeight="false" outlineLevel="0" collapsed="false">
      <c r="O289" s="0" t="e">
        <f aca="false">CONCATENATE(P289,Q289)</f>
        <v>#REF!</v>
      </c>
      <c r="P289" s="0" t="e">
        <f aca="false">#REF!</f>
        <v>#REF!</v>
      </c>
      <c r="Q289" s="153" t="e">
        <f aca="false">#REF!</f>
        <v>#REF!</v>
      </c>
      <c r="R289" s="0" t="e">
        <f aca="false">#REF!</f>
        <v>#REF!</v>
      </c>
      <c r="S289" s="0" t="e">
        <f aca="false">#REF!</f>
        <v>#REF!</v>
      </c>
      <c r="T289" s="0" t="e">
        <f aca="false">VLOOKUP('XL-OPT'!Q289,Months!$A$4:$D$288,4)</f>
        <v>#REF!</v>
      </c>
    </row>
    <row r="290" customFormat="false" ht="12.75" hidden="false" customHeight="false" outlineLevel="0" collapsed="false">
      <c r="O290" s="0" t="e">
        <f aca="false">CONCATENATE(P290,Q290)</f>
        <v>#REF!</v>
      </c>
      <c r="P290" s="0" t="e">
        <f aca="false">#REF!</f>
        <v>#REF!</v>
      </c>
      <c r="Q290" s="153" t="e">
        <f aca="false">#REF!</f>
        <v>#REF!</v>
      </c>
      <c r="R290" s="0" t="e">
        <f aca="false">#REF!</f>
        <v>#REF!</v>
      </c>
      <c r="S290" s="0" t="e">
        <f aca="false">#REF!</f>
        <v>#REF!</v>
      </c>
      <c r="T290" s="0" t="e">
        <f aca="false">VLOOKUP('XL-OPT'!Q290,Months!$A$4:$D$288,4)</f>
        <v>#REF!</v>
      </c>
    </row>
    <row r="291" customFormat="false" ht="12.75" hidden="false" customHeight="false" outlineLevel="0" collapsed="false">
      <c r="O291" s="0" t="e">
        <f aca="false">CONCATENATE(P291,Q291)</f>
        <v>#REF!</v>
      </c>
      <c r="P291" s="0" t="e">
        <f aca="false">#REF!</f>
        <v>#REF!</v>
      </c>
      <c r="Q291" s="153" t="e">
        <f aca="false">#REF!</f>
        <v>#REF!</v>
      </c>
      <c r="R291" s="0" t="e">
        <f aca="false">#REF!</f>
        <v>#REF!</v>
      </c>
      <c r="S291" s="0" t="e">
        <f aca="false">#REF!</f>
        <v>#REF!</v>
      </c>
      <c r="T291" s="0" t="e">
        <f aca="false">VLOOKUP('XL-OPT'!Q291,Months!$A$4:$D$288,4)</f>
        <v>#REF!</v>
      </c>
    </row>
    <row r="292" customFormat="false" ht="12.75" hidden="false" customHeight="false" outlineLevel="0" collapsed="false">
      <c r="O292" s="0" t="e">
        <f aca="false">CONCATENATE(P292,Q292)</f>
        <v>#REF!</v>
      </c>
      <c r="P292" s="0" t="e">
        <f aca="false">#REF!</f>
        <v>#REF!</v>
      </c>
      <c r="Q292" s="153" t="e">
        <f aca="false">#REF!</f>
        <v>#REF!</v>
      </c>
      <c r="R292" s="0" t="e">
        <f aca="false">#REF!</f>
        <v>#REF!</v>
      </c>
      <c r="S292" s="0" t="e">
        <f aca="false">#REF!</f>
        <v>#REF!</v>
      </c>
      <c r="T292" s="0" t="e">
        <f aca="false">VLOOKUP('XL-OPT'!Q292,Months!$A$4:$D$288,4)</f>
        <v>#REF!</v>
      </c>
    </row>
    <row r="293" customFormat="false" ht="12.75" hidden="false" customHeight="false" outlineLevel="0" collapsed="false">
      <c r="O293" s="0" t="e">
        <f aca="false">CONCATENATE(P293,Q293)</f>
        <v>#REF!</v>
      </c>
      <c r="P293" s="0" t="e">
        <f aca="false">#REF!</f>
        <v>#REF!</v>
      </c>
      <c r="Q293" s="153" t="e">
        <f aca="false">#REF!</f>
        <v>#REF!</v>
      </c>
      <c r="R293" s="0" t="e">
        <f aca="false">#REF!</f>
        <v>#REF!</v>
      </c>
      <c r="S293" s="0" t="e">
        <f aca="false">#REF!</f>
        <v>#REF!</v>
      </c>
      <c r="T293" s="0" t="e">
        <f aca="false">VLOOKUP('XL-OPT'!Q293,Months!$A$4:$D$288,4)</f>
        <v>#REF!</v>
      </c>
    </row>
    <row r="294" customFormat="false" ht="12.75" hidden="false" customHeight="false" outlineLevel="0" collapsed="false">
      <c r="O294" s="0" t="e">
        <f aca="false">CONCATENATE(P294,Q294)</f>
        <v>#REF!</v>
      </c>
      <c r="P294" s="0" t="e">
        <f aca="false">#REF!</f>
        <v>#REF!</v>
      </c>
      <c r="Q294" s="153" t="e">
        <f aca="false">#REF!</f>
        <v>#REF!</v>
      </c>
      <c r="R294" s="0" t="e">
        <f aca="false">#REF!</f>
        <v>#REF!</v>
      </c>
      <c r="S294" s="0" t="e">
        <f aca="false">#REF!</f>
        <v>#REF!</v>
      </c>
      <c r="T294" s="0" t="e">
        <f aca="false">VLOOKUP('XL-OPT'!Q294,Months!$A$4:$D$288,4)</f>
        <v>#REF!</v>
      </c>
    </row>
    <row r="295" customFormat="false" ht="12.75" hidden="false" customHeight="false" outlineLevel="0" collapsed="false">
      <c r="O295" s="0" t="e">
        <f aca="false">CONCATENATE(P295,Q295)</f>
        <v>#REF!</v>
      </c>
      <c r="P295" s="0" t="e">
        <f aca="false">#REF!</f>
        <v>#REF!</v>
      </c>
      <c r="Q295" s="153" t="e">
        <f aca="false">#REF!</f>
        <v>#REF!</v>
      </c>
      <c r="R295" s="0" t="e">
        <f aca="false">#REF!</f>
        <v>#REF!</v>
      </c>
      <c r="S295" s="0" t="e">
        <f aca="false">#REF!</f>
        <v>#REF!</v>
      </c>
      <c r="T295" s="0" t="e">
        <f aca="false">VLOOKUP('XL-OPT'!Q295,Months!$A$4:$D$288,4)</f>
        <v>#REF!</v>
      </c>
    </row>
    <row r="296" customFormat="false" ht="12.75" hidden="false" customHeight="false" outlineLevel="0" collapsed="false">
      <c r="O296" s="0" t="e">
        <f aca="false">CONCATENATE(P296,Q296)</f>
        <v>#REF!</v>
      </c>
      <c r="P296" s="0" t="e">
        <f aca="false">#REF!</f>
        <v>#REF!</v>
      </c>
      <c r="Q296" s="153" t="e">
        <f aca="false">#REF!</f>
        <v>#REF!</v>
      </c>
      <c r="R296" s="0" t="e">
        <f aca="false">#REF!</f>
        <v>#REF!</v>
      </c>
      <c r="S296" s="0" t="e">
        <f aca="false">#REF!</f>
        <v>#REF!</v>
      </c>
      <c r="T296" s="0" t="e">
        <f aca="false">VLOOKUP('XL-OPT'!Q296,Months!$A$4:$D$288,4)</f>
        <v>#REF!</v>
      </c>
    </row>
    <row r="297" customFormat="false" ht="12.75" hidden="false" customHeight="false" outlineLevel="0" collapsed="false">
      <c r="O297" s="0" t="e">
        <f aca="false">CONCATENATE(P297,Q297)</f>
        <v>#REF!</v>
      </c>
      <c r="P297" s="0" t="e">
        <f aca="false">#REF!</f>
        <v>#REF!</v>
      </c>
      <c r="Q297" s="153" t="e">
        <f aca="false">#REF!</f>
        <v>#REF!</v>
      </c>
      <c r="R297" s="0" t="e">
        <f aca="false">#REF!</f>
        <v>#REF!</v>
      </c>
      <c r="S297" s="0" t="e">
        <f aca="false">#REF!</f>
        <v>#REF!</v>
      </c>
      <c r="T297" s="0" t="e">
        <f aca="false">VLOOKUP('XL-OPT'!Q297,Months!$A$4:$D$288,4)</f>
        <v>#REF!</v>
      </c>
    </row>
    <row r="298" customFormat="false" ht="12.75" hidden="false" customHeight="false" outlineLevel="0" collapsed="false">
      <c r="O298" s="0" t="e">
        <f aca="false">CONCATENATE(P298,Q298)</f>
        <v>#REF!</v>
      </c>
      <c r="P298" s="0" t="e">
        <f aca="false">#REF!</f>
        <v>#REF!</v>
      </c>
      <c r="Q298" s="153" t="e">
        <f aca="false">#REF!</f>
        <v>#REF!</v>
      </c>
      <c r="R298" s="0" t="e">
        <f aca="false">#REF!</f>
        <v>#REF!</v>
      </c>
      <c r="S298" s="0" t="e">
        <f aca="false">#REF!</f>
        <v>#REF!</v>
      </c>
      <c r="T298" s="0" t="e">
        <f aca="false">VLOOKUP('XL-OPT'!Q298,Months!$A$4:$D$288,4)</f>
        <v>#REF!</v>
      </c>
    </row>
    <row r="299" customFormat="false" ht="12.75" hidden="false" customHeight="false" outlineLevel="0" collapsed="false">
      <c r="O299" s="0" t="e">
        <f aca="false">CONCATENATE(P299,Q299)</f>
        <v>#REF!</v>
      </c>
      <c r="P299" s="0" t="e">
        <f aca="false">#REF!</f>
        <v>#REF!</v>
      </c>
      <c r="Q299" s="153" t="e">
        <f aca="false">#REF!</f>
        <v>#REF!</v>
      </c>
      <c r="R299" s="0" t="e">
        <f aca="false">#REF!</f>
        <v>#REF!</v>
      </c>
      <c r="S299" s="0" t="e">
        <f aca="false">#REF!</f>
        <v>#REF!</v>
      </c>
      <c r="T299" s="0" t="e">
        <f aca="false">VLOOKUP('XL-OPT'!Q299,Months!$A$4:$D$288,4)</f>
        <v>#REF!</v>
      </c>
    </row>
    <row r="300" customFormat="false" ht="12.75" hidden="false" customHeight="false" outlineLevel="0" collapsed="false">
      <c r="O300" s="0" t="e">
        <f aca="false">CONCATENATE(P300,Q300)</f>
        <v>#REF!</v>
      </c>
      <c r="P300" s="0" t="e">
        <f aca="false">#REF!</f>
        <v>#REF!</v>
      </c>
      <c r="Q300" s="153" t="e">
        <f aca="false">#REF!</f>
        <v>#REF!</v>
      </c>
      <c r="R300" s="0" t="e">
        <f aca="false">#REF!</f>
        <v>#REF!</v>
      </c>
      <c r="S300" s="0" t="e">
        <f aca="false">#REF!</f>
        <v>#REF!</v>
      </c>
      <c r="T300" s="0" t="e">
        <f aca="false">VLOOKUP('XL-OPT'!Q300,Months!$A$4:$D$288,4)</f>
        <v>#REF!</v>
      </c>
    </row>
    <row r="301" customFormat="false" ht="12.75" hidden="false" customHeight="false" outlineLevel="0" collapsed="false">
      <c r="O301" s="0" t="e">
        <f aca="false">CONCATENATE(P301,Q301)</f>
        <v>#REF!</v>
      </c>
      <c r="P301" s="0" t="e">
        <f aca="false">#REF!</f>
        <v>#REF!</v>
      </c>
      <c r="Q301" s="153" t="e">
        <f aca="false">#REF!</f>
        <v>#REF!</v>
      </c>
      <c r="R301" s="0" t="e">
        <f aca="false">#REF!</f>
        <v>#REF!</v>
      </c>
      <c r="S301" s="0" t="e">
        <f aca="false">#REF!</f>
        <v>#REF!</v>
      </c>
      <c r="T301" s="0" t="e">
        <f aca="false">VLOOKUP('XL-OPT'!Q301,Months!$A$4:$D$288,4)</f>
        <v>#REF!</v>
      </c>
    </row>
    <row r="302" customFormat="false" ht="12.75" hidden="false" customHeight="false" outlineLevel="0" collapsed="false">
      <c r="O302" s="0" t="e">
        <f aca="false">CONCATENATE(P302,Q302)</f>
        <v>#REF!</v>
      </c>
      <c r="P302" s="0" t="e">
        <f aca="false">#REF!</f>
        <v>#REF!</v>
      </c>
      <c r="Q302" s="153" t="e">
        <f aca="false">#REF!</f>
        <v>#REF!</v>
      </c>
      <c r="R302" s="0" t="e">
        <f aca="false">#REF!</f>
        <v>#REF!</v>
      </c>
      <c r="S302" s="0" t="e">
        <f aca="false">#REF!</f>
        <v>#REF!</v>
      </c>
      <c r="T302" s="0" t="e">
        <f aca="false">VLOOKUP('XL-OPT'!Q302,Months!$A$4:$D$288,4)</f>
        <v>#REF!</v>
      </c>
    </row>
    <row r="303" customFormat="false" ht="12.75" hidden="false" customHeight="false" outlineLevel="0" collapsed="false">
      <c r="O303" s="0" t="e">
        <f aca="false">CONCATENATE(P303,Q303)</f>
        <v>#REF!</v>
      </c>
      <c r="P303" s="0" t="e">
        <f aca="false">#REF!</f>
        <v>#REF!</v>
      </c>
      <c r="Q303" s="153" t="e">
        <f aca="false">#REF!</f>
        <v>#REF!</v>
      </c>
      <c r="R303" s="0" t="e">
        <f aca="false">#REF!</f>
        <v>#REF!</v>
      </c>
      <c r="S303" s="0" t="e">
        <f aca="false">#REF!</f>
        <v>#REF!</v>
      </c>
      <c r="T303" s="0" t="e">
        <f aca="false">VLOOKUP('XL-OPT'!Q303,Months!$A$4:$D$288,4)</f>
        <v>#REF!</v>
      </c>
    </row>
    <row r="304" customFormat="false" ht="12.75" hidden="false" customHeight="false" outlineLevel="0" collapsed="false">
      <c r="O304" s="0" t="e">
        <f aca="false">CONCATENATE(P304,Q304)</f>
        <v>#REF!</v>
      </c>
      <c r="P304" s="0" t="e">
        <f aca="false">#REF!</f>
        <v>#REF!</v>
      </c>
      <c r="Q304" s="153" t="e">
        <f aca="false">#REF!</f>
        <v>#REF!</v>
      </c>
      <c r="R304" s="0" t="e">
        <f aca="false">#REF!</f>
        <v>#REF!</v>
      </c>
      <c r="S304" s="0" t="e">
        <f aca="false">#REF!</f>
        <v>#REF!</v>
      </c>
      <c r="T304" s="0" t="e">
        <f aca="false">VLOOKUP('XL-OPT'!Q304,Months!$A$4:$D$288,4)</f>
        <v>#REF!</v>
      </c>
    </row>
    <row r="305" customFormat="false" ht="12.75" hidden="false" customHeight="false" outlineLevel="0" collapsed="false">
      <c r="O305" s="0" t="e">
        <f aca="false">CONCATENATE(P305,Q305)</f>
        <v>#REF!</v>
      </c>
      <c r="P305" s="0" t="e">
        <f aca="false">#REF!</f>
        <v>#REF!</v>
      </c>
      <c r="Q305" s="153" t="e">
        <f aca="false">#REF!</f>
        <v>#REF!</v>
      </c>
      <c r="R305" s="0" t="e">
        <f aca="false">#REF!</f>
        <v>#REF!</v>
      </c>
      <c r="S305" s="0" t="e">
        <f aca="false">#REF!</f>
        <v>#REF!</v>
      </c>
      <c r="T305" s="0" t="e">
        <f aca="false">VLOOKUP('XL-OPT'!Q305,Months!$A$4:$D$288,4)</f>
        <v>#REF!</v>
      </c>
    </row>
    <row r="306" customFormat="false" ht="12.75" hidden="false" customHeight="false" outlineLevel="0" collapsed="false">
      <c r="O306" s="0" t="e">
        <f aca="false">CONCATENATE(P306,Q306)</f>
        <v>#REF!</v>
      </c>
      <c r="P306" s="0" t="e">
        <f aca="false">#REF!</f>
        <v>#REF!</v>
      </c>
      <c r="Q306" s="153" t="e">
        <f aca="false">#REF!</f>
        <v>#REF!</v>
      </c>
      <c r="R306" s="0" t="e">
        <f aca="false">#REF!</f>
        <v>#REF!</v>
      </c>
      <c r="S306" s="0" t="e">
        <f aca="false">#REF!</f>
        <v>#REF!</v>
      </c>
      <c r="T306" s="0" t="e">
        <f aca="false">VLOOKUP('XL-OPT'!Q306,Months!$A$4:$D$288,4)</f>
        <v>#REF!</v>
      </c>
    </row>
    <row r="307" customFormat="false" ht="12.75" hidden="false" customHeight="false" outlineLevel="0" collapsed="false">
      <c r="O307" s="0" t="e">
        <f aca="false">CONCATENATE(P307,Q307)</f>
        <v>#REF!</v>
      </c>
      <c r="P307" s="0" t="e">
        <f aca="false">#REF!</f>
        <v>#REF!</v>
      </c>
      <c r="Q307" s="153" t="e">
        <f aca="false">#REF!</f>
        <v>#REF!</v>
      </c>
      <c r="R307" s="0" t="e">
        <f aca="false">#REF!</f>
        <v>#REF!</v>
      </c>
      <c r="S307" s="0" t="e">
        <f aca="false">#REF!</f>
        <v>#REF!</v>
      </c>
      <c r="T307" s="0" t="e">
        <f aca="false">VLOOKUP('XL-OPT'!Q307,Months!$A$4:$D$288,4)</f>
        <v>#REF!</v>
      </c>
    </row>
    <row r="308" customFormat="false" ht="12.75" hidden="false" customHeight="false" outlineLevel="0" collapsed="false">
      <c r="O308" s="0" t="e">
        <f aca="false">CONCATENATE(P308,Q308)</f>
        <v>#REF!</v>
      </c>
      <c r="P308" s="0" t="e">
        <f aca="false">#REF!</f>
        <v>#REF!</v>
      </c>
      <c r="Q308" s="153" t="e">
        <f aca="false">#REF!</f>
        <v>#REF!</v>
      </c>
      <c r="R308" s="0" t="e">
        <f aca="false">#REF!</f>
        <v>#REF!</v>
      </c>
      <c r="S308" s="0" t="e">
        <f aca="false">#REF!</f>
        <v>#REF!</v>
      </c>
      <c r="T308" s="0" t="e">
        <f aca="false">VLOOKUP('XL-OPT'!Q308,Months!$A$4:$D$288,4)</f>
        <v>#REF!</v>
      </c>
    </row>
    <row r="309" customFormat="false" ht="12.75" hidden="false" customHeight="false" outlineLevel="0" collapsed="false">
      <c r="O309" s="0" t="e">
        <f aca="false">CONCATENATE(P309,Q309)</f>
        <v>#REF!</v>
      </c>
      <c r="P309" s="0" t="e">
        <f aca="false">#REF!</f>
        <v>#REF!</v>
      </c>
      <c r="Q309" s="153" t="e">
        <f aca="false">#REF!</f>
        <v>#REF!</v>
      </c>
      <c r="R309" s="0" t="e">
        <f aca="false">#REF!</f>
        <v>#REF!</v>
      </c>
      <c r="S309" s="0" t="e">
        <f aca="false">#REF!</f>
        <v>#REF!</v>
      </c>
      <c r="T309" s="0" t="e">
        <f aca="false">VLOOKUP('XL-OPT'!Q309,Months!$A$4:$D$288,4)</f>
        <v>#REF!</v>
      </c>
    </row>
    <row r="310" customFormat="false" ht="12.75" hidden="false" customHeight="false" outlineLevel="0" collapsed="false">
      <c r="O310" s="0" t="e">
        <f aca="false">CONCATENATE(P310,Q310)</f>
        <v>#REF!</v>
      </c>
      <c r="P310" s="0" t="e">
        <f aca="false">#REF!</f>
        <v>#REF!</v>
      </c>
      <c r="Q310" s="153" t="e">
        <f aca="false">#REF!</f>
        <v>#REF!</v>
      </c>
      <c r="R310" s="0" t="e">
        <f aca="false">#REF!</f>
        <v>#REF!</v>
      </c>
      <c r="S310" s="0" t="e">
        <f aca="false">#REF!</f>
        <v>#REF!</v>
      </c>
      <c r="T310" s="0" t="e">
        <f aca="false">VLOOKUP('XL-OPT'!Q310,Months!$A$4:$D$288,4)</f>
        <v>#REF!</v>
      </c>
    </row>
    <row r="311" customFormat="false" ht="12.75" hidden="false" customHeight="false" outlineLevel="0" collapsed="false">
      <c r="O311" s="0" t="e">
        <f aca="false">CONCATENATE(P311,Q311)</f>
        <v>#REF!</v>
      </c>
      <c r="P311" s="0" t="e">
        <f aca="false">#REF!</f>
        <v>#REF!</v>
      </c>
      <c r="Q311" s="153" t="e">
        <f aca="false">#REF!</f>
        <v>#REF!</v>
      </c>
      <c r="R311" s="0" t="e">
        <f aca="false">#REF!</f>
        <v>#REF!</v>
      </c>
      <c r="S311" s="0" t="e">
        <f aca="false">#REF!</f>
        <v>#REF!</v>
      </c>
      <c r="T311" s="0" t="e">
        <f aca="false">VLOOKUP('XL-OPT'!Q311,Months!$A$4:$D$288,4)</f>
        <v>#REF!</v>
      </c>
    </row>
    <row r="312" customFormat="false" ht="12.75" hidden="false" customHeight="false" outlineLevel="0" collapsed="false">
      <c r="O312" s="0" t="e">
        <f aca="false">CONCATENATE(P312,Q312)</f>
        <v>#REF!</v>
      </c>
      <c r="P312" s="0" t="e">
        <f aca="false">#REF!</f>
        <v>#REF!</v>
      </c>
      <c r="Q312" s="153" t="e">
        <f aca="false">#REF!</f>
        <v>#REF!</v>
      </c>
      <c r="R312" s="0" t="e">
        <f aca="false">#REF!</f>
        <v>#REF!</v>
      </c>
      <c r="S312" s="0" t="e">
        <f aca="false">#REF!</f>
        <v>#REF!</v>
      </c>
      <c r="T312" s="0" t="e">
        <f aca="false">VLOOKUP('XL-OPT'!Q312,Months!$A$4:$D$288,4)</f>
        <v>#REF!</v>
      </c>
    </row>
    <row r="313" customFormat="false" ht="12.75" hidden="false" customHeight="false" outlineLevel="0" collapsed="false">
      <c r="O313" s="0" t="e">
        <f aca="false">CONCATENATE(P313,Q313)</f>
        <v>#REF!</v>
      </c>
      <c r="P313" s="0" t="e">
        <f aca="false">#REF!</f>
        <v>#REF!</v>
      </c>
      <c r="Q313" s="153" t="e">
        <f aca="false">#REF!</f>
        <v>#REF!</v>
      </c>
      <c r="R313" s="0" t="e">
        <f aca="false">#REF!</f>
        <v>#REF!</v>
      </c>
      <c r="S313" s="0" t="e">
        <f aca="false">#REF!</f>
        <v>#REF!</v>
      </c>
      <c r="T313" s="0" t="e">
        <f aca="false">VLOOKUP('XL-OPT'!Q313,Months!$A$4:$D$288,4)</f>
        <v>#REF!</v>
      </c>
    </row>
    <row r="314" customFormat="false" ht="12.75" hidden="false" customHeight="false" outlineLevel="0" collapsed="false">
      <c r="O314" s="0" t="e">
        <f aca="false">CONCATENATE(P314,Q314)</f>
        <v>#REF!</v>
      </c>
      <c r="P314" s="0" t="e">
        <f aca="false">#REF!</f>
        <v>#REF!</v>
      </c>
      <c r="Q314" s="153" t="e">
        <f aca="false">#REF!</f>
        <v>#REF!</v>
      </c>
      <c r="R314" s="0" t="e">
        <f aca="false">#REF!</f>
        <v>#REF!</v>
      </c>
      <c r="S314" s="0" t="e">
        <f aca="false">#REF!</f>
        <v>#REF!</v>
      </c>
      <c r="T314" s="0" t="e">
        <f aca="false">VLOOKUP('XL-OPT'!Q314,Months!$A$4:$D$288,4)</f>
        <v>#REF!</v>
      </c>
    </row>
    <row r="315" customFormat="false" ht="12.75" hidden="false" customHeight="false" outlineLevel="0" collapsed="false">
      <c r="O315" s="0" t="e">
        <f aca="false">CONCATENATE(P315,Q315)</f>
        <v>#REF!</v>
      </c>
      <c r="P315" s="0" t="e">
        <f aca="false">#REF!</f>
        <v>#REF!</v>
      </c>
      <c r="Q315" s="153" t="e">
        <f aca="false">#REF!</f>
        <v>#REF!</v>
      </c>
      <c r="R315" s="0" t="e">
        <f aca="false">#REF!</f>
        <v>#REF!</v>
      </c>
      <c r="S315" s="0" t="e">
        <f aca="false">#REF!</f>
        <v>#REF!</v>
      </c>
      <c r="T315" s="0" t="e">
        <f aca="false">VLOOKUP('XL-OPT'!Q315,Months!$A$4:$D$288,4)</f>
        <v>#REF!</v>
      </c>
    </row>
    <row r="316" customFormat="false" ht="12.75" hidden="false" customHeight="false" outlineLevel="0" collapsed="false">
      <c r="O316" s="0" t="e">
        <f aca="false">CONCATENATE(P316,Q316)</f>
        <v>#REF!</v>
      </c>
      <c r="P316" s="0" t="e">
        <f aca="false">#REF!</f>
        <v>#REF!</v>
      </c>
      <c r="Q316" s="153" t="e">
        <f aca="false">#REF!</f>
        <v>#REF!</v>
      </c>
      <c r="R316" s="0" t="e">
        <f aca="false">#REF!</f>
        <v>#REF!</v>
      </c>
      <c r="S316" s="0" t="e">
        <f aca="false">#REF!</f>
        <v>#REF!</v>
      </c>
      <c r="T316" s="0" t="e">
        <f aca="false">VLOOKUP('XL-OPT'!Q316,Months!$A$4:$D$288,4)</f>
        <v>#REF!</v>
      </c>
    </row>
    <row r="317" customFormat="false" ht="12.75" hidden="false" customHeight="false" outlineLevel="0" collapsed="false">
      <c r="O317" s="0" t="e">
        <f aca="false">CONCATENATE(P317,Q317)</f>
        <v>#REF!</v>
      </c>
      <c r="P317" s="0" t="e">
        <f aca="false">#REF!</f>
        <v>#REF!</v>
      </c>
      <c r="Q317" s="153" t="e">
        <f aca="false">#REF!</f>
        <v>#REF!</v>
      </c>
      <c r="R317" s="0" t="e">
        <f aca="false">#REF!</f>
        <v>#REF!</v>
      </c>
      <c r="S317" s="0" t="e">
        <f aca="false">#REF!</f>
        <v>#REF!</v>
      </c>
      <c r="T317" s="0" t="e">
        <f aca="false">VLOOKUP('XL-OPT'!Q317,Months!$A$4:$D$288,4)</f>
        <v>#REF!</v>
      </c>
    </row>
    <row r="318" customFormat="false" ht="12.75" hidden="false" customHeight="false" outlineLevel="0" collapsed="false">
      <c r="O318" s="0" t="e">
        <f aca="false">CONCATENATE(P318,Q318)</f>
        <v>#REF!</v>
      </c>
      <c r="P318" s="0" t="e">
        <f aca="false">#REF!</f>
        <v>#REF!</v>
      </c>
      <c r="Q318" s="153" t="e">
        <f aca="false">#REF!</f>
        <v>#REF!</v>
      </c>
      <c r="R318" s="0" t="e">
        <f aca="false">#REF!</f>
        <v>#REF!</v>
      </c>
      <c r="S318" s="0" t="e">
        <f aca="false">#REF!</f>
        <v>#REF!</v>
      </c>
      <c r="T318" s="0" t="e">
        <f aca="false">VLOOKUP('XL-OPT'!Q318,Months!$A$4:$D$288,4)</f>
        <v>#REF!</v>
      </c>
    </row>
    <row r="319" customFormat="false" ht="12.75" hidden="false" customHeight="false" outlineLevel="0" collapsed="false">
      <c r="O319" s="0" t="e">
        <f aca="false">CONCATENATE(P319,Q319)</f>
        <v>#REF!</v>
      </c>
      <c r="P319" s="0" t="e">
        <f aca="false">#REF!</f>
        <v>#REF!</v>
      </c>
      <c r="Q319" s="153" t="e">
        <f aca="false">#REF!</f>
        <v>#REF!</v>
      </c>
      <c r="R319" s="0" t="e">
        <f aca="false">#REF!</f>
        <v>#REF!</v>
      </c>
      <c r="S319" s="0" t="e">
        <f aca="false">#REF!</f>
        <v>#REF!</v>
      </c>
      <c r="T319" s="0" t="e">
        <f aca="false">VLOOKUP('XL-OPT'!Q319,Months!$A$4:$D$288,4)</f>
        <v>#REF!</v>
      </c>
    </row>
    <row r="320" customFormat="false" ht="12.75" hidden="false" customHeight="false" outlineLevel="0" collapsed="false">
      <c r="O320" s="0" t="e">
        <f aca="false">CONCATENATE(P320,Q320)</f>
        <v>#REF!</v>
      </c>
      <c r="P320" s="0" t="e">
        <f aca="false">#REF!</f>
        <v>#REF!</v>
      </c>
      <c r="Q320" s="153" t="e">
        <f aca="false">#REF!</f>
        <v>#REF!</v>
      </c>
      <c r="R320" s="0" t="e">
        <f aca="false">#REF!</f>
        <v>#REF!</v>
      </c>
      <c r="S320" s="0" t="e">
        <f aca="false">#REF!</f>
        <v>#REF!</v>
      </c>
      <c r="T320" s="0" t="e">
        <f aca="false">VLOOKUP('XL-OPT'!Q320,Months!$A$4:$D$288,4)</f>
        <v>#REF!</v>
      </c>
    </row>
    <row r="321" customFormat="false" ht="12.75" hidden="false" customHeight="false" outlineLevel="0" collapsed="false">
      <c r="O321" s="0" t="e">
        <f aca="false">CONCATENATE(P321,Q321)</f>
        <v>#REF!</v>
      </c>
      <c r="P321" s="0" t="e">
        <f aca="false">#REF!</f>
        <v>#REF!</v>
      </c>
      <c r="Q321" s="153" t="e">
        <f aca="false">#REF!</f>
        <v>#REF!</v>
      </c>
      <c r="R321" s="0" t="e">
        <f aca="false">#REF!</f>
        <v>#REF!</v>
      </c>
      <c r="S321" s="0" t="e">
        <f aca="false">#REF!</f>
        <v>#REF!</v>
      </c>
      <c r="T321" s="0" t="e">
        <f aca="false">VLOOKUP('XL-OPT'!Q321,Months!$A$4:$D$288,4)</f>
        <v>#REF!</v>
      </c>
    </row>
    <row r="322" customFormat="false" ht="12.75" hidden="false" customHeight="false" outlineLevel="0" collapsed="false">
      <c r="O322" s="0" t="e">
        <f aca="false">CONCATENATE(P322,Q322)</f>
        <v>#REF!</v>
      </c>
      <c r="P322" s="0" t="e">
        <f aca="false">#REF!</f>
        <v>#REF!</v>
      </c>
      <c r="Q322" s="153" t="e">
        <f aca="false">#REF!</f>
        <v>#REF!</v>
      </c>
      <c r="R322" s="0" t="e">
        <f aca="false">#REF!</f>
        <v>#REF!</v>
      </c>
      <c r="S322" s="0" t="e">
        <f aca="false">#REF!</f>
        <v>#REF!</v>
      </c>
      <c r="T322" s="0" t="e">
        <f aca="false">VLOOKUP('XL-OPT'!Q322,Months!$A$4:$D$288,4)</f>
        <v>#REF!</v>
      </c>
    </row>
    <row r="323" customFormat="false" ht="12.75" hidden="false" customHeight="false" outlineLevel="0" collapsed="false">
      <c r="O323" s="0" t="e">
        <f aca="false">CONCATENATE(P323,Q323)</f>
        <v>#REF!</v>
      </c>
      <c r="P323" s="0" t="e">
        <f aca="false">#REF!</f>
        <v>#REF!</v>
      </c>
      <c r="Q323" s="153" t="e">
        <f aca="false">#REF!</f>
        <v>#REF!</v>
      </c>
      <c r="R323" s="0" t="e">
        <f aca="false">#REF!</f>
        <v>#REF!</v>
      </c>
      <c r="S323" s="0" t="e">
        <f aca="false">#REF!</f>
        <v>#REF!</v>
      </c>
      <c r="T323" s="0" t="e">
        <f aca="false">VLOOKUP('XL-OPT'!Q323,Months!$A$4:$D$288,4)</f>
        <v>#REF!</v>
      </c>
    </row>
    <row r="324" customFormat="false" ht="12.75" hidden="false" customHeight="false" outlineLevel="0" collapsed="false">
      <c r="O324" s="0" t="e">
        <f aca="false">CONCATENATE(P324,Q324)</f>
        <v>#REF!</v>
      </c>
      <c r="P324" s="0" t="e">
        <f aca="false">#REF!</f>
        <v>#REF!</v>
      </c>
      <c r="Q324" s="153" t="e">
        <f aca="false">#REF!</f>
        <v>#REF!</v>
      </c>
      <c r="R324" s="0" t="e">
        <f aca="false">#REF!</f>
        <v>#REF!</v>
      </c>
      <c r="S324" s="0" t="e">
        <f aca="false">#REF!</f>
        <v>#REF!</v>
      </c>
      <c r="T324" s="0" t="e">
        <f aca="false">VLOOKUP('XL-OPT'!Q324,Months!$A$4:$D$288,4)</f>
        <v>#REF!</v>
      </c>
    </row>
    <row r="325" customFormat="false" ht="12.75" hidden="false" customHeight="false" outlineLevel="0" collapsed="false">
      <c r="O325" s="0" t="e">
        <f aca="false">CONCATENATE(P325,Q325)</f>
        <v>#REF!</v>
      </c>
      <c r="P325" s="0" t="e">
        <f aca="false">#REF!</f>
        <v>#REF!</v>
      </c>
      <c r="Q325" s="153" t="e">
        <f aca="false">#REF!</f>
        <v>#REF!</v>
      </c>
      <c r="R325" s="0" t="e">
        <f aca="false">#REF!</f>
        <v>#REF!</v>
      </c>
      <c r="S325" s="0" t="e">
        <f aca="false">#REF!</f>
        <v>#REF!</v>
      </c>
      <c r="T325" s="0" t="e">
        <f aca="false">VLOOKUP('XL-OPT'!Q325,Months!$A$4:$D$288,4)</f>
        <v>#REF!</v>
      </c>
    </row>
    <row r="326" customFormat="false" ht="12.75" hidden="false" customHeight="false" outlineLevel="0" collapsed="false">
      <c r="O326" s="0" t="e">
        <f aca="false">CONCATENATE(P326,Q326)</f>
        <v>#REF!</v>
      </c>
      <c r="P326" s="0" t="e">
        <f aca="false">#REF!</f>
        <v>#REF!</v>
      </c>
      <c r="Q326" s="153" t="e">
        <f aca="false">#REF!</f>
        <v>#REF!</v>
      </c>
      <c r="R326" s="0" t="e">
        <f aca="false">#REF!</f>
        <v>#REF!</v>
      </c>
      <c r="S326" s="0" t="e">
        <f aca="false">#REF!</f>
        <v>#REF!</v>
      </c>
      <c r="T326" s="0" t="e">
        <f aca="false">VLOOKUP('XL-OPT'!Q326,Months!$A$4:$D$288,4)</f>
        <v>#REF!</v>
      </c>
    </row>
    <row r="327" customFormat="false" ht="12.75" hidden="false" customHeight="false" outlineLevel="0" collapsed="false">
      <c r="O327" s="0" t="e">
        <f aca="false">CONCATENATE(P327,Q327)</f>
        <v>#REF!</v>
      </c>
      <c r="P327" s="0" t="e">
        <f aca="false">#REF!</f>
        <v>#REF!</v>
      </c>
      <c r="Q327" s="153" t="e">
        <f aca="false">#REF!</f>
        <v>#REF!</v>
      </c>
      <c r="R327" s="0" t="e">
        <f aca="false">#REF!</f>
        <v>#REF!</v>
      </c>
      <c r="S327" s="0" t="e">
        <f aca="false">#REF!</f>
        <v>#REF!</v>
      </c>
      <c r="T327" s="0" t="e">
        <f aca="false">VLOOKUP('XL-OPT'!Q327,Months!$A$4:$D$288,4)</f>
        <v>#REF!</v>
      </c>
    </row>
    <row r="328" customFormat="false" ht="12.75" hidden="false" customHeight="false" outlineLevel="0" collapsed="false">
      <c r="O328" s="0" t="e">
        <f aca="false">CONCATENATE(P328,Q328)</f>
        <v>#REF!</v>
      </c>
      <c r="P328" s="0" t="e">
        <f aca="false">#REF!</f>
        <v>#REF!</v>
      </c>
      <c r="Q328" s="153" t="e">
        <f aca="false">#REF!</f>
        <v>#REF!</v>
      </c>
      <c r="R328" s="0" t="e">
        <f aca="false">#REF!</f>
        <v>#REF!</v>
      </c>
      <c r="S328" s="0" t="e">
        <f aca="false">#REF!</f>
        <v>#REF!</v>
      </c>
      <c r="T328" s="0" t="e">
        <f aca="false">VLOOKUP('XL-OPT'!Q328,Months!$A$4:$D$288,4)</f>
        <v>#REF!</v>
      </c>
    </row>
    <row r="329" customFormat="false" ht="12.75" hidden="false" customHeight="false" outlineLevel="0" collapsed="false">
      <c r="O329" s="0" t="e">
        <f aca="false">CONCATENATE(P329,Q329)</f>
        <v>#REF!</v>
      </c>
      <c r="P329" s="0" t="e">
        <f aca="false">#REF!</f>
        <v>#REF!</v>
      </c>
      <c r="Q329" s="153" t="e">
        <f aca="false">#REF!</f>
        <v>#REF!</v>
      </c>
      <c r="R329" s="0" t="e">
        <f aca="false">#REF!</f>
        <v>#REF!</v>
      </c>
      <c r="S329" s="0" t="e">
        <f aca="false">#REF!</f>
        <v>#REF!</v>
      </c>
      <c r="T329" s="0" t="e">
        <f aca="false">VLOOKUP('XL-OPT'!Q329,Months!$A$4:$D$288,4)</f>
        <v>#REF!</v>
      </c>
    </row>
    <row r="330" customFormat="false" ht="12.75" hidden="false" customHeight="false" outlineLevel="0" collapsed="false">
      <c r="O330" s="0" t="e">
        <f aca="false">CONCATENATE(P330,Q330)</f>
        <v>#REF!</v>
      </c>
      <c r="P330" s="0" t="e">
        <f aca="false">#REF!</f>
        <v>#REF!</v>
      </c>
      <c r="Q330" s="153" t="e">
        <f aca="false">#REF!</f>
        <v>#REF!</v>
      </c>
      <c r="R330" s="0" t="e">
        <f aca="false">#REF!</f>
        <v>#REF!</v>
      </c>
      <c r="S330" s="0" t="e">
        <f aca="false">#REF!</f>
        <v>#REF!</v>
      </c>
      <c r="T330" s="0" t="e">
        <f aca="false">VLOOKUP('XL-OPT'!Q330,Months!$A$4:$D$288,4)</f>
        <v>#REF!</v>
      </c>
    </row>
    <row r="331" customFormat="false" ht="12.75" hidden="false" customHeight="false" outlineLevel="0" collapsed="false">
      <c r="O331" s="0" t="e">
        <f aca="false">CONCATENATE(P331,Q331)</f>
        <v>#REF!</v>
      </c>
      <c r="P331" s="0" t="e">
        <f aca="false">#REF!</f>
        <v>#REF!</v>
      </c>
      <c r="Q331" s="153" t="e">
        <f aca="false">#REF!</f>
        <v>#REF!</v>
      </c>
      <c r="R331" s="0" t="e">
        <f aca="false">#REF!</f>
        <v>#REF!</v>
      </c>
      <c r="S331" s="0" t="e">
        <f aca="false">#REF!</f>
        <v>#REF!</v>
      </c>
      <c r="T331" s="0" t="e">
        <f aca="false">VLOOKUP('XL-OPT'!Q331,Months!$A$4:$D$288,4)</f>
        <v>#REF!</v>
      </c>
    </row>
    <row r="332" customFormat="false" ht="12.75" hidden="false" customHeight="false" outlineLevel="0" collapsed="false">
      <c r="O332" s="0" t="e">
        <f aca="false">CONCATENATE(P332,Q332)</f>
        <v>#REF!</v>
      </c>
      <c r="P332" s="0" t="e">
        <f aca="false">#REF!</f>
        <v>#REF!</v>
      </c>
      <c r="Q332" s="153" t="e">
        <f aca="false">#REF!</f>
        <v>#REF!</v>
      </c>
      <c r="R332" s="0" t="e">
        <f aca="false">#REF!</f>
        <v>#REF!</v>
      </c>
      <c r="S332" s="0" t="e">
        <f aca="false">#REF!</f>
        <v>#REF!</v>
      </c>
      <c r="T332" s="0" t="e">
        <f aca="false">VLOOKUP('XL-OPT'!Q332,Months!$A$4:$D$288,4)</f>
        <v>#REF!</v>
      </c>
    </row>
    <row r="333" customFormat="false" ht="12.75" hidden="false" customHeight="false" outlineLevel="0" collapsed="false">
      <c r="O333" s="0" t="e">
        <f aca="false">CONCATENATE(P333,Q333)</f>
        <v>#REF!</v>
      </c>
      <c r="P333" s="0" t="e">
        <f aca="false">#REF!</f>
        <v>#REF!</v>
      </c>
      <c r="Q333" s="153" t="e">
        <f aca="false">#REF!</f>
        <v>#REF!</v>
      </c>
      <c r="R333" s="0" t="e">
        <f aca="false">#REF!</f>
        <v>#REF!</v>
      </c>
      <c r="S333" s="0" t="e">
        <f aca="false">#REF!</f>
        <v>#REF!</v>
      </c>
      <c r="T333" s="0" t="e">
        <f aca="false">VLOOKUP('XL-OPT'!Q333,Months!$A$4:$D$288,4)</f>
        <v>#REF!</v>
      </c>
    </row>
    <row r="334" customFormat="false" ht="12.75" hidden="false" customHeight="false" outlineLevel="0" collapsed="false">
      <c r="O334" s="0" t="e">
        <f aca="false">CONCATENATE(P334,Q334)</f>
        <v>#REF!</v>
      </c>
      <c r="P334" s="0" t="e">
        <f aca="false">#REF!</f>
        <v>#REF!</v>
      </c>
      <c r="Q334" s="153" t="e">
        <f aca="false">#REF!</f>
        <v>#REF!</v>
      </c>
      <c r="R334" s="0" t="e">
        <f aca="false">#REF!</f>
        <v>#REF!</v>
      </c>
      <c r="S334" s="0" t="e">
        <f aca="false">#REF!</f>
        <v>#REF!</v>
      </c>
      <c r="T334" s="0" t="e">
        <f aca="false">VLOOKUP('XL-OPT'!Q334,Months!$A$4:$D$288,4)</f>
        <v>#REF!</v>
      </c>
    </row>
    <row r="335" customFormat="false" ht="12.75" hidden="false" customHeight="false" outlineLevel="0" collapsed="false">
      <c r="O335" s="0" t="e">
        <f aca="false">CONCATENATE(P335,Q335)</f>
        <v>#REF!</v>
      </c>
      <c r="P335" s="0" t="e">
        <f aca="false">#REF!</f>
        <v>#REF!</v>
      </c>
      <c r="Q335" s="153" t="e">
        <f aca="false">#REF!</f>
        <v>#REF!</v>
      </c>
      <c r="R335" s="0" t="e">
        <f aca="false">#REF!</f>
        <v>#REF!</v>
      </c>
      <c r="S335" s="0" t="e">
        <f aca="false">#REF!</f>
        <v>#REF!</v>
      </c>
      <c r="T335" s="0" t="e">
        <f aca="false">VLOOKUP('XL-OPT'!Q335,Months!$A$4:$D$288,4)</f>
        <v>#REF!</v>
      </c>
    </row>
    <row r="336" customFormat="false" ht="12.75" hidden="false" customHeight="false" outlineLevel="0" collapsed="false">
      <c r="O336" s="0" t="e">
        <f aca="false">CONCATENATE(P336,Q336)</f>
        <v>#REF!</v>
      </c>
      <c r="P336" s="0" t="e">
        <f aca="false">#REF!</f>
        <v>#REF!</v>
      </c>
      <c r="Q336" s="153" t="e">
        <f aca="false">#REF!</f>
        <v>#REF!</v>
      </c>
      <c r="R336" s="0" t="e">
        <f aca="false">#REF!</f>
        <v>#REF!</v>
      </c>
      <c r="S336" s="0" t="e">
        <f aca="false">#REF!</f>
        <v>#REF!</v>
      </c>
      <c r="T336" s="0" t="e">
        <f aca="false">VLOOKUP('XL-OPT'!Q336,Months!$A$4:$D$288,4)</f>
        <v>#REF!</v>
      </c>
    </row>
    <row r="337" customFormat="false" ht="12.75" hidden="false" customHeight="false" outlineLevel="0" collapsed="false">
      <c r="O337" s="0" t="e">
        <f aca="false">CONCATENATE(P337,Q337)</f>
        <v>#REF!</v>
      </c>
      <c r="P337" s="0" t="e">
        <f aca="false">#REF!</f>
        <v>#REF!</v>
      </c>
      <c r="Q337" s="153" t="e">
        <f aca="false">#REF!</f>
        <v>#REF!</v>
      </c>
      <c r="R337" s="0" t="e">
        <f aca="false">#REF!</f>
        <v>#REF!</v>
      </c>
      <c r="S337" s="0" t="e">
        <f aca="false">#REF!</f>
        <v>#REF!</v>
      </c>
      <c r="T337" s="0" t="e">
        <f aca="false">VLOOKUP('XL-OPT'!Q337,Months!$A$4:$D$288,4)</f>
        <v>#REF!</v>
      </c>
    </row>
    <row r="338" customFormat="false" ht="12.75" hidden="false" customHeight="false" outlineLevel="0" collapsed="false">
      <c r="O338" s="0" t="e">
        <f aca="false">CONCATENATE(P338,Q338)</f>
        <v>#REF!</v>
      </c>
      <c r="P338" s="0" t="e">
        <f aca="false">#REF!</f>
        <v>#REF!</v>
      </c>
      <c r="Q338" s="153" t="e">
        <f aca="false">#REF!</f>
        <v>#REF!</v>
      </c>
      <c r="R338" s="0" t="e">
        <f aca="false">#REF!</f>
        <v>#REF!</v>
      </c>
      <c r="S338" s="0" t="e">
        <f aca="false">#REF!</f>
        <v>#REF!</v>
      </c>
      <c r="T338" s="0" t="e">
        <f aca="false">VLOOKUP('XL-OPT'!Q338,Months!$A$4:$D$288,4)</f>
        <v>#REF!</v>
      </c>
    </row>
    <row r="339" customFormat="false" ht="12.75" hidden="false" customHeight="false" outlineLevel="0" collapsed="false">
      <c r="O339" s="0" t="e">
        <f aca="false">CONCATENATE(P339,Q339)</f>
        <v>#REF!</v>
      </c>
      <c r="P339" s="0" t="e">
        <f aca="false">#REF!</f>
        <v>#REF!</v>
      </c>
      <c r="Q339" s="153" t="e">
        <f aca="false">#REF!</f>
        <v>#REF!</v>
      </c>
      <c r="R339" s="0" t="e">
        <f aca="false">#REF!</f>
        <v>#REF!</v>
      </c>
      <c r="S339" s="0" t="e">
        <f aca="false">#REF!</f>
        <v>#REF!</v>
      </c>
      <c r="T339" s="0" t="e">
        <f aca="false">VLOOKUP('XL-OPT'!Q339,Months!$A$4:$D$288,4)</f>
        <v>#REF!</v>
      </c>
    </row>
    <row r="340" customFormat="false" ht="12.75" hidden="false" customHeight="false" outlineLevel="0" collapsed="false">
      <c r="O340" s="0" t="e">
        <f aca="false">CONCATENATE(P340,Q340)</f>
        <v>#REF!</v>
      </c>
      <c r="P340" s="0" t="e">
        <f aca="false">#REF!</f>
        <v>#REF!</v>
      </c>
      <c r="Q340" s="153" t="e">
        <f aca="false">#REF!</f>
        <v>#REF!</v>
      </c>
      <c r="R340" s="0" t="e">
        <f aca="false">#REF!</f>
        <v>#REF!</v>
      </c>
      <c r="S340" s="0" t="e">
        <f aca="false">#REF!</f>
        <v>#REF!</v>
      </c>
      <c r="T340" s="0" t="e">
        <f aca="false">VLOOKUP('XL-OPT'!Q340,Months!$A$4:$D$288,4)</f>
        <v>#REF!</v>
      </c>
    </row>
    <row r="341" customFormat="false" ht="12.75" hidden="false" customHeight="false" outlineLevel="0" collapsed="false">
      <c r="O341" s="0" t="e">
        <f aca="false">CONCATENATE(P341,Q341)</f>
        <v>#REF!</v>
      </c>
      <c r="P341" s="0" t="e">
        <f aca="false">#REF!</f>
        <v>#REF!</v>
      </c>
      <c r="Q341" s="153" t="e">
        <f aca="false">#REF!</f>
        <v>#REF!</v>
      </c>
      <c r="R341" s="0" t="e">
        <f aca="false">#REF!</f>
        <v>#REF!</v>
      </c>
      <c r="S341" s="0" t="e">
        <f aca="false">#REF!</f>
        <v>#REF!</v>
      </c>
      <c r="T341" s="0" t="e">
        <f aca="false">VLOOKUP('XL-OPT'!Q341,Months!$A$4:$D$288,4)</f>
        <v>#REF!</v>
      </c>
    </row>
    <row r="342" customFormat="false" ht="12.75" hidden="false" customHeight="false" outlineLevel="0" collapsed="false">
      <c r="O342" s="0" t="e">
        <f aca="false">CONCATENATE(P342,Q342)</f>
        <v>#REF!</v>
      </c>
      <c r="P342" s="0" t="e">
        <f aca="false">#REF!</f>
        <v>#REF!</v>
      </c>
      <c r="Q342" s="153" t="e">
        <f aca="false">#REF!</f>
        <v>#REF!</v>
      </c>
      <c r="R342" s="0" t="e">
        <f aca="false">#REF!</f>
        <v>#REF!</v>
      </c>
      <c r="S342" s="0" t="e">
        <f aca="false">#REF!</f>
        <v>#REF!</v>
      </c>
      <c r="T342" s="0" t="e">
        <f aca="false">VLOOKUP('XL-OPT'!Q342,Months!$A$4:$D$288,4)</f>
        <v>#REF!</v>
      </c>
    </row>
    <row r="343" customFormat="false" ht="12.75" hidden="false" customHeight="false" outlineLevel="0" collapsed="false">
      <c r="O343" s="0" t="e">
        <f aca="false">CONCATENATE(P343,Q343)</f>
        <v>#REF!</v>
      </c>
      <c r="P343" s="0" t="e">
        <f aca="false">#REF!</f>
        <v>#REF!</v>
      </c>
      <c r="Q343" s="153" t="e">
        <f aca="false">#REF!</f>
        <v>#REF!</v>
      </c>
      <c r="R343" s="0" t="e">
        <f aca="false">#REF!</f>
        <v>#REF!</v>
      </c>
      <c r="S343" s="0" t="e">
        <f aca="false">#REF!</f>
        <v>#REF!</v>
      </c>
      <c r="T343" s="0" t="e">
        <f aca="false">VLOOKUP('XL-OPT'!Q343,Months!$A$4:$D$288,4)</f>
        <v>#REF!</v>
      </c>
    </row>
    <row r="344" customFormat="false" ht="12.75" hidden="false" customHeight="false" outlineLevel="0" collapsed="false">
      <c r="O344" s="0" t="e">
        <f aca="false">CONCATENATE(P344,Q344)</f>
        <v>#REF!</v>
      </c>
      <c r="P344" s="0" t="e">
        <f aca="false">#REF!</f>
        <v>#REF!</v>
      </c>
      <c r="Q344" s="153" t="e">
        <f aca="false">#REF!</f>
        <v>#REF!</v>
      </c>
      <c r="R344" s="0" t="e">
        <f aca="false">#REF!</f>
        <v>#REF!</v>
      </c>
      <c r="S344" s="0" t="e">
        <f aca="false">#REF!</f>
        <v>#REF!</v>
      </c>
      <c r="T344" s="0" t="e">
        <f aca="false">VLOOKUP('XL-OPT'!Q344,Months!$A$4:$D$288,4)</f>
        <v>#REF!</v>
      </c>
    </row>
    <row r="345" customFormat="false" ht="12.75" hidden="false" customHeight="false" outlineLevel="0" collapsed="false">
      <c r="O345" s="0" t="e">
        <f aca="false">CONCATENATE(P345,Q345)</f>
        <v>#REF!</v>
      </c>
      <c r="P345" s="0" t="e">
        <f aca="false">#REF!</f>
        <v>#REF!</v>
      </c>
      <c r="Q345" s="153" t="e">
        <f aca="false">#REF!</f>
        <v>#REF!</v>
      </c>
      <c r="R345" s="0" t="e">
        <f aca="false">#REF!</f>
        <v>#REF!</v>
      </c>
      <c r="S345" s="0" t="e">
        <f aca="false">#REF!</f>
        <v>#REF!</v>
      </c>
      <c r="T345" s="0" t="e">
        <f aca="false">VLOOKUP('XL-OPT'!Q345,Months!$A$4:$D$288,4)</f>
        <v>#REF!</v>
      </c>
    </row>
    <row r="346" customFormat="false" ht="12.75" hidden="false" customHeight="false" outlineLevel="0" collapsed="false">
      <c r="O346" s="0" t="e">
        <f aca="false">CONCATENATE(P346,Q346)</f>
        <v>#REF!</v>
      </c>
      <c r="P346" s="0" t="e">
        <f aca="false">#REF!</f>
        <v>#REF!</v>
      </c>
      <c r="Q346" s="153" t="e">
        <f aca="false">#REF!</f>
        <v>#REF!</v>
      </c>
      <c r="R346" s="0" t="e">
        <f aca="false">#REF!</f>
        <v>#REF!</v>
      </c>
      <c r="S346" s="0" t="e">
        <f aca="false">#REF!</f>
        <v>#REF!</v>
      </c>
      <c r="T346" s="0" t="e">
        <f aca="false">VLOOKUP('XL-OPT'!Q346,Months!$A$4:$D$288,4)</f>
        <v>#REF!</v>
      </c>
    </row>
    <row r="347" customFormat="false" ht="12.75" hidden="false" customHeight="false" outlineLevel="0" collapsed="false">
      <c r="O347" s="0" t="e">
        <f aca="false">CONCATENATE(P347,Q347)</f>
        <v>#REF!</v>
      </c>
      <c r="P347" s="0" t="e">
        <f aca="false">#REF!</f>
        <v>#REF!</v>
      </c>
      <c r="Q347" s="153" t="e">
        <f aca="false">#REF!</f>
        <v>#REF!</v>
      </c>
      <c r="R347" s="0" t="e">
        <f aca="false">#REF!</f>
        <v>#REF!</v>
      </c>
      <c r="S347" s="0" t="e">
        <f aca="false">#REF!</f>
        <v>#REF!</v>
      </c>
      <c r="T347" s="0" t="e">
        <f aca="false">VLOOKUP('XL-OPT'!Q347,Months!$A$4:$D$288,4)</f>
        <v>#REF!</v>
      </c>
    </row>
    <row r="348" customFormat="false" ht="12.75" hidden="false" customHeight="false" outlineLevel="0" collapsed="false">
      <c r="O348" s="0" t="e">
        <f aca="false">CONCATENATE(P348,Q348)</f>
        <v>#REF!</v>
      </c>
      <c r="P348" s="0" t="e">
        <f aca="false">#REF!</f>
        <v>#REF!</v>
      </c>
      <c r="Q348" s="153" t="e">
        <f aca="false">#REF!</f>
        <v>#REF!</v>
      </c>
      <c r="R348" s="0" t="e">
        <f aca="false">#REF!</f>
        <v>#REF!</v>
      </c>
      <c r="S348" s="0" t="e">
        <f aca="false">#REF!</f>
        <v>#REF!</v>
      </c>
      <c r="T348" s="0" t="e">
        <f aca="false">VLOOKUP('XL-OPT'!Q348,Months!$A$4:$D$288,4)</f>
        <v>#REF!</v>
      </c>
    </row>
    <row r="349" customFormat="false" ht="12.75" hidden="false" customHeight="false" outlineLevel="0" collapsed="false">
      <c r="O349" s="0" t="e">
        <f aca="false">CONCATENATE(P349,Q349)</f>
        <v>#REF!</v>
      </c>
      <c r="P349" s="0" t="e">
        <f aca="false">#REF!</f>
        <v>#REF!</v>
      </c>
      <c r="Q349" s="153" t="e">
        <f aca="false">#REF!</f>
        <v>#REF!</v>
      </c>
      <c r="R349" s="0" t="e">
        <f aca="false">#REF!</f>
        <v>#REF!</v>
      </c>
      <c r="S349" s="0" t="e">
        <f aca="false">#REF!</f>
        <v>#REF!</v>
      </c>
      <c r="T349" s="0" t="e">
        <f aca="false">VLOOKUP('XL-OPT'!Q349,Months!$A$4:$D$288,4)</f>
        <v>#REF!</v>
      </c>
    </row>
    <row r="350" customFormat="false" ht="12.75" hidden="false" customHeight="false" outlineLevel="0" collapsed="false">
      <c r="O350" s="0" t="e">
        <f aca="false">CONCATENATE(P350,Q350)</f>
        <v>#REF!</v>
      </c>
      <c r="P350" s="0" t="e">
        <f aca="false">#REF!</f>
        <v>#REF!</v>
      </c>
      <c r="Q350" s="153" t="e">
        <f aca="false">#REF!</f>
        <v>#REF!</v>
      </c>
      <c r="R350" s="0" t="e">
        <f aca="false">#REF!</f>
        <v>#REF!</v>
      </c>
      <c r="S350" s="0" t="e">
        <f aca="false">#REF!</f>
        <v>#REF!</v>
      </c>
      <c r="T350" s="0" t="e">
        <f aca="false">VLOOKUP('XL-OPT'!Q350,Months!$A$4:$D$288,4)</f>
        <v>#REF!</v>
      </c>
    </row>
    <row r="351" customFormat="false" ht="12.75" hidden="false" customHeight="false" outlineLevel="0" collapsed="false">
      <c r="O351" s="0" t="e">
        <f aca="false">CONCATENATE(P351,Q351)</f>
        <v>#REF!</v>
      </c>
      <c r="P351" s="0" t="e">
        <f aca="false">#REF!</f>
        <v>#REF!</v>
      </c>
      <c r="Q351" s="153" t="e">
        <f aca="false">#REF!</f>
        <v>#REF!</v>
      </c>
      <c r="R351" s="0" t="e">
        <f aca="false">#REF!</f>
        <v>#REF!</v>
      </c>
      <c r="S351" s="0" t="e">
        <f aca="false">#REF!</f>
        <v>#REF!</v>
      </c>
      <c r="T351" s="0" t="e">
        <f aca="false">VLOOKUP('XL-OPT'!Q351,Months!$A$4:$D$288,4)</f>
        <v>#REF!</v>
      </c>
    </row>
    <row r="352" customFormat="false" ht="12.75" hidden="false" customHeight="false" outlineLevel="0" collapsed="false">
      <c r="O352" s="0" t="e">
        <f aca="false">CONCATENATE(P352,Q352)</f>
        <v>#REF!</v>
      </c>
      <c r="P352" s="0" t="e">
        <f aca="false">#REF!</f>
        <v>#REF!</v>
      </c>
      <c r="Q352" s="153" t="e">
        <f aca="false">#REF!</f>
        <v>#REF!</v>
      </c>
      <c r="R352" s="0" t="e">
        <f aca="false">#REF!</f>
        <v>#REF!</v>
      </c>
      <c r="S352" s="0" t="e">
        <f aca="false">#REF!</f>
        <v>#REF!</v>
      </c>
      <c r="T352" s="0" t="e">
        <f aca="false">VLOOKUP('XL-OPT'!Q352,Months!$A$4:$D$288,4)</f>
        <v>#REF!</v>
      </c>
    </row>
    <row r="353" customFormat="false" ht="12.75" hidden="false" customHeight="false" outlineLevel="0" collapsed="false">
      <c r="O353" s="0" t="e">
        <f aca="false">CONCATENATE(P353,Q353)</f>
        <v>#REF!</v>
      </c>
      <c r="P353" s="0" t="e">
        <f aca="false">#REF!</f>
        <v>#REF!</v>
      </c>
      <c r="Q353" s="153" t="e">
        <f aca="false">#REF!</f>
        <v>#REF!</v>
      </c>
      <c r="R353" s="0" t="e">
        <f aca="false">#REF!</f>
        <v>#REF!</v>
      </c>
      <c r="S353" s="0" t="e">
        <f aca="false">#REF!</f>
        <v>#REF!</v>
      </c>
      <c r="T353" s="0" t="e">
        <f aca="false">VLOOKUP('XL-OPT'!Q353,Months!$A$4:$D$288,4)</f>
        <v>#REF!</v>
      </c>
    </row>
    <row r="354" customFormat="false" ht="12.75" hidden="false" customHeight="false" outlineLevel="0" collapsed="false">
      <c r="O354" s="0" t="e">
        <f aca="false">CONCATENATE(P354,Q354)</f>
        <v>#REF!</v>
      </c>
      <c r="P354" s="0" t="e">
        <f aca="false">#REF!</f>
        <v>#REF!</v>
      </c>
      <c r="Q354" s="153" t="e">
        <f aca="false">#REF!</f>
        <v>#REF!</v>
      </c>
      <c r="R354" s="0" t="e">
        <f aca="false">#REF!</f>
        <v>#REF!</v>
      </c>
      <c r="S354" s="0" t="e">
        <f aca="false">#REF!</f>
        <v>#REF!</v>
      </c>
      <c r="T354" s="0" t="e">
        <f aca="false">VLOOKUP('XL-OPT'!Q354,Months!$A$4:$D$288,4)</f>
        <v>#REF!</v>
      </c>
    </row>
    <row r="355" customFormat="false" ht="12.75" hidden="false" customHeight="false" outlineLevel="0" collapsed="false">
      <c r="O355" s="0" t="e">
        <f aca="false">CONCATENATE(P355,Q355)</f>
        <v>#REF!</v>
      </c>
      <c r="P355" s="0" t="e">
        <f aca="false">#REF!</f>
        <v>#REF!</v>
      </c>
      <c r="Q355" s="153" t="e">
        <f aca="false">#REF!</f>
        <v>#REF!</v>
      </c>
      <c r="R355" s="0" t="e">
        <f aca="false">#REF!</f>
        <v>#REF!</v>
      </c>
      <c r="S355" s="0" t="e">
        <f aca="false">#REF!</f>
        <v>#REF!</v>
      </c>
      <c r="T355" s="0" t="e">
        <f aca="false">VLOOKUP('XL-OPT'!Q355,Months!$A$4:$D$288,4)</f>
        <v>#REF!</v>
      </c>
    </row>
    <row r="356" customFormat="false" ht="12.75" hidden="false" customHeight="false" outlineLevel="0" collapsed="false">
      <c r="O356" s="0" t="e">
        <f aca="false">CONCATENATE(P356,Q356)</f>
        <v>#REF!</v>
      </c>
      <c r="P356" s="0" t="e">
        <f aca="false">#REF!</f>
        <v>#REF!</v>
      </c>
      <c r="Q356" s="153" t="e">
        <f aca="false">#REF!</f>
        <v>#REF!</v>
      </c>
      <c r="R356" s="0" t="e">
        <f aca="false">#REF!</f>
        <v>#REF!</v>
      </c>
      <c r="S356" s="0" t="e">
        <f aca="false">#REF!</f>
        <v>#REF!</v>
      </c>
      <c r="T356" s="0" t="e">
        <f aca="false">VLOOKUP('XL-OPT'!Q356,Months!$A$4:$D$288,4)</f>
        <v>#REF!</v>
      </c>
    </row>
    <row r="357" customFormat="false" ht="12.75" hidden="false" customHeight="false" outlineLevel="0" collapsed="false">
      <c r="O357" s="0" t="e">
        <f aca="false">CONCATENATE(P357,Q357)</f>
        <v>#REF!</v>
      </c>
      <c r="P357" s="0" t="e">
        <f aca="false">#REF!</f>
        <v>#REF!</v>
      </c>
      <c r="Q357" s="153" t="e">
        <f aca="false">#REF!</f>
        <v>#REF!</v>
      </c>
      <c r="R357" s="0" t="e">
        <f aca="false">#REF!</f>
        <v>#REF!</v>
      </c>
      <c r="S357" s="0" t="e">
        <f aca="false">#REF!</f>
        <v>#REF!</v>
      </c>
      <c r="T357" s="0" t="e">
        <f aca="false">VLOOKUP('XL-OPT'!Q357,Months!$A$4:$D$288,4)</f>
        <v>#REF!</v>
      </c>
    </row>
    <row r="358" customFormat="false" ht="12.75" hidden="false" customHeight="false" outlineLevel="0" collapsed="false">
      <c r="O358" s="0" t="e">
        <f aca="false">CONCATENATE(P358,Q358)</f>
        <v>#REF!</v>
      </c>
      <c r="P358" s="0" t="e">
        <f aca="false">#REF!</f>
        <v>#REF!</v>
      </c>
      <c r="Q358" s="153" t="e">
        <f aca="false">#REF!</f>
        <v>#REF!</v>
      </c>
      <c r="R358" s="0" t="e">
        <f aca="false">#REF!</f>
        <v>#REF!</v>
      </c>
      <c r="S358" s="0" t="e">
        <f aca="false">#REF!</f>
        <v>#REF!</v>
      </c>
      <c r="T358" s="0" t="e">
        <f aca="false">VLOOKUP('XL-OPT'!Q358,Months!$A$4:$D$288,4)</f>
        <v>#REF!</v>
      </c>
    </row>
    <row r="359" customFormat="false" ht="12.75" hidden="false" customHeight="false" outlineLevel="0" collapsed="false">
      <c r="O359" s="0" t="e">
        <f aca="false">CONCATENATE(P359,Q359)</f>
        <v>#REF!</v>
      </c>
      <c r="P359" s="0" t="e">
        <f aca="false">#REF!</f>
        <v>#REF!</v>
      </c>
      <c r="Q359" s="153" t="e">
        <f aca="false">#REF!</f>
        <v>#REF!</v>
      </c>
      <c r="R359" s="0" t="e">
        <f aca="false">#REF!</f>
        <v>#REF!</v>
      </c>
      <c r="S359" s="0" t="e">
        <f aca="false">#REF!</f>
        <v>#REF!</v>
      </c>
      <c r="T359" s="0" t="e">
        <f aca="false">VLOOKUP('XL-OPT'!Q359,Months!$A$4:$D$288,4)</f>
        <v>#REF!</v>
      </c>
    </row>
    <row r="360" customFormat="false" ht="12.75" hidden="false" customHeight="false" outlineLevel="0" collapsed="false">
      <c r="O360" s="0" t="e">
        <f aca="false">CONCATENATE(P360,Q360)</f>
        <v>#REF!</v>
      </c>
      <c r="P360" s="0" t="e">
        <f aca="false">#REF!</f>
        <v>#REF!</v>
      </c>
      <c r="Q360" s="153" t="e">
        <f aca="false">#REF!</f>
        <v>#REF!</v>
      </c>
      <c r="R360" s="0" t="e">
        <f aca="false">#REF!</f>
        <v>#REF!</v>
      </c>
      <c r="S360" s="0" t="e">
        <f aca="false">#REF!</f>
        <v>#REF!</v>
      </c>
      <c r="T360" s="0" t="e">
        <f aca="false">VLOOKUP('XL-OPT'!Q360,Months!$A$4:$D$288,4)</f>
        <v>#REF!</v>
      </c>
    </row>
    <row r="361" customFormat="false" ht="12.75" hidden="false" customHeight="false" outlineLevel="0" collapsed="false">
      <c r="O361" s="0" t="e">
        <f aca="false">CONCATENATE(P361,Q361)</f>
        <v>#REF!</v>
      </c>
      <c r="P361" s="0" t="e">
        <f aca="false">#REF!</f>
        <v>#REF!</v>
      </c>
      <c r="Q361" s="153" t="e">
        <f aca="false">#REF!</f>
        <v>#REF!</v>
      </c>
      <c r="R361" s="0" t="e">
        <f aca="false">#REF!</f>
        <v>#REF!</v>
      </c>
      <c r="S361" s="0" t="e">
        <f aca="false">#REF!</f>
        <v>#REF!</v>
      </c>
      <c r="T361" s="0" t="e">
        <f aca="false">VLOOKUP('XL-OPT'!Q361,Months!$A$4:$D$288,4)</f>
        <v>#REF!</v>
      </c>
    </row>
    <row r="362" customFormat="false" ht="12.75" hidden="false" customHeight="false" outlineLevel="0" collapsed="false">
      <c r="O362" s="0" t="e">
        <f aca="false">CONCATENATE(P362,Q362)</f>
        <v>#REF!</v>
      </c>
      <c r="P362" s="0" t="e">
        <f aca="false">#REF!</f>
        <v>#REF!</v>
      </c>
      <c r="Q362" s="153" t="e">
        <f aca="false">#REF!</f>
        <v>#REF!</v>
      </c>
      <c r="R362" s="0" t="e">
        <f aca="false">#REF!</f>
        <v>#REF!</v>
      </c>
      <c r="S362" s="0" t="e">
        <f aca="false">#REF!</f>
        <v>#REF!</v>
      </c>
      <c r="T362" s="0" t="e">
        <f aca="false">VLOOKUP('XL-OPT'!Q362,Months!$A$4:$D$288,4)</f>
        <v>#REF!</v>
      </c>
    </row>
    <row r="363" customFormat="false" ht="12.75" hidden="false" customHeight="false" outlineLevel="0" collapsed="false">
      <c r="O363" s="0" t="e">
        <f aca="false">CONCATENATE(P363,Q363)</f>
        <v>#REF!</v>
      </c>
      <c r="P363" s="0" t="e">
        <f aca="false">#REF!</f>
        <v>#REF!</v>
      </c>
      <c r="Q363" s="153" t="e">
        <f aca="false">#REF!</f>
        <v>#REF!</v>
      </c>
      <c r="R363" s="0" t="e">
        <f aca="false">#REF!</f>
        <v>#REF!</v>
      </c>
      <c r="S363" s="0" t="e">
        <f aca="false">#REF!</f>
        <v>#REF!</v>
      </c>
      <c r="T363" s="0" t="e">
        <f aca="false">VLOOKUP('XL-OPT'!Q363,Months!$A$4:$D$288,4)</f>
        <v>#REF!</v>
      </c>
    </row>
    <row r="364" customFormat="false" ht="12.75" hidden="false" customHeight="false" outlineLevel="0" collapsed="false">
      <c r="O364" s="0" t="e">
        <f aca="false">CONCATENATE(P364,Q364)</f>
        <v>#REF!</v>
      </c>
      <c r="P364" s="0" t="e">
        <f aca="false">#REF!</f>
        <v>#REF!</v>
      </c>
      <c r="Q364" s="153" t="e">
        <f aca="false">#REF!</f>
        <v>#REF!</v>
      </c>
      <c r="R364" s="0" t="e">
        <f aca="false">#REF!</f>
        <v>#REF!</v>
      </c>
      <c r="S364" s="0" t="e">
        <f aca="false">#REF!</f>
        <v>#REF!</v>
      </c>
      <c r="T364" s="0" t="e">
        <f aca="false">VLOOKUP('XL-OPT'!Q364,Months!$A$4:$D$288,4)</f>
        <v>#REF!</v>
      </c>
    </row>
    <row r="365" customFormat="false" ht="12.75" hidden="false" customHeight="false" outlineLevel="0" collapsed="false">
      <c r="O365" s="0" t="e">
        <f aca="false">CONCATENATE(P365,Q365)</f>
        <v>#REF!</v>
      </c>
      <c r="P365" s="0" t="e">
        <f aca="false">#REF!</f>
        <v>#REF!</v>
      </c>
      <c r="Q365" s="153" t="e">
        <f aca="false">#REF!</f>
        <v>#REF!</v>
      </c>
      <c r="R365" s="0" t="e">
        <f aca="false">#REF!</f>
        <v>#REF!</v>
      </c>
      <c r="S365" s="0" t="e">
        <f aca="false">#REF!</f>
        <v>#REF!</v>
      </c>
      <c r="T365" s="0" t="e">
        <f aca="false">VLOOKUP('XL-OPT'!Q365,Months!$A$4:$D$288,4)</f>
        <v>#REF!</v>
      </c>
    </row>
    <row r="366" customFormat="false" ht="12.75" hidden="false" customHeight="false" outlineLevel="0" collapsed="false">
      <c r="O366" s="0" t="e">
        <f aca="false">CONCATENATE(P366,Q366)</f>
        <v>#REF!</v>
      </c>
      <c r="P366" s="0" t="e">
        <f aca="false">#REF!</f>
        <v>#REF!</v>
      </c>
      <c r="Q366" s="153" t="e">
        <f aca="false">#REF!</f>
        <v>#REF!</v>
      </c>
      <c r="R366" s="0" t="e">
        <f aca="false">#REF!</f>
        <v>#REF!</v>
      </c>
      <c r="S366" s="0" t="e">
        <f aca="false">#REF!</f>
        <v>#REF!</v>
      </c>
      <c r="T366" s="0" t="e">
        <f aca="false">VLOOKUP('XL-OPT'!Q366,Months!$A$4:$D$288,4)</f>
        <v>#REF!</v>
      </c>
    </row>
    <row r="367" customFormat="false" ht="12.75" hidden="false" customHeight="false" outlineLevel="0" collapsed="false">
      <c r="O367" s="0" t="e">
        <f aca="false">CONCATENATE(P367,Q367)</f>
        <v>#REF!</v>
      </c>
      <c r="P367" s="0" t="e">
        <f aca="false">#REF!</f>
        <v>#REF!</v>
      </c>
      <c r="Q367" s="153" t="e">
        <f aca="false">#REF!</f>
        <v>#REF!</v>
      </c>
      <c r="R367" s="0" t="e">
        <f aca="false">#REF!</f>
        <v>#REF!</v>
      </c>
      <c r="S367" s="0" t="e">
        <f aca="false">#REF!</f>
        <v>#REF!</v>
      </c>
      <c r="T367" s="0" t="e">
        <f aca="false">VLOOKUP('XL-OPT'!Q367,Months!$A$4:$D$288,4)</f>
        <v>#REF!</v>
      </c>
    </row>
    <row r="368" customFormat="false" ht="12.75" hidden="false" customHeight="false" outlineLevel="0" collapsed="false">
      <c r="O368" s="0" t="e">
        <f aca="false">CONCATENATE(P368,Q368)</f>
        <v>#REF!</v>
      </c>
      <c r="P368" s="0" t="e">
        <f aca="false">#REF!</f>
        <v>#REF!</v>
      </c>
      <c r="Q368" s="153" t="e">
        <f aca="false">#REF!</f>
        <v>#REF!</v>
      </c>
      <c r="R368" s="0" t="e">
        <f aca="false">#REF!</f>
        <v>#REF!</v>
      </c>
      <c r="S368" s="0" t="e">
        <f aca="false">#REF!</f>
        <v>#REF!</v>
      </c>
      <c r="T368" s="0" t="e">
        <f aca="false">VLOOKUP('XL-OPT'!Q368,Months!$A$4:$D$288,4)</f>
        <v>#REF!</v>
      </c>
    </row>
    <row r="369" customFormat="false" ht="12.75" hidden="false" customHeight="false" outlineLevel="0" collapsed="false">
      <c r="O369" s="0" t="e">
        <f aca="false">CONCATENATE(P369,Q369)</f>
        <v>#REF!</v>
      </c>
      <c r="P369" s="0" t="e">
        <f aca="false">#REF!</f>
        <v>#REF!</v>
      </c>
      <c r="Q369" s="153" t="e">
        <f aca="false">#REF!</f>
        <v>#REF!</v>
      </c>
      <c r="R369" s="0" t="e">
        <f aca="false">#REF!</f>
        <v>#REF!</v>
      </c>
      <c r="S369" s="0" t="e">
        <f aca="false">#REF!</f>
        <v>#REF!</v>
      </c>
      <c r="T369" s="0" t="e">
        <f aca="false">VLOOKUP('XL-OPT'!Q369,Months!$A$4:$D$288,4)</f>
        <v>#REF!</v>
      </c>
    </row>
    <row r="370" customFormat="false" ht="12.75" hidden="false" customHeight="false" outlineLevel="0" collapsed="false">
      <c r="O370" s="0" t="e">
        <f aca="false">CONCATENATE(P370,Q370)</f>
        <v>#REF!</v>
      </c>
      <c r="P370" s="0" t="e">
        <f aca="false">#REF!</f>
        <v>#REF!</v>
      </c>
      <c r="Q370" s="153" t="e">
        <f aca="false">#REF!</f>
        <v>#REF!</v>
      </c>
      <c r="R370" s="0" t="e">
        <f aca="false">#REF!</f>
        <v>#REF!</v>
      </c>
      <c r="S370" s="0" t="e">
        <f aca="false">#REF!</f>
        <v>#REF!</v>
      </c>
      <c r="T370" s="0" t="e">
        <f aca="false">VLOOKUP('XL-OPT'!Q370,Months!$A$4:$D$288,4)</f>
        <v>#REF!</v>
      </c>
    </row>
    <row r="371" customFormat="false" ht="12.75" hidden="false" customHeight="false" outlineLevel="0" collapsed="false">
      <c r="O371" s="0" t="e">
        <f aca="false">CONCATENATE(P371,Q371)</f>
        <v>#REF!</v>
      </c>
      <c r="P371" s="0" t="e">
        <f aca="false">#REF!</f>
        <v>#REF!</v>
      </c>
      <c r="Q371" s="153" t="e">
        <f aca="false">#REF!</f>
        <v>#REF!</v>
      </c>
      <c r="R371" s="0" t="e">
        <f aca="false">#REF!</f>
        <v>#REF!</v>
      </c>
      <c r="S371" s="0" t="e">
        <f aca="false">#REF!</f>
        <v>#REF!</v>
      </c>
      <c r="T371" s="0" t="e">
        <f aca="false">VLOOKUP('XL-OPT'!Q371,Months!$A$4:$D$288,4)</f>
        <v>#REF!</v>
      </c>
    </row>
    <row r="372" customFormat="false" ht="12.75" hidden="false" customHeight="false" outlineLevel="0" collapsed="false">
      <c r="O372" s="0" t="e">
        <f aca="false">CONCATENATE(P372,Q372)</f>
        <v>#REF!</v>
      </c>
      <c r="P372" s="0" t="e">
        <f aca="false">#REF!</f>
        <v>#REF!</v>
      </c>
      <c r="Q372" s="153" t="e">
        <f aca="false">#REF!</f>
        <v>#REF!</v>
      </c>
      <c r="R372" s="0" t="e">
        <f aca="false">#REF!</f>
        <v>#REF!</v>
      </c>
      <c r="S372" s="0" t="e">
        <f aca="false">#REF!</f>
        <v>#REF!</v>
      </c>
      <c r="T372" s="0" t="e">
        <f aca="false">VLOOKUP('XL-OPT'!Q372,Months!$A$4:$D$288,4)</f>
        <v>#REF!</v>
      </c>
    </row>
    <row r="373" customFormat="false" ht="12.75" hidden="false" customHeight="false" outlineLevel="0" collapsed="false">
      <c r="O373" s="0" t="e">
        <f aca="false">CONCATENATE(P373,Q373)</f>
        <v>#REF!</v>
      </c>
      <c r="P373" s="0" t="e">
        <f aca="false">#REF!</f>
        <v>#REF!</v>
      </c>
      <c r="Q373" s="153" t="e">
        <f aca="false">#REF!</f>
        <v>#REF!</v>
      </c>
      <c r="R373" s="0" t="e">
        <f aca="false">#REF!</f>
        <v>#REF!</v>
      </c>
      <c r="S373" s="0" t="e">
        <f aca="false">#REF!</f>
        <v>#REF!</v>
      </c>
      <c r="T373" s="0" t="e">
        <f aca="false">VLOOKUP('XL-OPT'!Q373,Months!$A$4:$D$288,4)</f>
        <v>#REF!</v>
      </c>
    </row>
    <row r="374" customFormat="false" ht="12.75" hidden="false" customHeight="false" outlineLevel="0" collapsed="false">
      <c r="O374" s="0" t="e">
        <f aca="false">CONCATENATE(P374,Q374)</f>
        <v>#REF!</v>
      </c>
      <c r="P374" s="0" t="e">
        <f aca="false">#REF!</f>
        <v>#REF!</v>
      </c>
      <c r="Q374" s="153" t="e">
        <f aca="false">#REF!</f>
        <v>#REF!</v>
      </c>
      <c r="R374" s="0" t="e">
        <f aca="false">#REF!</f>
        <v>#REF!</v>
      </c>
      <c r="S374" s="0" t="e">
        <f aca="false">#REF!</f>
        <v>#REF!</v>
      </c>
      <c r="T374" s="0" t="e">
        <f aca="false">VLOOKUP('XL-OPT'!Q374,Months!$A$4:$D$288,4)</f>
        <v>#REF!</v>
      </c>
    </row>
    <row r="375" customFormat="false" ht="12.75" hidden="false" customHeight="false" outlineLevel="0" collapsed="false">
      <c r="O375" s="0" t="e">
        <f aca="false">CONCATENATE(P375,Q375)</f>
        <v>#REF!</v>
      </c>
      <c r="P375" s="0" t="e">
        <f aca="false">#REF!</f>
        <v>#REF!</v>
      </c>
      <c r="Q375" s="153" t="e">
        <f aca="false">#REF!</f>
        <v>#REF!</v>
      </c>
      <c r="R375" s="0" t="e">
        <f aca="false">#REF!</f>
        <v>#REF!</v>
      </c>
      <c r="S375" s="0" t="e">
        <f aca="false">#REF!</f>
        <v>#REF!</v>
      </c>
      <c r="T375" s="0" t="e">
        <f aca="false">VLOOKUP('XL-OPT'!Q375,Months!$A$4:$D$288,4)</f>
        <v>#REF!</v>
      </c>
    </row>
    <row r="376" customFormat="false" ht="12.75" hidden="false" customHeight="false" outlineLevel="0" collapsed="false">
      <c r="O376" s="0" t="e">
        <f aca="false">CONCATENATE(P376,Q376)</f>
        <v>#REF!</v>
      </c>
      <c r="P376" s="0" t="e">
        <f aca="false">#REF!</f>
        <v>#REF!</v>
      </c>
      <c r="Q376" s="153" t="e">
        <f aca="false">#REF!</f>
        <v>#REF!</v>
      </c>
      <c r="R376" s="0" t="e">
        <f aca="false">#REF!</f>
        <v>#REF!</v>
      </c>
      <c r="S376" s="0" t="e">
        <f aca="false">#REF!</f>
        <v>#REF!</v>
      </c>
      <c r="T376" s="0" t="e">
        <f aca="false">VLOOKUP('XL-OPT'!Q376,Months!$A$4:$D$288,4)</f>
        <v>#REF!</v>
      </c>
    </row>
    <row r="377" customFormat="false" ht="12.75" hidden="false" customHeight="false" outlineLevel="0" collapsed="false">
      <c r="O377" s="0" t="e">
        <f aca="false">CONCATENATE(P377,Q377)</f>
        <v>#REF!</v>
      </c>
      <c r="P377" s="0" t="e">
        <f aca="false">#REF!</f>
        <v>#REF!</v>
      </c>
      <c r="Q377" s="153" t="e">
        <f aca="false">#REF!</f>
        <v>#REF!</v>
      </c>
      <c r="R377" s="0" t="e">
        <f aca="false">#REF!</f>
        <v>#REF!</v>
      </c>
      <c r="S377" s="0" t="e">
        <f aca="false">#REF!</f>
        <v>#REF!</v>
      </c>
      <c r="T377" s="0" t="e">
        <f aca="false">VLOOKUP('XL-OPT'!Q377,Months!$A$4:$D$288,4)</f>
        <v>#REF!</v>
      </c>
    </row>
    <row r="378" customFormat="false" ht="12.75" hidden="false" customHeight="false" outlineLevel="0" collapsed="false">
      <c r="O378" s="0" t="e">
        <f aca="false">CONCATENATE(P378,Q378)</f>
        <v>#REF!</v>
      </c>
      <c r="P378" s="0" t="e">
        <f aca="false">#REF!</f>
        <v>#REF!</v>
      </c>
      <c r="Q378" s="153" t="e">
        <f aca="false">#REF!</f>
        <v>#REF!</v>
      </c>
      <c r="R378" s="0" t="e">
        <f aca="false">#REF!</f>
        <v>#REF!</v>
      </c>
      <c r="S378" s="0" t="e">
        <f aca="false">#REF!</f>
        <v>#REF!</v>
      </c>
      <c r="T378" s="0" t="e">
        <f aca="false">VLOOKUP('XL-OPT'!Q378,Months!$A$4:$D$288,4)</f>
        <v>#REF!</v>
      </c>
    </row>
    <row r="379" customFormat="false" ht="12.75" hidden="false" customHeight="false" outlineLevel="0" collapsed="false">
      <c r="O379" s="0" t="e">
        <f aca="false">CONCATENATE(P379,Q379)</f>
        <v>#REF!</v>
      </c>
      <c r="P379" s="0" t="e">
        <f aca="false">#REF!</f>
        <v>#REF!</v>
      </c>
      <c r="Q379" s="153" t="e">
        <f aca="false">#REF!</f>
        <v>#REF!</v>
      </c>
      <c r="R379" s="0" t="e">
        <f aca="false">#REF!</f>
        <v>#REF!</v>
      </c>
      <c r="S379" s="0" t="e">
        <f aca="false">#REF!</f>
        <v>#REF!</v>
      </c>
      <c r="T379" s="0" t="e">
        <f aca="false">VLOOKUP('XL-OPT'!Q379,Months!$A$4:$D$288,4)</f>
        <v>#REF!</v>
      </c>
    </row>
    <row r="380" customFormat="false" ht="12.75" hidden="false" customHeight="false" outlineLevel="0" collapsed="false">
      <c r="O380" s="0" t="e">
        <f aca="false">CONCATENATE(P380,Q380)</f>
        <v>#REF!</v>
      </c>
      <c r="P380" s="0" t="e">
        <f aca="false">#REF!</f>
        <v>#REF!</v>
      </c>
      <c r="Q380" s="153" t="e">
        <f aca="false">#REF!</f>
        <v>#REF!</v>
      </c>
      <c r="R380" s="0" t="e">
        <f aca="false">#REF!</f>
        <v>#REF!</v>
      </c>
      <c r="S380" s="0" t="e">
        <f aca="false">#REF!</f>
        <v>#REF!</v>
      </c>
      <c r="T380" s="0" t="e">
        <f aca="false">VLOOKUP('XL-OPT'!Q380,Months!$A$4:$D$288,4)</f>
        <v>#REF!</v>
      </c>
    </row>
    <row r="381" customFormat="false" ht="12.75" hidden="false" customHeight="false" outlineLevel="0" collapsed="false">
      <c r="O381" s="0" t="e">
        <f aca="false">CONCATENATE(P381,Q381)</f>
        <v>#REF!</v>
      </c>
      <c r="P381" s="0" t="e">
        <f aca="false">#REF!</f>
        <v>#REF!</v>
      </c>
      <c r="Q381" s="153" t="e">
        <f aca="false">#REF!</f>
        <v>#REF!</v>
      </c>
      <c r="R381" s="0" t="e">
        <f aca="false">#REF!</f>
        <v>#REF!</v>
      </c>
      <c r="S381" s="0" t="e">
        <f aca="false">#REF!</f>
        <v>#REF!</v>
      </c>
      <c r="T381" s="0" t="e">
        <f aca="false">VLOOKUP('XL-OPT'!Q381,Months!$A$4:$D$288,4)</f>
        <v>#REF!</v>
      </c>
    </row>
    <row r="382" customFormat="false" ht="12.75" hidden="false" customHeight="false" outlineLevel="0" collapsed="false">
      <c r="O382" s="0" t="e">
        <f aca="false">CONCATENATE(P382,Q382)</f>
        <v>#REF!</v>
      </c>
      <c r="P382" s="0" t="e">
        <f aca="false">#REF!</f>
        <v>#REF!</v>
      </c>
      <c r="Q382" s="153" t="e">
        <f aca="false">#REF!</f>
        <v>#REF!</v>
      </c>
      <c r="R382" s="0" t="e">
        <f aca="false">#REF!</f>
        <v>#REF!</v>
      </c>
      <c r="S382" s="0" t="e">
        <f aca="false">#REF!</f>
        <v>#REF!</v>
      </c>
      <c r="T382" s="0" t="e">
        <f aca="false">VLOOKUP('XL-OPT'!Q382,Months!$A$4:$D$288,4)</f>
        <v>#REF!</v>
      </c>
    </row>
    <row r="383" customFormat="false" ht="12.75" hidden="false" customHeight="false" outlineLevel="0" collapsed="false">
      <c r="O383" s="0" t="e">
        <f aca="false">CONCATENATE(P383,Q383)</f>
        <v>#REF!</v>
      </c>
      <c r="P383" s="0" t="e">
        <f aca="false">#REF!</f>
        <v>#REF!</v>
      </c>
      <c r="Q383" s="153" t="e">
        <f aca="false">#REF!</f>
        <v>#REF!</v>
      </c>
      <c r="R383" s="0" t="e">
        <f aca="false">#REF!</f>
        <v>#REF!</v>
      </c>
      <c r="S383" s="0" t="e">
        <f aca="false">#REF!</f>
        <v>#REF!</v>
      </c>
      <c r="T383" s="0" t="e">
        <f aca="false">VLOOKUP('XL-OPT'!Q383,Months!$A$4:$D$288,4)</f>
        <v>#REF!</v>
      </c>
    </row>
    <row r="384" customFormat="false" ht="12.75" hidden="false" customHeight="false" outlineLevel="0" collapsed="false">
      <c r="O384" s="0" t="e">
        <f aca="false">CONCATENATE(P384,Q384)</f>
        <v>#REF!</v>
      </c>
      <c r="P384" s="0" t="e">
        <f aca="false">#REF!</f>
        <v>#REF!</v>
      </c>
      <c r="Q384" s="153" t="e">
        <f aca="false">#REF!</f>
        <v>#REF!</v>
      </c>
      <c r="R384" s="0" t="e">
        <f aca="false">#REF!</f>
        <v>#REF!</v>
      </c>
      <c r="S384" s="0" t="e">
        <f aca="false">#REF!</f>
        <v>#REF!</v>
      </c>
      <c r="T384" s="0" t="e">
        <f aca="false">VLOOKUP('XL-OPT'!Q384,Months!$A$4:$D$288,4)</f>
        <v>#REF!</v>
      </c>
    </row>
    <row r="385" customFormat="false" ht="12.75" hidden="false" customHeight="false" outlineLevel="0" collapsed="false">
      <c r="O385" s="0" t="e">
        <f aca="false">CONCATENATE(P385,Q385)</f>
        <v>#REF!</v>
      </c>
      <c r="P385" s="0" t="e">
        <f aca="false">#REF!</f>
        <v>#REF!</v>
      </c>
      <c r="Q385" s="153" t="e">
        <f aca="false">#REF!</f>
        <v>#REF!</v>
      </c>
      <c r="R385" s="0" t="e">
        <f aca="false">#REF!</f>
        <v>#REF!</v>
      </c>
      <c r="S385" s="0" t="e">
        <f aca="false">#REF!</f>
        <v>#REF!</v>
      </c>
      <c r="T385" s="0" t="e">
        <f aca="false">VLOOKUP('XL-OPT'!Q385,Months!$A$4:$D$288,4)</f>
        <v>#REF!</v>
      </c>
    </row>
    <row r="386" customFormat="false" ht="12.75" hidden="false" customHeight="false" outlineLevel="0" collapsed="false">
      <c r="O386" s="0" t="e">
        <f aca="false">CONCATENATE(P386,Q386)</f>
        <v>#REF!</v>
      </c>
      <c r="P386" s="0" t="e">
        <f aca="false">#REF!</f>
        <v>#REF!</v>
      </c>
      <c r="Q386" s="153" t="e">
        <f aca="false">#REF!</f>
        <v>#REF!</v>
      </c>
      <c r="R386" s="0" t="e">
        <f aca="false">#REF!</f>
        <v>#REF!</v>
      </c>
      <c r="S386" s="0" t="e">
        <f aca="false">#REF!</f>
        <v>#REF!</v>
      </c>
      <c r="T386" s="0" t="e">
        <f aca="false">VLOOKUP('XL-OPT'!Q386,Months!$A$4:$D$288,4)</f>
        <v>#REF!</v>
      </c>
    </row>
    <row r="387" customFormat="false" ht="12.75" hidden="false" customHeight="false" outlineLevel="0" collapsed="false">
      <c r="O387" s="0" t="e">
        <f aca="false">CONCATENATE(P387,Q387)</f>
        <v>#REF!</v>
      </c>
      <c r="P387" s="0" t="e">
        <f aca="false">#REF!</f>
        <v>#REF!</v>
      </c>
      <c r="Q387" s="153" t="e">
        <f aca="false">#REF!</f>
        <v>#REF!</v>
      </c>
      <c r="R387" s="0" t="e">
        <f aca="false">#REF!</f>
        <v>#REF!</v>
      </c>
      <c r="S387" s="0" t="e">
        <f aca="false">#REF!</f>
        <v>#REF!</v>
      </c>
      <c r="T387" s="0" t="e">
        <f aca="false">VLOOKUP('XL-OPT'!Q387,Months!$A$4:$D$288,4)</f>
        <v>#REF!</v>
      </c>
    </row>
    <row r="388" customFormat="false" ht="12.75" hidden="false" customHeight="false" outlineLevel="0" collapsed="false">
      <c r="O388" s="0" t="e">
        <f aca="false">CONCATENATE(P388,Q388)</f>
        <v>#REF!</v>
      </c>
      <c r="P388" s="0" t="e">
        <f aca="false">#REF!</f>
        <v>#REF!</v>
      </c>
      <c r="Q388" s="153" t="e">
        <f aca="false">#REF!</f>
        <v>#REF!</v>
      </c>
      <c r="R388" s="0" t="e">
        <f aca="false">#REF!</f>
        <v>#REF!</v>
      </c>
      <c r="S388" s="0" t="e">
        <f aca="false">#REF!</f>
        <v>#REF!</v>
      </c>
      <c r="T388" s="0" t="e">
        <f aca="false">VLOOKUP('XL-OPT'!Q388,Months!$A$4:$D$288,4)</f>
        <v>#REF!</v>
      </c>
    </row>
    <row r="389" customFormat="false" ht="12.75" hidden="false" customHeight="false" outlineLevel="0" collapsed="false">
      <c r="O389" s="0" t="e">
        <f aca="false">CONCATENATE(P389,Q389)</f>
        <v>#REF!</v>
      </c>
      <c r="P389" s="0" t="e">
        <f aca="false">#REF!</f>
        <v>#REF!</v>
      </c>
      <c r="Q389" s="153" t="e">
        <f aca="false">#REF!</f>
        <v>#REF!</v>
      </c>
      <c r="R389" s="0" t="e">
        <f aca="false">#REF!</f>
        <v>#REF!</v>
      </c>
      <c r="S389" s="0" t="e">
        <f aca="false">#REF!</f>
        <v>#REF!</v>
      </c>
      <c r="T389" s="0" t="e">
        <f aca="false">VLOOKUP('XL-OPT'!Q389,Months!$A$4:$D$288,4)</f>
        <v>#REF!</v>
      </c>
    </row>
    <row r="390" customFormat="false" ht="12.75" hidden="false" customHeight="false" outlineLevel="0" collapsed="false">
      <c r="O390" s="0" t="e">
        <f aca="false">CONCATENATE(P390,Q390)</f>
        <v>#REF!</v>
      </c>
      <c r="P390" s="0" t="e">
        <f aca="false">#REF!</f>
        <v>#REF!</v>
      </c>
      <c r="Q390" s="153" t="e">
        <f aca="false">#REF!</f>
        <v>#REF!</v>
      </c>
      <c r="R390" s="0" t="e">
        <f aca="false">#REF!</f>
        <v>#REF!</v>
      </c>
      <c r="S390" s="0" t="e">
        <f aca="false">#REF!</f>
        <v>#REF!</v>
      </c>
      <c r="T390" s="0" t="e">
        <f aca="false">VLOOKUP('XL-OPT'!Q390,Months!$A$4:$D$288,4)</f>
        <v>#REF!</v>
      </c>
    </row>
    <row r="391" customFormat="false" ht="12.75" hidden="false" customHeight="false" outlineLevel="0" collapsed="false">
      <c r="O391" s="0" t="e">
        <f aca="false">CONCATENATE(P391,Q391)</f>
        <v>#REF!</v>
      </c>
      <c r="P391" s="0" t="e">
        <f aca="false">#REF!</f>
        <v>#REF!</v>
      </c>
      <c r="Q391" s="153" t="e">
        <f aca="false">#REF!</f>
        <v>#REF!</v>
      </c>
      <c r="R391" s="0" t="e">
        <f aca="false">#REF!</f>
        <v>#REF!</v>
      </c>
      <c r="S391" s="0" t="e">
        <f aca="false">#REF!</f>
        <v>#REF!</v>
      </c>
      <c r="T391" s="0" t="e">
        <f aca="false">VLOOKUP('XL-OPT'!Q391,Months!$A$4:$D$288,4)</f>
        <v>#REF!</v>
      </c>
    </row>
    <row r="392" customFormat="false" ht="12.75" hidden="false" customHeight="false" outlineLevel="0" collapsed="false">
      <c r="O392" s="0" t="e">
        <f aca="false">CONCATENATE(P392,Q392)</f>
        <v>#REF!</v>
      </c>
      <c r="P392" s="0" t="e">
        <f aca="false">#REF!</f>
        <v>#REF!</v>
      </c>
      <c r="Q392" s="153" t="e">
        <f aca="false">#REF!</f>
        <v>#REF!</v>
      </c>
      <c r="R392" s="0" t="e">
        <f aca="false">#REF!</f>
        <v>#REF!</v>
      </c>
      <c r="S392" s="0" t="e">
        <f aca="false">#REF!</f>
        <v>#REF!</v>
      </c>
      <c r="T392" s="0" t="e">
        <f aca="false">VLOOKUP('XL-OPT'!Q392,Months!$A$4:$D$288,4)</f>
        <v>#REF!</v>
      </c>
    </row>
    <row r="393" customFormat="false" ht="12.75" hidden="false" customHeight="false" outlineLevel="0" collapsed="false">
      <c r="O393" s="0" t="e">
        <f aca="false">CONCATENATE(P393,Q393)</f>
        <v>#REF!</v>
      </c>
      <c r="P393" s="0" t="e">
        <f aca="false">#REF!</f>
        <v>#REF!</v>
      </c>
      <c r="Q393" s="153" t="e">
        <f aca="false">#REF!</f>
        <v>#REF!</v>
      </c>
      <c r="R393" s="0" t="e">
        <f aca="false">#REF!</f>
        <v>#REF!</v>
      </c>
      <c r="S393" s="0" t="e">
        <f aca="false">#REF!</f>
        <v>#REF!</v>
      </c>
      <c r="T393" s="0" t="e">
        <f aca="false">VLOOKUP('XL-OPT'!Q393,Months!$A$4:$D$288,4)</f>
        <v>#REF!</v>
      </c>
    </row>
    <row r="394" customFormat="false" ht="12.75" hidden="false" customHeight="false" outlineLevel="0" collapsed="false">
      <c r="O394" s="0" t="e">
        <f aca="false">CONCATENATE(P394,Q394)</f>
        <v>#REF!</v>
      </c>
      <c r="P394" s="0" t="e">
        <f aca="false">#REF!</f>
        <v>#REF!</v>
      </c>
      <c r="Q394" s="153" t="e">
        <f aca="false">#REF!</f>
        <v>#REF!</v>
      </c>
      <c r="R394" s="0" t="e">
        <f aca="false">#REF!</f>
        <v>#REF!</v>
      </c>
      <c r="S394" s="0" t="e">
        <f aca="false">#REF!</f>
        <v>#REF!</v>
      </c>
      <c r="T394" s="0" t="e">
        <f aca="false">VLOOKUP('XL-OPT'!Q394,Months!$A$4:$D$288,4)</f>
        <v>#REF!</v>
      </c>
    </row>
    <row r="395" customFormat="false" ht="12.75" hidden="false" customHeight="false" outlineLevel="0" collapsed="false">
      <c r="O395" s="0" t="e">
        <f aca="false">CONCATENATE(P395,Q395)</f>
        <v>#REF!</v>
      </c>
      <c r="P395" s="0" t="e">
        <f aca="false">#REF!</f>
        <v>#REF!</v>
      </c>
      <c r="Q395" s="153" t="e">
        <f aca="false">#REF!</f>
        <v>#REF!</v>
      </c>
      <c r="R395" s="0" t="e">
        <f aca="false">#REF!</f>
        <v>#REF!</v>
      </c>
      <c r="S395" s="0" t="e">
        <f aca="false">#REF!</f>
        <v>#REF!</v>
      </c>
      <c r="T395" s="0" t="e">
        <f aca="false">VLOOKUP('XL-OPT'!Q395,Months!$A$4:$D$288,4)</f>
        <v>#REF!</v>
      </c>
    </row>
    <row r="396" customFormat="false" ht="12.75" hidden="false" customHeight="false" outlineLevel="0" collapsed="false">
      <c r="O396" s="0" t="e">
        <f aca="false">CONCATENATE(P396,Q396)</f>
        <v>#REF!</v>
      </c>
      <c r="P396" s="0" t="e">
        <f aca="false">#REF!</f>
        <v>#REF!</v>
      </c>
      <c r="Q396" s="153" t="e">
        <f aca="false">#REF!</f>
        <v>#REF!</v>
      </c>
      <c r="R396" s="0" t="e">
        <f aca="false">#REF!</f>
        <v>#REF!</v>
      </c>
      <c r="S396" s="0" t="e">
        <f aca="false">#REF!</f>
        <v>#REF!</v>
      </c>
      <c r="T396" s="0" t="e">
        <f aca="false">VLOOKUP('XL-OPT'!Q396,Months!$A$4:$D$288,4)</f>
        <v>#REF!</v>
      </c>
    </row>
    <row r="397" customFormat="false" ht="12.75" hidden="false" customHeight="false" outlineLevel="0" collapsed="false">
      <c r="O397" s="0" t="e">
        <f aca="false">CONCATENATE(P397,Q397)</f>
        <v>#REF!</v>
      </c>
      <c r="P397" s="0" t="e">
        <f aca="false">#REF!</f>
        <v>#REF!</v>
      </c>
      <c r="Q397" s="153" t="e">
        <f aca="false">#REF!</f>
        <v>#REF!</v>
      </c>
      <c r="R397" s="0" t="e">
        <f aca="false">#REF!</f>
        <v>#REF!</v>
      </c>
      <c r="S397" s="0" t="e">
        <f aca="false">#REF!</f>
        <v>#REF!</v>
      </c>
      <c r="T397" s="0" t="e">
        <f aca="false">VLOOKUP('XL-OPT'!Q397,Months!$A$4:$D$288,4)</f>
        <v>#REF!</v>
      </c>
    </row>
    <row r="398" customFormat="false" ht="12.75" hidden="false" customHeight="false" outlineLevel="0" collapsed="false">
      <c r="O398" s="0" t="e">
        <f aca="false">CONCATENATE(P398,Q398)</f>
        <v>#REF!</v>
      </c>
      <c r="P398" s="0" t="e">
        <f aca="false">#REF!</f>
        <v>#REF!</v>
      </c>
      <c r="Q398" s="153" t="e">
        <f aca="false">#REF!</f>
        <v>#REF!</v>
      </c>
      <c r="R398" s="0" t="e">
        <f aca="false">#REF!</f>
        <v>#REF!</v>
      </c>
      <c r="S398" s="0" t="e">
        <f aca="false">#REF!</f>
        <v>#REF!</v>
      </c>
      <c r="T398" s="0" t="e">
        <f aca="false">VLOOKUP('XL-OPT'!Q398,Months!$A$4:$D$288,4)</f>
        <v>#REF!</v>
      </c>
    </row>
    <row r="399" customFormat="false" ht="12.75" hidden="false" customHeight="false" outlineLevel="0" collapsed="false">
      <c r="O399" s="0" t="e">
        <f aca="false">CONCATENATE(P399,Q399)</f>
        <v>#REF!</v>
      </c>
      <c r="P399" s="0" t="e">
        <f aca="false">#REF!</f>
        <v>#REF!</v>
      </c>
      <c r="Q399" s="153" t="e">
        <f aca="false">#REF!</f>
        <v>#REF!</v>
      </c>
      <c r="R399" s="0" t="e">
        <f aca="false">#REF!</f>
        <v>#REF!</v>
      </c>
      <c r="S399" s="0" t="e">
        <f aca="false">#REF!</f>
        <v>#REF!</v>
      </c>
      <c r="T399" s="0" t="e">
        <f aca="false">VLOOKUP('XL-OPT'!Q399,Months!$A$4:$D$288,4)</f>
        <v>#REF!</v>
      </c>
    </row>
    <row r="400" customFormat="false" ht="12.75" hidden="false" customHeight="false" outlineLevel="0" collapsed="false">
      <c r="O400" s="0" t="e">
        <f aca="false">CONCATENATE(P400,Q400)</f>
        <v>#REF!</v>
      </c>
      <c r="P400" s="0" t="e">
        <f aca="false">#REF!</f>
        <v>#REF!</v>
      </c>
      <c r="Q400" s="153" t="e">
        <f aca="false">#REF!</f>
        <v>#REF!</v>
      </c>
      <c r="R400" s="0" t="e">
        <f aca="false">#REF!</f>
        <v>#REF!</v>
      </c>
      <c r="S400" s="0" t="e">
        <f aca="false">#REF!</f>
        <v>#REF!</v>
      </c>
      <c r="T400" s="0" t="e">
        <f aca="false">VLOOKUP('XL-OPT'!Q400,Months!$A$4:$D$288,4)</f>
        <v>#REF!</v>
      </c>
    </row>
    <row r="401" customFormat="false" ht="12.75" hidden="false" customHeight="false" outlineLevel="0" collapsed="false">
      <c r="O401" s="0" t="e">
        <f aca="false">CONCATENATE(P401,Q401)</f>
        <v>#REF!</v>
      </c>
      <c r="P401" s="0" t="e">
        <f aca="false">#REF!</f>
        <v>#REF!</v>
      </c>
      <c r="Q401" s="153" t="e">
        <f aca="false">#REF!</f>
        <v>#REF!</v>
      </c>
      <c r="R401" s="0" t="e">
        <f aca="false">#REF!</f>
        <v>#REF!</v>
      </c>
      <c r="S401" s="0" t="e">
        <f aca="false">#REF!</f>
        <v>#REF!</v>
      </c>
      <c r="T401" s="0" t="e">
        <f aca="false">VLOOKUP('XL-OPT'!Q401,Months!$A$4:$D$288,4)</f>
        <v>#REF!</v>
      </c>
    </row>
    <row r="402" customFormat="false" ht="12.75" hidden="false" customHeight="false" outlineLevel="0" collapsed="false">
      <c r="O402" s="0" t="e">
        <f aca="false">CONCATENATE(P402,Q402)</f>
        <v>#REF!</v>
      </c>
      <c r="P402" s="0" t="e">
        <f aca="false">#REF!</f>
        <v>#REF!</v>
      </c>
      <c r="Q402" s="153" t="e">
        <f aca="false">#REF!</f>
        <v>#REF!</v>
      </c>
      <c r="R402" s="0" t="e">
        <f aca="false">#REF!</f>
        <v>#REF!</v>
      </c>
      <c r="S402" s="0" t="e">
        <f aca="false">#REF!</f>
        <v>#REF!</v>
      </c>
      <c r="T402" s="0" t="e">
        <f aca="false">VLOOKUP('XL-OPT'!Q402,Months!$A$4:$D$288,4)</f>
        <v>#REF!</v>
      </c>
    </row>
    <row r="403" customFormat="false" ht="12.75" hidden="false" customHeight="false" outlineLevel="0" collapsed="false">
      <c r="O403" s="0" t="e">
        <f aca="false">CONCATENATE(P403,Q403)</f>
        <v>#REF!</v>
      </c>
      <c r="P403" s="0" t="e">
        <f aca="false">#REF!</f>
        <v>#REF!</v>
      </c>
      <c r="Q403" s="153" t="e">
        <f aca="false">#REF!</f>
        <v>#REF!</v>
      </c>
      <c r="R403" s="0" t="e">
        <f aca="false">#REF!</f>
        <v>#REF!</v>
      </c>
      <c r="S403" s="0" t="e">
        <f aca="false">#REF!</f>
        <v>#REF!</v>
      </c>
      <c r="T403" s="0" t="e">
        <f aca="false">VLOOKUP('XL-OPT'!Q403,Months!$A$4:$D$288,4)</f>
        <v>#REF!</v>
      </c>
    </row>
    <row r="404" customFormat="false" ht="12.75" hidden="false" customHeight="false" outlineLevel="0" collapsed="false">
      <c r="O404" s="0" t="e">
        <f aca="false">CONCATENATE(P404,Q404)</f>
        <v>#REF!</v>
      </c>
      <c r="P404" s="0" t="e">
        <f aca="false">#REF!</f>
        <v>#REF!</v>
      </c>
      <c r="Q404" s="153" t="e">
        <f aca="false">#REF!</f>
        <v>#REF!</v>
      </c>
      <c r="R404" s="0" t="e">
        <f aca="false">#REF!</f>
        <v>#REF!</v>
      </c>
      <c r="S404" s="0" t="e">
        <f aca="false">#REF!</f>
        <v>#REF!</v>
      </c>
      <c r="T404" s="0" t="e">
        <f aca="false">VLOOKUP('XL-OPT'!Q404,Months!$A$4:$D$288,4)</f>
        <v>#REF!</v>
      </c>
    </row>
    <row r="405" customFormat="false" ht="12.75" hidden="false" customHeight="false" outlineLevel="0" collapsed="false">
      <c r="O405" s="0" t="e">
        <f aca="false">CONCATENATE(P405,Q405)</f>
        <v>#REF!</v>
      </c>
      <c r="P405" s="0" t="e">
        <f aca="false">#REF!</f>
        <v>#REF!</v>
      </c>
      <c r="Q405" s="153" t="e">
        <f aca="false">#REF!</f>
        <v>#REF!</v>
      </c>
      <c r="R405" s="0" t="e">
        <f aca="false">#REF!</f>
        <v>#REF!</v>
      </c>
      <c r="S405" s="0" t="e">
        <f aca="false">#REF!</f>
        <v>#REF!</v>
      </c>
      <c r="T405" s="0" t="e">
        <f aca="false">VLOOKUP('XL-OPT'!Q405,Months!$A$4:$D$288,4)</f>
        <v>#REF!</v>
      </c>
    </row>
    <row r="406" customFormat="false" ht="12.75" hidden="false" customHeight="false" outlineLevel="0" collapsed="false">
      <c r="O406" s="0" t="e">
        <f aca="false">CONCATENATE(P406,Q406)</f>
        <v>#REF!</v>
      </c>
      <c r="P406" s="0" t="e">
        <f aca="false">#REF!</f>
        <v>#REF!</v>
      </c>
      <c r="Q406" s="153" t="e">
        <f aca="false">#REF!</f>
        <v>#REF!</v>
      </c>
      <c r="R406" s="0" t="e">
        <f aca="false">#REF!</f>
        <v>#REF!</v>
      </c>
      <c r="S406" s="0" t="e">
        <f aca="false">#REF!</f>
        <v>#REF!</v>
      </c>
      <c r="T406" s="0" t="e">
        <f aca="false">VLOOKUP('XL-OPT'!Q406,Months!$A$4:$D$288,4)</f>
        <v>#REF!</v>
      </c>
    </row>
    <row r="407" customFormat="false" ht="12.75" hidden="false" customHeight="false" outlineLevel="0" collapsed="false">
      <c r="O407" s="0" t="e">
        <f aca="false">CONCATENATE(P407,Q407)</f>
        <v>#REF!</v>
      </c>
      <c r="P407" s="0" t="e">
        <f aca="false">#REF!</f>
        <v>#REF!</v>
      </c>
      <c r="Q407" s="153" t="e">
        <f aca="false">#REF!</f>
        <v>#REF!</v>
      </c>
      <c r="R407" s="0" t="e">
        <f aca="false">#REF!</f>
        <v>#REF!</v>
      </c>
      <c r="S407" s="0" t="e">
        <f aca="false">#REF!</f>
        <v>#REF!</v>
      </c>
      <c r="T407" s="0" t="e">
        <f aca="false">VLOOKUP('XL-OPT'!Q407,Months!$A$4:$D$288,4)</f>
        <v>#REF!</v>
      </c>
    </row>
    <row r="408" customFormat="false" ht="12.75" hidden="false" customHeight="false" outlineLevel="0" collapsed="false">
      <c r="O408" s="0" t="e">
        <f aca="false">CONCATENATE(P408,Q408)</f>
        <v>#REF!</v>
      </c>
      <c r="P408" s="0" t="e">
        <f aca="false">#REF!</f>
        <v>#REF!</v>
      </c>
      <c r="Q408" s="153" t="e">
        <f aca="false">#REF!</f>
        <v>#REF!</v>
      </c>
      <c r="R408" s="0" t="e">
        <f aca="false">#REF!</f>
        <v>#REF!</v>
      </c>
      <c r="S408" s="0" t="e">
        <f aca="false">#REF!</f>
        <v>#REF!</v>
      </c>
      <c r="T408" s="0" t="e">
        <f aca="false">VLOOKUP('XL-OPT'!Q408,Months!$A$4:$D$288,4)</f>
        <v>#REF!</v>
      </c>
    </row>
    <row r="409" customFormat="false" ht="12.75" hidden="false" customHeight="false" outlineLevel="0" collapsed="false">
      <c r="O409" s="0" t="e">
        <f aca="false">CONCATENATE(P409,Q409)</f>
        <v>#REF!</v>
      </c>
      <c r="P409" s="0" t="e">
        <f aca="false">#REF!</f>
        <v>#REF!</v>
      </c>
      <c r="Q409" s="153" t="e">
        <f aca="false">#REF!</f>
        <v>#REF!</v>
      </c>
      <c r="R409" s="0" t="e">
        <f aca="false">#REF!</f>
        <v>#REF!</v>
      </c>
      <c r="S409" s="0" t="e">
        <f aca="false">#REF!</f>
        <v>#REF!</v>
      </c>
      <c r="T409" s="0" t="e">
        <f aca="false">VLOOKUP('XL-OPT'!Q409,Months!$A$4:$D$288,4)</f>
        <v>#REF!</v>
      </c>
    </row>
    <row r="410" customFormat="false" ht="12.75" hidden="false" customHeight="false" outlineLevel="0" collapsed="false">
      <c r="O410" s="0" t="e">
        <f aca="false">CONCATENATE(P410,Q410)</f>
        <v>#REF!</v>
      </c>
      <c r="P410" s="0" t="e">
        <f aca="false">#REF!</f>
        <v>#REF!</v>
      </c>
      <c r="Q410" s="153" t="e">
        <f aca="false">#REF!</f>
        <v>#REF!</v>
      </c>
      <c r="R410" s="0" t="e">
        <f aca="false">#REF!</f>
        <v>#REF!</v>
      </c>
      <c r="S410" s="0" t="e">
        <f aca="false">#REF!</f>
        <v>#REF!</v>
      </c>
      <c r="T410" s="0" t="e">
        <f aca="false">VLOOKUP('XL-OPT'!Q410,Months!$A$4:$D$288,4)</f>
        <v>#REF!</v>
      </c>
    </row>
    <row r="411" customFormat="false" ht="12.75" hidden="false" customHeight="false" outlineLevel="0" collapsed="false">
      <c r="O411" s="0" t="e">
        <f aca="false">CONCATENATE(P411,Q411)</f>
        <v>#REF!</v>
      </c>
      <c r="P411" s="0" t="e">
        <f aca="false">#REF!</f>
        <v>#REF!</v>
      </c>
      <c r="Q411" s="153" t="e">
        <f aca="false">#REF!</f>
        <v>#REF!</v>
      </c>
      <c r="R411" s="0" t="e">
        <f aca="false">#REF!</f>
        <v>#REF!</v>
      </c>
      <c r="S411" s="0" t="e">
        <f aca="false">#REF!</f>
        <v>#REF!</v>
      </c>
      <c r="T411" s="0" t="e">
        <f aca="false">VLOOKUP('XL-OPT'!Q411,Months!$A$4:$D$288,4)</f>
        <v>#REF!</v>
      </c>
    </row>
    <row r="412" customFormat="false" ht="12.75" hidden="false" customHeight="false" outlineLevel="0" collapsed="false">
      <c r="O412" s="0" t="e">
        <f aca="false">CONCATENATE(P412,Q412)</f>
        <v>#REF!</v>
      </c>
      <c r="P412" s="0" t="e">
        <f aca="false">#REF!</f>
        <v>#REF!</v>
      </c>
      <c r="Q412" s="153" t="e">
        <f aca="false">#REF!</f>
        <v>#REF!</v>
      </c>
      <c r="R412" s="0" t="e">
        <f aca="false">#REF!</f>
        <v>#REF!</v>
      </c>
      <c r="S412" s="0" t="e">
        <f aca="false">#REF!</f>
        <v>#REF!</v>
      </c>
      <c r="T412" s="0" t="e">
        <f aca="false">VLOOKUP('XL-OPT'!Q412,Months!$A$4:$D$288,4)</f>
        <v>#REF!</v>
      </c>
    </row>
    <row r="413" customFormat="false" ht="12.75" hidden="false" customHeight="false" outlineLevel="0" collapsed="false">
      <c r="O413" s="0" t="e">
        <f aca="false">CONCATENATE(P413,Q413)</f>
        <v>#REF!</v>
      </c>
      <c r="P413" s="0" t="e">
        <f aca="false">#REF!</f>
        <v>#REF!</v>
      </c>
      <c r="Q413" s="153" t="e">
        <f aca="false">#REF!</f>
        <v>#REF!</v>
      </c>
      <c r="R413" s="0" t="e">
        <f aca="false">#REF!</f>
        <v>#REF!</v>
      </c>
      <c r="S413" s="0" t="e">
        <f aca="false">#REF!</f>
        <v>#REF!</v>
      </c>
      <c r="T413" s="0" t="e">
        <f aca="false">VLOOKUP('XL-OPT'!Q413,Months!$A$4:$D$288,4)</f>
        <v>#REF!</v>
      </c>
    </row>
    <row r="414" customFormat="false" ht="12.75" hidden="false" customHeight="false" outlineLevel="0" collapsed="false">
      <c r="O414" s="0" t="e">
        <f aca="false">CONCATENATE(P414,Q414)</f>
        <v>#REF!</v>
      </c>
      <c r="P414" s="0" t="e">
        <f aca="false">#REF!</f>
        <v>#REF!</v>
      </c>
      <c r="Q414" s="153" t="e">
        <f aca="false">#REF!</f>
        <v>#REF!</v>
      </c>
      <c r="R414" s="0" t="e">
        <f aca="false">#REF!</f>
        <v>#REF!</v>
      </c>
      <c r="S414" s="0" t="e">
        <f aca="false">#REF!</f>
        <v>#REF!</v>
      </c>
      <c r="T414" s="0" t="e">
        <f aca="false">VLOOKUP('XL-OPT'!Q414,Months!$A$4:$D$288,4)</f>
        <v>#REF!</v>
      </c>
    </row>
    <row r="415" customFormat="false" ht="12.75" hidden="false" customHeight="false" outlineLevel="0" collapsed="false">
      <c r="O415" s="0" t="e">
        <f aca="false">CONCATENATE(P415,Q415)</f>
        <v>#REF!</v>
      </c>
      <c r="P415" s="0" t="e">
        <f aca="false">#REF!</f>
        <v>#REF!</v>
      </c>
      <c r="Q415" s="153" t="e">
        <f aca="false">#REF!</f>
        <v>#REF!</v>
      </c>
      <c r="R415" s="0" t="e">
        <f aca="false">#REF!</f>
        <v>#REF!</v>
      </c>
      <c r="S415" s="0" t="e">
        <f aca="false">#REF!</f>
        <v>#REF!</v>
      </c>
      <c r="T415" s="0" t="e">
        <f aca="false">VLOOKUP('XL-OPT'!Q415,Months!$A$4:$D$288,4)</f>
        <v>#REF!</v>
      </c>
    </row>
    <row r="416" customFormat="false" ht="12.75" hidden="false" customHeight="false" outlineLevel="0" collapsed="false">
      <c r="O416" s="0" t="e">
        <f aca="false">CONCATENATE(P416,Q416)</f>
        <v>#REF!</v>
      </c>
      <c r="P416" s="0" t="e">
        <f aca="false">#REF!</f>
        <v>#REF!</v>
      </c>
      <c r="Q416" s="153" t="e">
        <f aca="false">#REF!</f>
        <v>#REF!</v>
      </c>
      <c r="R416" s="0" t="e">
        <f aca="false">#REF!</f>
        <v>#REF!</v>
      </c>
      <c r="S416" s="0" t="e">
        <f aca="false">#REF!</f>
        <v>#REF!</v>
      </c>
      <c r="T416" s="0" t="e">
        <f aca="false">VLOOKUP('XL-OPT'!Q416,Months!$A$4:$D$288,4)</f>
        <v>#REF!</v>
      </c>
    </row>
    <row r="417" customFormat="false" ht="12.75" hidden="false" customHeight="false" outlineLevel="0" collapsed="false">
      <c r="O417" s="0" t="e">
        <f aca="false">CONCATENATE(P417,Q417)</f>
        <v>#REF!</v>
      </c>
      <c r="P417" s="0" t="e">
        <f aca="false">#REF!</f>
        <v>#REF!</v>
      </c>
      <c r="Q417" s="153" t="e">
        <f aca="false">#REF!</f>
        <v>#REF!</v>
      </c>
      <c r="R417" s="0" t="e">
        <f aca="false">#REF!</f>
        <v>#REF!</v>
      </c>
      <c r="S417" s="0" t="e">
        <f aca="false">#REF!</f>
        <v>#REF!</v>
      </c>
      <c r="T417" s="0" t="e">
        <f aca="false">VLOOKUP('XL-OPT'!Q417,Months!$A$4:$D$288,4)</f>
        <v>#REF!</v>
      </c>
    </row>
    <row r="418" customFormat="false" ht="12.75" hidden="false" customHeight="false" outlineLevel="0" collapsed="false">
      <c r="O418" s="0" t="e">
        <f aca="false">CONCATENATE(P418,Q418)</f>
        <v>#REF!</v>
      </c>
      <c r="P418" s="0" t="e">
        <f aca="false">#REF!</f>
        <v>#REF!</v>
      </c>
      <c r="Q418" s="153" t="e">
        <f aca="false">#REF!</f>
        <v>#REF!</v>
      </c>
      <c r="R418" s="0" t="e">
        <f aca="false">#REF!</f>
        <v>#REF!</v>
      </c>
      <c r="S418" s="0" t="e">
        <f aca="false">#REF!</f>
        <v>#REF!</v>
      </c>
      <c r="T418" s="0" t="e">
        <f aca="false">VLOOKUP('XL-OPT'!Q418,Months!$A$4:$D$288,4)</f>
        <v>#REF!</v>
      </c>
    </row>
    <row r="419" customFormat="false" ht="12.75" hidden="false" customHeight="false" outlineLevel="0" collapsed="false">
      <c r="O419" s="0" t="e">
        <f aca="false">CONCATENATE(P419,Q419)</f>
        <v>#REF!</v>
      </c>
      <c r="P419" s="0" t="e">
        <f aca="false">#REF!</f>
        <v>#REF!</v>
      </c>
      <c r="Q419" s="153" t="e">
        <f aca="false">#REF!</f>
        <v>#REF!</v>
      </c>
      <c r="R419" s="0" t="e">
        <f aca="false">#REF!</f>
        <v>#REF!</v>
      </c>
      <c r="S419" s="0" t="e">
        <f aca="false">#REF!</f>
        <v>#REF!</v>
      </c>
      <c r="T419" s="0" t="e">
        <f aca="false">VLOOKUP('XL-OPT'!Q419,Months!$A$4:$D$288,4)</f>
        <v>#REF!</v>
      </c>
    </row>
    <row r="420" customFormat="false" ht="12.75" hidden="false" customHeight="false" outlineLevel="0" collapsed="false">
      <c r="O420" s="0" t="e">
        <f aca="false">CONCATENATE(P420,Q420)</f>
        <v>#REF!</v>
      </c>
      <c r="P420" s="0" t="e">
        <f aca="false">#REF!</f>
        <v>#REF!</v>
      </c>
      <c r="Q420" s="153" t="e">
        <f aca="false">#REF!</f>
        <v>#REF!</v>
      </c>
      <c r="R420" s="0" t="e">
        <f aca="false">#REF!</f>
        <v>#REF!</v>
      </c>
      <c r="S420" s="0" t="e">
        <f aca="false">#REF!</f>
        <v>#REF!</v>
      </c>
      <c r="T420" s="0" t="e">
        <f aca="false">VLOOKUP('XL-OPT'!Q420,Months!$A$4:$D$288,4)</f>
        <v>#REF!</v>
      </c>
    </row>
    <row r="421" customFormat="false" ht="12.75" hidden="false" customHeight="false" outlineLevel="0" collapsed="false">
      <c r="O421" s="0" t="e">
        <f aca="false">CONCATENATE(P421,Q421)</f>
        <v>#REF!</v>
      </c>
      <c r="P421" s="0" t="e">
        <f aca="false">#REF!</f>
        <v>#REF!</v>
      </c>
      <c r="Q421" s="153" t="e">
        <f aca="false">#REF!</f>
        <v>#REF!</v>
      </c>
      <c r="R421" s="0" t="e">
        <f aca="false">#REF!</f>
        <v>#REF!</v>
      </c>
      <c r="S421" s="0" t="e">
        <f aca="false">#REF!</f>
        <v>#REF!</v>
      </c>
      <c r="T421" s="0" t="e">
        <f aca="false">VLOOKUP('XL-OPT'!Q421,Months!$A$4:$D$288,4)</f>
        <v>#REF!</v>
      </c>
    </row>
    <row r="422" customFormat="false" ht="12.75" hidden="false" customHeight="false" outlineLevel="0" collapsed="false">
      <c r="O422" s="0" t="e">
        <f aca="false">CONCATENATE(P422,Q422)</f>
        <v>#REF!</v>
      </c>
      <c r="P422" s="0" t="e">
        <f aca="false">#REF!</f>
        <v>#REF!</v>
      </c>
      <c r="Q422" s="153" t="e">
        <f aca="false">#REF!</f>
        <v>#REF!</v>
      </c>
      <c r="R422" s="0" t="e">
        <f aca="false">#REF!</f>
        <v>#REF!</v>
      </c>
      <c r="S422" s="0" t="e">
        <f aca="false">#REF!</f>
        <v>#REF!</v>
      </c>
      <c r="T422" s="0" t="e">
        <f aca="false">VLOOKUP('XL-OPT'!Q422,Months!$A$4:$D$288,4)</f>
        <v>#REF!</v>
      </c>
    </row>
    <row r="423" customFormat="false" ht="12.75" hidden="false" customHeight="false" outlineLevel="0" collapsed="false">
      <c r="O423" s="0" t="e">
        <f aca="false">CONCATENATE(P423,Q423)</f>
        <v>#REF!</v>
      </c>
      <c r="P423" s="0" t="e">
        <f aca="false">#REF!</f>
        <v>#REF!</v>
      </c>
      <c r="Q423" s="153" t="e">
        <f aca="false">#REF!</f>
        <v>#REF!</v>
      </c>
      <c r="R423" s="0" t="e">
        <f aca="false">#REF!</f>
        <v>#REF!</v>
      </c>
      <c r="S423" s="0" t="e">
        <f aca="false">#REF!</f>
        <v>#REF!</v>
      </c>
      <c r="T423" s="0" t="e">
        <f aca="false">VLOOKUP('XL-OPT'!Q423,Months!$A$4:$D$288,4)</f>
        <v>#REF!</v>
      </c>
    </row>
    <row r="424" customFormat="false" ht="12.75" hidden="false" customHeight="false" outlineLevel="0" collapsed="false">
      <c r="O424" s="0" t="e">
        <f aca="false">CONCATENATE(P424,Q424)</f>
        <v>#REF!</v>
      </c>
      <c r="P424" s="0" t="e">
        <f aca="false">#REF!</f>
        <v>#REF!</v>
      </c>
      <c r="Q424" s="153" t="e">
        <f aca="false">#REF!</f>
        <v>#REF!</v>
      </c>
      <c r="R424" s="0" t="e">
        <f aca="false">#REF!</f>
        <v>#REF!</v>
      </c>
      <c r="S424" s="0" t="e">
        <f aca="false">#REF!</f>
        <v>#REF!</v>
      </c>
      <c r="T424" s="0" t="e">
        <f aca="false">VLOOKUP('XL-OPT'!Q424,Months!$A$4:$D$288,4)</f>
        <v>#REF!</v>
      </c>
    </row>
    <row r="425" customFormat="false" ht="12.75" hidden="false" customHeight="false" outlineLevel="0" collapsed="false">
      <c r="O425" s="0" t="e">
        <f aca="false">CONCATENATE(P425,Q425)</f>
        <v>#REF!</v>
      </c>
      <c r="P425" s="0" t="e">
        <f aca="false">#REF!</f>
        <v>#REF!</v>
      </c>
      <c r="Q425" s="153" t="e">
        <f aca="false">#REF!</f>
        <v>#REF!</v>
      </c>
      <c r="R425" s="0" t="e">
        <f aca="false">#REF!</f>
        <v>#REF!</v>
      </c>
      <c r="S425" s="0" t="e">
        <f aca="false">#REF!</f>
        <v>#REF!</v>
      </c>
      <c r="T425" s="0" t="e">
        <f aca="false">VLOOKUP('XL-OPT'!Q425,Months!$A$4:$D$288,4)</f>
        <v>#REF!</v>
      </c>
    </row>
    <row r="426" customFormat="false" ht="12.75" hidden="false" customHeight="false" outlineLevel="0" collapsed="false">
      <c r="O426" s="0" t="e">
        <f aca="false">CONCATENATE(P426,Q426)</f>
        <v>#REF!</v>
      </c>
      <c r="P426" s="0" t="e">
        <f aca="false">#REF!</f>
        <v>#REF!</v>
      </c>
      <c r="Q426" s="153" t="e">
        <f aca="false">#REF!</f>
        <v>#REF!</v>
      </c>
      <c r="R426" s="0" t="e">
        <f aca="false">#REF!</f>
        <v>#REF!</v>
      </c>
      <c r="S426" s="0" t="e">
        <f aca="false">#REF!</f>
        <v>#REF!</v>
      </c>
      <c r="T426" s="0" t="e">
        <f aca="false">VLOOKUP('XL-OPT'!Q426,Months!$A$4:$D$288,4)</f>
        <v>#REF!</v>
      </c>
    </row>
    <row r="427" customFormat="false" ht="12.75" hidden="false" customHeight="false" outlineLevel="0" collapsed="false">
      <c r="O427" s="0" t="e">
        <f aca="false">CONCATENATE(P427,Q427)</f>
        <v>#REF!</v>
      </c>
      <c r="P427" s="0" t="e">
        <f aca="false">#REF!</f>
        <v>#REF!</v>
      </c>
      <c r="Q427" s="153" t="e">
        <f aca="false">#REF!</f>
        <v>#REF!</v>
      </c>
      <c r="R427" s="0" t="e">
        <f aca="false">#REF!</f>
        <v>#REF!</v>
      </c>
      <c r="S427" s="0" t="e">
        <f aca="false">#REF!</f>
        <v>#REF!</v>
      </c>
      <c r="T427" s="0" t="e">
        <f aca="false">VLOOKUP('XL-OPT'!Q427,Months!$A$4:$D$288,4)</f>
        <v>#REF!</v>
      </c>
    </row>
    <row r="428" customFormat="false" ht="12.75" hidden="false" customHeight="false" outlineLevel="0" collapsed="false">
      <c r="O428" s="0" t="e">
        <f aca="false">CONCATENATE(P428,Q428)</f>
        <v>#REF!</v>
      </c>
      <c r="P428" s="0" t="e">
        <f aca="false">#REF!</f>
        <v>#REF!</v>
      </c>
      <c r="Q428" s="153" t="e">
        <f aca="false">#REF!</f>
        <v>#REF!</v>
      </c>
      <c r="R428" s="0" t="e">
        <f aca="false">#REF!</f>
        <v>#REF!</v>
      </c>
      <c r="S428" s="0" t="e">
        <f aca="false">#REF!</f>
        <v>#REF!</v>
      </c>
      <c r="T428" s="0" t="e">
        <f aca="false">VLOOKUP('XL-OPT'!Q428,Months!$A$4:$D$288,4)</f>
        <v>#REF!</v>
      </c>
    </row>
    <row r="429" customFormat="false" ht="12.75" hidden="false" customHeight="false" outlineLevel="0" collapsed="false">
      <c r="O429" s="0" t="e">
        <f aca="false">CONCATENATE(P429,Q429)</f>
        <v>#REF!</v>
      </c>
      <c r="P429" s="0" t="e">
        <f aca="false">#REF!</f>
        <v>#REF!</v>
      </c>
      <c r="Q429" s="153" t="e">
        <f aca="false">#REF!</f>
        <v>#REF!</v>
      </c>
      <c r="R429" s="0" t="e">
        <f aca="false">#REF!</f>
        <v>#REF!</v>
      </c>
      <c r="S429" s="0" t="e">
        <f aca="false">#REF!</f>
        <v>#REF!</v>
      </c>
      <c r="T429" s="0" t="e">
        <f aca="false">VLOOKUP('XL-OPT'!Q429,Months!$A$4:$D$288,4)</f>
        <v>#REF!</v>
      </c>
    </row>
    <row r="430" customFormat="false" ht="12.75" hidden="false" customHeight="false" outlineLevel="0" collapsed="false">
      <c r="O430" s="0" t="e">
        <f aca="false">CONCATENATE(P430,Q430)</f>
        <v>#REF!</v>
      </c>
      <c r="P430" s="0" t="e">
        <f aca="false">#REF!</f>
        <v>#REF!</v>
      </c>
      <c r="Q430" s="153" t="e">
        <f aca="false">#REF!</f>
        <v>#REF!</v>
      </c>
      <c r="R430" s="0" t="e">
        <f aca="false">#REF!</f>
        <v>#REF!</v>
      </c>
      <c r="S430" s="0" t="e">
        <f aca="false">#REF!</f>
        <v>#REF!</v>
      </c>
      <c r="T430" s="0" t="e">
        <f aca="false">VLOOKUP('XL-OPT'!Q430,Months!$A$4:$D$288,4)</f>
        <v>#REF!</v>
      </c>
    </row>
    <row r="431" customFormat="false" ht="12.75" hidden="false" customHeight="false" outlineLevel="0" collapsed="false">
      <c r="O431" s="0" t="e">
        <f aca="false">CONCATENATE(P431,Q431)</f>
        <v>#REF!</v>
      </c>
      <c r="P431" s="0" t="e">
        <f aca="false">#REF!</f>
        <v>#REF!</v>
      </c>
      <c r="Q431" s="153" t="e">
        <f aca="false">#REF!</f>
        <v>#REF!</v>
      </c>
      <c r="R431" s="0" t="e">
        <f aca="false">#REF!</f>
        <v>#REF!</v>
      </c>
      <c r="S431" s="0" t="e">
        <f aca="false">#REF!</f>
        <v>#REF!</v>
      </c>
      <c r="T431" s="0" t="e">
        <f aca="false">VLOOKUP('XL-OPT'!Q431,Months!$A$4:$D$288,4)</f>
        <v>#REF!</v>
      </c>
    </row>
    <row r="432" customFormat="false" ht="12.75" hidden="false" customHeight="false" outlineLevel="0" collapsed="false">
      <c r="O432" s="0" t="e">
        <f aca="false">CONCATENATE(P432,Q432)</f>
        <v>#REF!</v>
      </c>
      <c r="P432" s="0" t="e">
        <f aca="false">#REF!</f>
        <v>#REF!</v>
      </c>
      <c r="Q432" s="153" t="e">
        <f aca="false">#REF!</f>
        <v>#REF!</v>
      </c>
      <c r="R432" s="0" t="e">
        <f aca="false">#REF!</f>
        <v>#REF!</v>
      </c>
      <c r="S432" s="0" t="e">
        <f aca="false">#REF!</f>
        <v>#REF!</v>
      </c>
      <c r="T432" s="0" t="e">
        <f aca="false">VLOOKUP('XL-OPT'!Q432,Months!$A$4:$D$288,4)</f>
        <v>#REF!</v>
      </c>
    </row>
    <row r="433" customFormat="false" ht="12.75" hidden="false" customHeight="false" outlineLevel="0" collapsed="false">
      <c r="O433" s="0" t="e">
        <f aca="false">CONCATENATE(P433,Q433)</f>
        <v>#REF!</v>
      </c>
      <c r="P433" s="0" t="e">
        <f aca="false">#REF!</f>
        <v>#REF!</v>
      </c>
      <c r="Q433" s="153" t="e">
        <f aca="false">#REF!</f>
        <v>#REF!</v>
      </c>
      <c r="R433" s="0" t="e">
        <f aca="false">#REF!</f>
        <v>#REF!</v>
      </c>
      <c r="S433" s="0" t="e">
        <f aca="false">#REF!</f>
        <v>#REF!</v>
      </c>
      <c r="T433" s="0" t="e">
        <f aca="false">VLOOKUP('XL-OPT'!Q433,Months!$A$4:$D$288,4)</f>
        <v>#REF!</v>
      </c>
    </row>
    <row r="434" customFormat="false" ht="12.75" hidden="false" customHeight="false" outlineLevel="0" collapsed="false">
      <c r="O434" s="0" t="e">
        <f aca="false">CONCATENATE(P434,Q434)</f>
        <v>#REF!</v>
      </c>
      <c r="P434" s="0" t="e">
        <f aca="false">#REF!</f>
        <v>#REF!</v>
      </c>
      <c r="Q434" s="153" t="e">
        <f aca="false">#REF!</f>
        <v>#REF!</v>
      </c>
      <c r="R434" s="0" t="e">
        <f aca="false">#REF!</f>
        <v>#REF!</v>
      </c>
      <c r="S434" s="0" t="e">
        <f aca="false">#REF!</f>
        <v>#REF!</v>
      </c>
      <c r="T434" s="0" t="e">
        <f aca="false">VLOOKUP('XL-OPT'!Q434,Months!$A$4:$D$288,4)</f>
        <v>#REF!</v>
      </c>
    </row>
    <row r="435" customFormat="false" ht="12.75" hidden="false" customHeight="false" outlineLevel="0" collapsed="false">
      <c r="O435" s="0" t="e">
        <f aca="false">CONCATENATE(P435,Q435)</f>
        <v>#REF!</v>
      </c>
      <c r="P435" s="0" t="e">
        <f aca="false">#REF!</f>
        <v>#REF!</v>
      </c>
      <c r="Q435" s="153" t="e">
        <f aca="false">#REF!</f>
        <v>#REF!</v>
      </c>
      <c r="R435" s="0" t="e">
        <f aca="false">#REF!</f>
        <v>#REF!</v>
      </c>
      <c r="S435" s="0" t="e">
        <f aca="false">#REF!</f>
        <v>#REF!</v>
      </c>
      <c r="T435" s="0" t="e">
        <f aca="false">VLOOKUP('XL-OPT'!Q435,Months!$A$4:$D$288,4)</f>
        <v>#REF!</v>
      </c>
    </row>
    <row r="436" customFormat="false" ht="12.75" hidden="false" customHeight="false" outlineLevel="0" collapsed="false">
      <c r="O436" s="0" t="e">
        <f aca="false">CONCATENATE(P436,Q436)</f>
        <v>#REF!</v>
      </c>
      <c r="P436" s="0" t="e">
        <f aca="false">#REF!</f>
        <v>#REF!</v>
      </c>
      <c r="Q436" s="153" t="e">
        <f aca="false">#REF!</f>
        <v>#REF!</v>
      </c>
      <c r="R436" s="0" t="e">
        <f aca="false">#REF!</f>
        <v>#REF!</v>
      </c>
      <c r="S436" s="0" t="e">
        <f aca="false">#REF!</f>
        <v>#REF!</v>
      </c>
      <c r="T436" s="0" t="e">
        <f aca="false">VLOOKUP('XL-OPT'!Q436,Months!$A$4:$D$288,4)</f>
        <v>#REF!</v>
      </c>
    </row>
    <row r="437" customFormat="false" ht="12.75" hidden="false" customHeight="false" outlineLevel="0" collapsed="false">
      <c r="O437" s="0" t="e">
        <f aca="false">CONCATENATE(P437,Q437)</f>
        <v>#REF!</v>
      </c>
      <c r="P437" s="0" t="e">
        <f aca="false">#REF!</f>
        <v>#REF!</v>
      </c>
      <c r="Q437" s="153" t="e">
        <f aca="false">#REF!</f>
        <v>#REF!</v>
      </c>
      <c r="R437" s="0" t="e">
        <f aca="false">#REF!</f>
        <v>#REF!</v>
      </c>
      <c r="S437" s="0" t="e">
        <f aca="false">#REF!</f>
        <v>#REF!</v>
      </c>
      <c r="T437" s="0" t="e">
        <f aca="false">VLOOKUP('XL-OPT'!Q437,Months!$A$4:$D$288,4)</f>
        <v>#REF!</v>
      </c>
    </row>
    <row r="438" customFormat="false" ht="12.75" hidden="false" customHeight="false" outlineLevel="0" collapsed="false">
      <c r="O438" s="0" t="e">
        <f aca="false">CONCATENATE(P438,Q438)</f>
        <v>#REF!</v>
      </c>
      <c r="P438" s="0" t="e">
        <f aca="false">#REF!</f>
        <v>#REF!</v>
      </c>
      <c r="Q438" s="153" t="e">
        <f aca="false">#REF!</f>
        <v>#REF!</v>
      </c>
      <c r="R438" s="0" t="e">
        <f aca="false">#REF!</f>
        <v>#REF!</v>
      </c>
      <c r="S438" s="0" t="e">
        <f aca="false">#REF!</f>
        <v>#REF!</v>
      </c>
      <c r="T438" s="0" t="e">
        <f aca="false">VLOOKUP('XL-OPT'!Q438,Months!$A$4:$D$288,4)</f>
        <v>#REF!</v>
      </c>
    </row>
    <row r="439" customFormat="false" ht="12.75" hidden="false" customHeight="false" outlineLevel="0" collapsed="false">
      <c r="O439" s="0" t="e">
        <f aca="false">CONCATENATE(P439,Q439)</f>
        <v>#REF!</v>
      </c>
      <c r="P439" s="0" t="e">
        <f aca="false">#REF!</f>
        <v>#REF!</v>
      </c>
      <c r="Q439" s="153" t="e">
        <f aca="false">#REF!</f>
        <v>#REF!</v>
      </c>
      <c r="R439" s="0" t="e">
        <f aca="false">#REF!</f>
        <v>#REF!</v>
      </c>
      <c r="S439" s="0" t="e">
        <f aca="false">#REF!</f>
        <v>#REF!</v>
      </c>
      <c r="T439" s="0" t="e">
        <f aca="false">VLOOKUP('XL-OPT'!Q439,Months!$A$4:$D$288,4)</f>
        <v>#REF!</v>
      </c>
    </row>
    <row r="440" customFormat="false" ht="12.75" hidden="false" customHeight="false" outlineLevel="0" collapsed="false">
      <c r="O440" s="0" t="e">
        <f aca="false">CONCATENATE(P440,Q440)</f>
        <v>#REF!</v>
      </c>
      <c r="P440" s="0" t="e">
        <f aca="false">#REF!</f>
        <v>#REF!</v>
      </c>
      <c r="Q440" s="153" t="e">
        <f aca="false">#REF!</f>
        <v>#REF!</v>
      </c>
      <c r="R440" s="0" t="e">
        <f aca="false">#REF!</f>
        <v>#REF!</v>
      </c>
      <c r="S440" s="0" t="e">
        <f aca="false">#REF!</f>
        <v>#REF!</v>
      </c>
      <c r="T440" s="0" t="e">
        <f aca="false">VLOOKUP('XL-OPT'!Q440,Months!$A$4:$D$288,4)</f>
        <v>#REF!</v>
      </c>
    </row>
    <row r="441" customFormat="false" ht="12.75" hidden="false" customHeight="false" outlineLevel="0" collapsed="false">
      <c r="O441" s="0" t="e">
        <f aca="false">CONCATENATE(P441,Q441)</f>
        <v>#REF!</v>
      </c>
      <c r="P441" s="0" t="e">
        <f aca="false">#REF!</f>
        <v>#REF!</v>
      </c>
      <c r="Q441" s="153" t="e">
        <f aca="false">#REF!</f>
        <v>#REF!</v>
      </c>
      <c r="R441" s="0" t="e">
        <f aca="false">#REF!</f>
        <v>#REF!</v>
      </c>
      <c r="S441" s="0" t="e">
        <f aca="false">#REF!</f>
        <v>#REF!</v>
      </c>
      <c r="T441" s="0" t="e">
        <f aca="false">VLOOKUP('XL-OPT'!Q441,Months!$A$4:$D$288,4)</f>
        <v>#REF!</v>
      </c>
    </row>
    <row r="442" customFormat="false" ht="12.75" hidden="false" customHeight="false" outlineLevel="0" collapsed="false">
      <c r="O442" s="0" t="e">
        <f aca="false">CONCATENATE(P442,Q442)</f>
        <v>#REF!</v>
      </c>
      <c r="P442" s="0" t="e">
        <f aca="false">#REF!</f>
        <v>#REF!</v>
      </c>
      <c r="Q442" s="153" t="e">
        <f aca="false">#REF!</f>
        <v>#REF!</v>
      </c>
      <c r="R442" s="0" t="e">
        <f aca="false">#REF!</f>
        <v>#REF!</v>
      </c>
      <c r="S442" s="0" t="e">
        <f aca="false">#REF!</f>
        <v>#REF!</v>
      </c>
      <c r="T442" s="0" t="e">
        <f aca="false">VLOOKUP('XL-OPT'!Q442,Months!$A$4:$D$288,4)</f>
        <v>#REF!</v>
      </c>
    </row>
    <row r="443" customFormat="false" ht="12.75" hidden="false" customHeight="false" outlineLevel="0" collapsed="false">
      <c r="O443" s="0" t="e">
        <f aca="false">CONCATENATE(P443,Q443)</f>
        <v>#REF!</v>
      </c>
      <c r="P443" s="0" t="e">
        <f aca="false">#REF!</f>
        <v>#REF!</v>
      </c>
      <c r="Q443" s="153" t="e">
        <f aca="false">#REF!</f>
        <v>#REF!</v>
      </c>
      <c r="R443" s="0" t="e">
        <f aca="false">#REF!</f>
        <v>#REF!</v>
      </c>
      <c r="S443" s="0" t="e">
        <f aca="false">#REF!</f>
        <v>#REF!</v>
      </c>
      <c r="T443" s="0" t="e">
        <f aca="false">VLOOKUP('XL-OPT'!Q443,Months!$A$4:$D$288,4)</f>
        <v>#REF!</v>
      </c>
    </row>
    <row r="444" customFormat="false" ht="12.75" hidden="false" customHeight="false" outlineLevel="0" collapsed="false">
      <c r="O444" s="0" t="e">
        <f aca="false">CONCATENATE(P444,Q444)</f>
        <v>#REF!</v>
      </c>
      <c r="P444" s="0" t="e">
        <f aca="false">#REF!</f>
        <v>#REF!</v>
      </c>
      <c r="Q444" s="153" t="e">
        <f aca="false">#REF!</f>
        <v>#REF!</v>
      </c>
      <c r="R444" s="0" t="e">
        <f aca="false">#REF!</f>
        <v>#REF!</v>
      </c>
      <c r="S444" s="0" t="e">
        <f aca="false">#REF!</f>
        <v>#REF!</v>
      </c>
      <c r="T444" s="0" t="e">
        <f aca="false">VLOOKUP('XL-OPT'!Q444,Months!$A$4:$D$288,4)</f>
        <v>#REF!</v>
      </c>
    </row>
    <row r="445" customFormat="false" ht="12.75" hidden="false" customHeight="false" outlineLevel="0" collapsed="false">
      <c r="O445" s="0" t="e">
        <f aca="false">CONCATENATE(P445,Q445)</f>
        <v>#REF!</v>
      </c>
      <c r="P445" s="0" t="e">
        <f aca="false">#REF!</f>
        <v>#REF!</v>
      </c>
      <c r="Q445" s="153" t="e">
        <f aca="false">#REF!</f>
        <v>#REF!</v>
      </c>
      <c r="R445" s="0" t="e">
        <f aca="false">#REF!</f>
        <v>#REF!</v>
      </c>
      <c r="S445" s="0" t="e">
        <f aca="false">#REF!</f>
        <v>#REF!</v>
      </c>
      <c r="T445" s="0" t="e">
        <f aca="false">VLOOKUP('XL-OPT'!Q445,Months!$A$4:$D$288,4)</f>
        <v>#REF!</v>
      </c>
    </row>
    <row r="446" customFormat="false" ht="12.75" hidden="false" customHeight="false" outlineLevel="0" collapsed="false">
      <c r="O446" s="0" t="e">
        <f aca="false">CONCATENATE(P446,Q446)</f>
        <v>#REF!</v>
      </c>
      <c r="P446" s="0" t="e">
        <f aca="false">#REF!</f>
        <v>#REF!</v>
      </c>
      <c r="Q446" s="153" t="e">
        <f aca="false">#REF!</f>
        <v>#REF!</v>
      </c>
      <c r="R446" s="0" t="e">
        <f aca="false">#REF!</f>
        <v>#REF!</v>
      </c>
      <c r="S446" s="0" t="e">
        <f aca="false">#REF!</f>
        <v>#REF!</v>
      </c>
      <c r="T446" s="0" t="e">
        <f aca="false">VLOOKUP('XL-OPT'!Q446,Months!$A$4:$D$288,4)</f>
        <v>#REF!</v>
      </c>
    </row>
    <row r="447" customFormat="false" ht="12.75" hidden="false" customHeight="false" outlineLevel="0" collapsed="false">
      <c r="O447" s="0" t="e">
        <f aca="false">CONCATENATE(P447,Q447)</f>
        <v>#REF!</v>
      </c>
      <c r="P447" s="0" t="e">
        <f aca="false">#REF!</f>
        <v>#REF!</v>
      </c>
      <c r="Q447" s="153" t="e">
        <f aca="false">#REF!</f>
        <v>#REF!</v>
      </c>
      <c r="R447" s="0" t="e">
        <f aca="false">#REF!</f>
        <v>#REF!</v>
      </c>
      <c r="S447" s="0" t="e">
        <f aca="false">#REF!</f>
        <v>#REF!</v>
      </c>
      <c r="T447" s="0" t="e">
        <f aca="false">VLOOKUP('XL-OPT'!Q447,Months!$A$4:$D$288,4)</f>
        <v>#REF!</v>
      </c>
    </row>
    <row r="448" customFormat="false" ht="12.75" hidden="false" customHeight="false" outlineLevel="0" collapsed="false">
      <c r="O448" s="0" t="e">
        <f aca="false">CONCATENATE(P448,Q448)</f>
        <v>#REF!</v>
      </c>
      <c r="P448" s="0" t="e">
        <f aca="false">#REF!</f>
        <v>#REF!</v>
      </c>
      <c r="Q448" s="153" t="e">
        <f aca="false">#REF!</f>
        <v>#REF!</v>
      </c>
      <c r="R448" s="0" t="e">
        <f aca="false">#REF!</f>
        <v>#REF!</v>
      </c>
      <c r="S448" s="0" t="e">
        <f aca="false">#REF!</f>
        <v>#REF!</v>
      </c>
      <c r="T448" s="0" t="e">
        <f aca="false">VLOOKUP('XL-OPT'!Q448,Months!$A$4:$D$288,4)</f>
        <v>#REF!</v>
      </c>
    </row>
    <row r="449" customFormat="false" ht="12.75" hidden="false" customHeight="false" outlineLevel="0" collapsed="false">
      <c r="O449" s="0" t="e">
        <f aca="false">CONCATENATE(P449,Q449)</f>
        <v>#REF!</v>
      </c>
      <c r="P449" s="0" t="e">
        <f aca="false">#REF!</f>
        <v>#REF!</v>
      </c>
      <c r="Q449" s="153" t="e">
        <f aca="false">#REF!</f>
        <v>#REF!</v>
      </c>
      <c r="R449" s="0" t="e">
        <f aca="false">#REF!</f>
        <v>#REF!</v>
      </c>
      <c r="S449" s="0" t="e">
        <f aca="false">#REF!</f>
        <v>#REF!</v>
      </c>
      <c r="T449" s="0" t="e">
        <f aca="false">VLOOKUP('XL-OPT'!Q449,Months!$A$4:$D$288,4)</f>
        <v>#REF!</v>
      </c>
    </row>
    <row r="450" customFormat="false" ht="12.75" hidden="false" customHeight="false" outlineLevel="0" collapsed="false">
      <c r="O450" s="0" t="e">
        <f aca="false">CONCATENATE(P450,Q450)</f>
        <v>#REF!</v>
      </c>
      <c r="P450" s="0" t="e">
        <f aca="false">#REF!</f>
        <v>#REF!</v>
      </c>
      <c r="Q450" s="153" t="e">
        <f aca="false">#REF!</f>
        <v>#REF!</v>
      </c>
      <c r="R450" s="0" t="e">
        <f aca="false">#REF!</f>
        <v>#REF!</v>
      </c>
      <c r="S450" s="0" t="e">
        <f aca="false">#REF!</f>
        <v>#REF!</v>
      </c>
      <c r="T450" s="0" t="e">
        <f aca="false">VLOOKUP('XL-OPT'!Q450,Months!$A$4:$D$288,4)</f>
        <v>#REF!</v>
      </c>
    </row>
    <row r="451" customFormat="false" ht="12.75" hidden="false" customHeight="false" outlineLevel="0" collapsed="false">
      <c r="O451" s="0" t="e">
        <f aca="false">CONCATENATE(P451,Q451)</f>
        <v>#REF!</v>
      </c>
      <c r="P451" s="0" t="e">
        <f aca="false">#REF!</f>
        <v>#REF!</v>
      </c>
      <c r="Q451" s="153" t="e">
        <f aca="false">#REF!</f>
        <v>#REF!</v>
      </c>
      <c r="R451" s="0" t="e">
        <f aca="false">#REF!</f>
        <v>#REF!</v>
      </c>
      <c r="S451" s="0" t="e">
        <f aca="false">#REF!</f>
        <v>#REF!</v>
      </c>
      <c r="T451" s="0" t="e">
        <f aca="false">VLOOKUP('XL-OPT'!Q451,Months!$A$4:$D$288,4)</f>
        <v>#REF!</v>
      </c>
    </row>
    <row r="452" customFormat="false" ht="12.75" hidden="false" customHeight="false" outlineLevel="0" collapsed="false">
      <c r="O452" s="0" t="e">
        <f aca="false">CONCATENATE(P452,Q452)</f>
        <v>#REF!</v>
      </c>
      <c r="P452" s="0" t="e">
        <f aca="false">#REF!</f>
        <v>#REF!</v>
      </c>
      <c r="Q452" s="153" t="e">
        <f aca="false">#REF!</f>
        <v>#REF!</v>
      </c>
      <c r="R452" s="0" t="e">
        <f aca="false">#REF!</f>
        <v>#REF!</v>
      </c>
      <c r="S452" s="0" t="e">
        <f aca="false">#REF!</f>
        <v>#REF!</v>
      </c>
      <c r="T452" s="0" t="e">
        <f aca="false">VLOOKUP('XL-OPT'!Q452,Months!$A$4:$D$288,4)</f>
        <v>#REF!</v>
      </c>
    </row>
    <row r="453" customFormat="false" ht="12.75" hidden="false" customHeight="false" outlineLevel="0" collapsed="false">
      <c r="O453" s="0" t="e">
        <f aca="false">CONCATENATE(P453,Q453)</f>
        <v>#REF!</v>
      </c>
      <c r="P453" s="0" t="e">
        <f aca="false">#REF!</f>
        <v>#REF!</v>
      </c>
      <c r="Q453" s="153" t="e">
        <f aca="false">#REF!</f>
        <v>#REF!</v>
      </c>
      <c r="R453" s="0" t="e">
        <f aca="false">#REF!</f>
        <v>#REF!</v>
      </c>
      <c r="S453" s="0" t="e">
        <f aca="false">#REF!</f>
        <v>#REF!</v>
      </c>
      <c r="T453" s="0" t="e">
        <f aca="false">VLOOKUP('XL-OPT'!Q453,Months!$A$4:$D$288,4)</f>
        <v>#REF!</v>
      </c>
    </row>
    <row r="454" customFormat="false" ht="12.75" hidden="false" customHeight="false" outlineLevel="0" collapsed="false">
      <c r="O454" s="0" t="e">
        <f aca="false">CONCATENATE(P454,Q454)</f>
        <v>#REF!</v>
      </c>
      <c r="P454" s="0" t="e">
        <f aca="false">#REF!</f>
        <v>#REF!</v>
      </c>
      <c r="Q454" s="153" t="e">
        <f aca="false">#REF!</f>
        <v>#REF!</v>
      </c>
      <c r="R454" s="0" t="e">
        <f aca="false">#REF!</f>
        <v>#REF!</v>
      </c>
      <c r="S454" s="0" t="e">
        <f aca="false">#REF!</f>
        <v>#REF!</v>
      </c>
      <c r="T454" s="0" t="e">
        <f aca="false">VLOOKUP('XL-OPT'!Q454,Months!$A$4:$D$288,4)</f>
        <v>#REF!</v>
      </c>
    </row>
    <row r="455" customFormat="false" ht="12.75" hidden="false" customHeight="false" outlineLevel="0" collapsed="false">
      <c r="O455" s="0" t="e">
        <f aca="false">CONCATENATE(P455,Q455)</f>
        <v>#REF!</v>
      </c>
      <c r="P455" s="0" t="e">
        <f aca="false">#REF!</f>
        <v>#REF!</v>
      </c>
      <c r="Q455" s="153" t="e">
        <f aca="false">#REF!</f>
        <v>#REF!</v>
      </c>
      <c r="R455" s="0" t="e">
        <f aca="false">#REF!</f>
        <v>#REF!</v>
      </c>
      <c r="S455" s="0" t="e">
        <f aca="false">#REF!</f>
        <v>#REF!</v>
      </c>
      <c r="T455" s="0" t="e">
        <f aca="false">VLOOKUP('XL-OPT'!Q455,Months!$A$4:$D$288,4)</f>
        <v>#REF!</v>
      </c>
    </row>
    <row r="456" customFormat="false" ht="12.75" hidden="false" customHeight="false" outlineLevel="0" collapsed="false">
      <c r="O456" s="0" t="e">
        <f aca="false">CONCATENATE(P456,Q456)</f>
        <v>#REF!</v>
      </c>
      <c r="P456" s="0" t="e">
        <f aca="false">#REF!</f>
        <v>#REF!</v>
      </c>
      <c r="Q456" s="153" t="e">
        <f aca="false">#REF!</f>
        <v>#REF!</v>
      </c>
      <c r="R456" s="0" t="e">
        <f aca="false">#REF!</f>
        <v>#REF!</v>
      </c>
      <c r="S456" s="0" t="e">
        <f aca="false">#REF!</f>
        <v>#REF!</v>
      </c>
      <c r="T456" s="0" t="e">
        <f aca="false">VLOOKUP('XL-OPT'!Q456,Months!$A$4:$D$288,4)</f>
        <v>#REF!</v>
      </c>
    </row>
    <row r="457" customFormat="false" ht="12.75" hidden="false" customHeight="false" outlineLevel="0" collapsed="false">
      <c r="O457" s="0" t="e">
        <f aca="false">CONCATENATE(P457,Q457)</f>
        <v>#REF!</v>
      </c>
      <c r="P457" s="0" t="e">
        <f aca="false">#REF!</f>
        <v>#REF!</v>
      </c>
      <c r="Q457" s="153" t="e">
        <f aca="false">#REF!</f>
        <v>#REF!</v>
      </c>
      <c r="R457" s="0" t="e">
        <f aca="false">#REF!</f>
        <v>#REF!</v>
      </c>
      <c r="S457" s="0" t="e">
        <f aca="false">#REF!</f>
        <v>#REF!</v>
      </c>
      <c r="T457" s="0" t="e">
        <f aca="false">VLOOKUP('XL-OPT'!Q457,Months!$A$4:$D$288,4)</f>
        <v>#REF!</v>
      </c>
    </row>
    <row r="458" customFormat="false" ht="12.75" hidden="false" customHeight="false" outlineLevel="0" collapsed="false">
      <c r="O458" s="0" t="e">
        <f aca="false">CONCATENATE(P458,Q458)</f>
        <v>#REF!</v>
      </c>
      <c r="P458" s="0" t="e">
        <f aca="false">#REF!</f>
        <v>#REF!</v>
      </c>
      <c r="Q458" s="153" t="e">
        <f aca="false">#REF!</f>
        <v>#REF!</v>
      </c>
      <c r="R458" s="0" t="e">
        <f aca="false">#REF!</f>
        <v>#REF!</v>
      </c>
      <c r="S458" s="0" t="e">
        <f aca="false">#REF!</f>
        <v>#REF!</v>
      </c>
      <c r="T458" s="0" t="e">
        <f aca="false">VLOOKUP('XL-OPT'!Q458,Months!$A$4:$D$288,4)</f>
        <v>#REF!</v>
      </c>
    </row>
    <row r="459" customFormat="false" ht="12.75" hidden="false" customHeight="false" outlineLevel="0" collapsed="false">
      <c r="O459" s="0" t="e">
        <f aca="false">CONCATENATE(P459,Q459)</f>
        <v>#REF!</v>
      </c>
      <c r="P459" s="0" t="e">
        <f aca="false">#REF!</f>
        <v>#REF!</v>
      </c>
      <c r="Q459" s="153" t="e">
        <f aca="false">#REF!</f>
        <v>#REF!</v>
      </c>
      <c r="R459" s="0" t="e">
        <f aca="false">#REF!</f>
        <v>#REF!</v>
      </c>
      <c r="S459" s="0" t="e">
        <f aca="false">#REF!</f>
        <v>#REF!</v>
      </c>
      <c r="T459" s="0" t="e">
        <f aca="false">VLOOKUP('XL-OPT'!Q459,Months!$A$4:$D$288,4)</f>
        <v>#REF!</v>
      </c>
    </row>
    <row r="460" customFormat="false" ht="12.75" hidden="false" customHeight="false" outlineLevel="0" collapsed="false">
      <c r="O460" s="0" t="e">
        <f aca="false">CONCATENATE(P460,Q460)</f>
        <v>#REF!</v>
      </c>
      <c r="P460" s="0" t="e">
        <f aca="false">#REF!</f>
        <v>#REF!</v>
      </c>
      <c r="Q460" s="153" t="e">
        <f aca="false">#REF!</f>
        <v>#REF!</v>
      </c>
      <c r="R460" s="0" t="e">
        <f aca="false">#REF!</f>
        <v>#REF!</v>
      </c>
      <c r="S460" s="0" t="e">
        <f aca="false">#REF!</f>
        <v>#REF!</v>
      </c>
      <c r="T460" s="0" t="e">
        <f aca="false">VLOOKUP('XL-OPT'!Q460,Months!$A$4:$D$288,4)</f>
        <v>#REF!</v>
      </c>
    </row>
    <row r="461" customFormat="false" ht="12.75" hidden="false" customHeight="false" outlineLevel="0" collapsed="false">
      <c r="O461" s="0" t="e">
        <f aca="false">CONCATENATE(P461,Q461)</f>
        <v>#REF!</v>
      </c>
      <c r="P461" s="0" t="e">
        <f aca="false">#REF!</f>
        <v>#REF!</v>
      </c>
      <c r="Q461" s="153" t="e">
        <f aca="false">#REF!</f>
        <v>#REF!</v>
      </c>
      <c r="R461" s="0" t="e">
        <f aca="false">#REF!</f>
        <v>#REF!</v>
      </c>
      <c r="S461" s="0" t="e">
        <f aca="false">#REF!</f>
        <v>#REF!</v>
      </c>
      <c r="T461" s="0" t="e">
        <f aca="false">VLOOKUP('XL-OPT'!Q461,Months!$A$4:$D$288,4)</f>
        <v>#REF!</v>
      </c>
    </row>
    <row r="462" customFormat="false" ht="12.75" hidden="false" customHeight="false" outlineLevel="0" collapsed="false">
      <c r="O462" s="0" t="e">
        <f aca="false">CONCATENATE(P462,Q462)</f>
        <v>#REF!</v>
      </c>
      <c r="P462" s="0" t="e">
        <f aca="false">#REF!</f>
        <v>#REF!</v>
      </c>
      <c r="Q462" s="153" t="e">
        <f aca="false">#REF!</f>
        <v>#REF!</v>
      </c>
      <c r="R462" s="0" t="e">
        <f aca="false">#REF!</f>
        <v>#REF!</v>
      </c>
      <c r="S462" s="0" t="e">
        <f aca="false">#REF!</f>
        <v>#REF!</v>
      </c>
      <c r="T462" s="0" t="e">
        <f aca="false">VLOOKUP('XL-OPT'!Q462,Months!$A$4:$D$288,4)</f>
        <v>#REF!</v>
      </c>
    </row>
    <row r="463" customFormat="false" ht="12.75" hidden="false" customHeight="false" outlineLevel="0" collapsed="false">
      <c r="O463" s="0" t="e">
        <f aca="false">CONCATENATE(P463,Q463)</f>
        <v>#REF!</v>
      </c>
      <c r="P463" s="0" t="e">
        <f aca="false">#REF!</f>
        <v>#REF!</v>
      </c>
      <c r="Q463" s="153" t="e">
        <f aca="false">#REF!</f>
        <v>#REF!</v>
      </c>
      <c r="R463" s="0" t="e">
        <f aca="false">#REF!</f>
        <v>#REF!</v>
      </c>
      <c r="S463" s="0" t="e">
        <f aca="false">#REF!</f>
        <v>#REF!</v>
      </c>
      <c r="T463" s="0" t="e">
        <f aca="false">VLOOKUP('XL-OPT'!Q463,Months!$A$4:$D$288,4)</f>
        <v>#REF!</v>
      </c>
    </row>
    <row r="464" customFormat="false" ht="12.75" hidden="false" customHeight="false" outlineLevel="0" collapsed="false">
      <c r="O464" s="0" t="e">
        <f aca="false">CONCATENATE(P464,Q464)</f>
        <v>#REF!</v>
      </c>
      <c r="P464" s="0" t="e">
        <f aca="false">#REF!</f>
        <v>#REF!</v>
      </c>
      <c r="Q464" s="153" t="e">
        <f aca="false">#REF!</f>
        <v>#REF!</v>
      </c>
      <c r="R464" s="0" t="e">
        <f aca="false">#REF!</f>
        <v>#REF!</v>
      </c>
      <c r="S464" s="0" t="e">
        <f aca="false">#REF!</f>
        <v>#REF!</v>
      </c>
      <c r="T464" s="0" t="e">
        <f aca="false">VLOOKUP('XL-OPT'!Q464,Months!$A$4:$D$288,4)</f>
        <v>#REF!</v>
      </c>
    </row>
    <row r="465" customFormat="false" ht="12.75" hidden="false" customHeight="false" outlineLevel="0" collapsed="false">
      <c r="O465" s="0" t="e">
        <f aca="false">CONCATENATE(P465,Q465)</f>
        <v>#REF!</v>
      </c>
      <c r="P465" s="0" t="e">
        <f aca="false">#REF!</f>
        <v>#REF!</v>
      </c>
      <c r="Q465" s="153" t="e">
        <f aca="false">#REF!</f>
        <v>#REF!</v>
      </c>
      <c r="R465" s="0" t="e">
        <f aca="false">#REF!</f>
        <v>#REF!</v>
      </c>
      <c r="S465" s="0" t="e">
        <f aca="false">#REF!</f>
        <v>#REF!</v>
      </c>
      <c r="T465" s="0" t="e">
        <f aca="false">VLOOKUP('XL-OPT'!Q465,Months!$A$4:$D$288,4)</f>
        <v>#REF!</v>
      </c>
    </row>
    <row r="466" customFormat="false" ht="12.75" hidden="false" customHeight="false" outlineLevel="0" collapsed="false">
      <c r="O466" s="0" t="e">
        <f aca="false">CONCATENATE(P466,Q466)</f>
        <v>#REF!</v>
      </c>
      <c r="P466" s="0" t="e">
        <f aca="false">#REF!</f>
        <v>#REF!</v>
      </c>
      <c r="Q466" s="153" t="e">
        <f aca="false">#REF!</f>
        <v>#REF!</v>
      </c>
      <c r="R466" s="0" t="e">
        <f aca="false">#REF!</f>
        <v>#REF!</v>
      </c>
      <c r="S466" s="0" t="e">
        <f aca="false">#REF!</f>
        <v>#REF!</v>
      </c>
      <c r="T466" s="0" t="e">
        <f aca="false">VLOOKUP('XL-OPT'!Q466,Months!$A$4:$D$288,4)</f>
        <v>#REF!</v>
      </c>
    </row>
    <row r="467" customFormat="false" ht="12.75" hidden="false" customHeight="false" outlineLevel="0" collapsed="false">
      <c r="O467" s="0" t="e">
        <f aca="false">CONCATENATE(P467,Q467)</f>
        <v>#REF!</v>
      </c>
      <c r="P467" s="0" t="e">
        <f aca="false">#REF!</f>
        <v>#REF!</v>
      </c>
      <c r="Q467" s="153" t="e">
        <f aca="false">#REF!</f>
        <v>#REF!</v>
      </c>
      <c r="R467" s="0" t="e">
        <f aca="false">#REF!</f>
        <v>#REF!</v>
      </c>
      <c r="S467" s="0" t="e">
        <f aca="false">#REF!</f>
        <v>#REF!</v>
      </c>
      <c r="T467" s="0" t="e">
        <f aca="false">VLOOKUP('XL-OPT'!Q467,Months!$A$4:$D$288,4)</f>
        <v>#REF!</v>
      </c>
    </row>
    <row r="468" customFormat="false" ht="12.75" hidden="false" customHeight="false" outlineLevel="0" collapsed="false">
      <c r="O468" s="0" t="e">
        <f aca="false">CONCATENATE(P468,Q468)</f>
        <v>#REF!</v>
      </c>
      <c r="P468" s="0" t="e">
        <f aca="false">#REF!</f>
        <v>#REF!</v>
      </c>
      <c r="Q468" s="153" t="e">
        <f aca="false">#REF!</f>
        <v>#REF!</v>
      </c>
      <c r="R468" s="0" t="e">
        <f aca="false">#REF!</f>
        <v>#REF!</v>
      </c>
      <c r="S468" s="0" t="e">
        <f aca="false">#REF!</f>
        <v>#REF!</v>
      </c>
      <c r="T468" s="0" t="e">
        <f aca="false">VLOOKUP('XL-OPT'!Q468,Months!$A$4:$D$288,4)</f>
        <v>#REF!</v>
      </c>
    </row>
    <row r="469" customFormat="false" ht="12.75" hidden="false" customHeight="false" outlineLevel="0" collapsed="false">
      <c r="O469" s="0" t="e">
        <f aca="false">CONCATENATE(P469,Q469)</f>
        <v>#REF!</v>
      </c>
      <c r="P469" s="0" t="e">
        <f aca="false">#REF!</f>
        <v>#REF!</v>
      </c>
      <c r="Q469" s="153" t="e">
        <f aca="false">#REF!</f>
        <v>#REF!</v>
      </c>
      <c r="R469" s="0" t="e">
        <f aca="false">#REF!</f>
        <v>#REF!</v>
      </c>
      <c r="S469" s="0" t="e">
        <f aca="false">#REF!</f>
        <v>#REF!</v>
      </c>
      <c r="T469" s="0" t="e">
        <f aca="false">VLOOKUP('XL-OPT'!Q469,Months!$A$4:$D$288,4)</f>
        <v>#REF!</v>
      </c>
    </row>
    <row r="470" customFormat="false" ht="12.75" hidden="false" customHeight="false" outlineLevel="0" collapsed="false">
      <c r="O470" s="0" t="e">
        <f aca="false">CONCATENATE(P470,Q470)</f>
        <v>#REF!</v>
      </c>
      <c r="P470" s="0" t="e">
        <f aca="false">#REF!</f>
        <v>#REF!</v>
      </c>
      <c r="Q470" s="153" t="e">
        <f aca="false">#REF!</f>
        <v>#REF!</v>
      </c>
      <c r="R470" s="0" t="e">
        <f aca="false">#REF!</f>
        <v>#REF!</v>
      </c>
      <c r="S470" s="0" t="e">
        <f aca="false">#REF!</f>
        <v>#REF!</v>
      </c>
      <c r="T470" s="0" t="e">
        <f aca="false">VLOOKUP('XL-OPT'!Q470,Months!$A$4:$D$288,4)</f>
        <v>#REF!</v>
      </c>
    </row>
    <row r="471" customFormat="false" ht="12.75" hidden="false" customHeight="false" outlineLevel="0" collapsed="false">
      <c r="O471" s="0" t="e">
        <f aca="false">CONCATENATE(P471,Q471)</f>
        <v>#REF!</v>
      </c>
      <c r="P471" s="0" t="e">
        <f aca="false">#REF!</f>
        <v>#REF!</v>
      </c>
      <c r="Q471" s="153" t="e">
        <f aca="false">#REF!</f>
        <v>#REF!</v>
      </c>
      <c r="R471" s="0" t="e">
        <f aca="false">#REF!</f>
        <v>#REF!</v>
      </c>
      <c r="S471" s="0" t="e">
        <f aca="false">#REF!</f>
        <v>#REF!</v>
      </c>
      <c r="T471" s="0" t="e">
        <f aca="false">VLOOKUP('XL-OPT'!Q471,Months!$A$4:$D$288,4)</f>
        <v>#REF!</v>
      </c>
    </row>
    <row r="472" customFormat="false" ht="12.75" hidden="false" customHeight="false" outlineLevel="0" collapsed="false">
      <c r="O472" s="0" t="e">
        <f aca="false">CONCATENATE(P472,Q472)</f>
        <v>#REF!</v>
      </c>
      <c r="P472" s="0" t="e">
        <f aca="false">#REF!</f>
        <v>#REF!</v>
      </c>
      <c r="Q472" s="153" t="e">
        <f aca="false">#REF!</f>
        <v>#REF!</v>
      </c>
      <c r="R472" s="0" t="e">
        <f aca="false">#REF!</f>
        <v>#REF!</v>
      </c>
      <c r="S472" s="0" t="e">
        <f aca="false">#REF!</f>
        <v>#REF!</v>
      </c>
      <c r="T472" s="0" t="e">
        <f aca="false">VLOOKUP('XL-OPT'!Q472,Months!$A$4:$D$288,4)</f>
        <v>#REF!</v>
      </c>
    </row>
    <row r="473" customFormat="false" ht="12.75" hidden="false" customHeight="false" outlineLevel="0" collapsed="false">
      <c r="O473" s="0" t="e">
        <f aca="false">CONCATENATE(P473,Q473)</f>
        <v>#REF!</v>
      </c>
      <c r="P473" s="0" t="e">
        <f aca="false">#REF!</f>
        <v>#REF!</v>
      </c>
      <c r="Q473" s="153" t="e">
        <f aca="false">#REF!</f>
        <v>#REF!</v>
      </c>
      <c r="R473" s="0" t="e">
        <f aca="false">#REF!</f>
        <v>#REF!</v>
      </c>
      <c r="S473" s="0" t="e">
        <f aca="false">#REF!</f>
        <v>#REF!</v>
      </c>
      <c r="T473" s="0" t="e">
        <f aca="false">VLOOKUP('XL-OPT'!Q473,Months!$A$4:$D$288,4)</f>
        <v>#REF!</v>
      </c>
    </row>
    <row r="474" customFormat="false" ht="12.75" hidden="false" customHeight="false" outlineLevel="0" collapsed="false">
      <c r="O474" s="0" t="e">
        <f aca="false">CONCATENATE(P474,Q474)</f>
        <v>#REF!</v>
      </c>
      <c r="P474" s="0" t="e">
        <f aca="false">#REF!</f>
        <v>#REF!</v>
      </c>
      <c r="Q474" s="153" t="e">
        <f aca="false">#REF!</f>
        <v>#REF!</v>
      </c>
      <c r="R474" s="0" t="e">
        <f aca="false">#REF!</f>
        <v>#REF!</v>
      </c>
      <c r="S474" s="0" t="e">
        <f aca="false">#REF!</f>
        <v>#REF!</v>
      </c>
      <c r="T474" s="0" t="e">
        <f aca="false">VLOOKUP('XL-OPT'!Q474,Months!$A$4:$D$288,4)</f>
        <v>#REF!</v>
      </c>
    </row>
    <row r="475" customFormat="false" ht="12.75" hidden="false" customHeight="false" outlineLevel="0" collapsed="false">
      <c r="O475" s="0" t="e">
        <f aca="false">CONCATENATE(P475,Q475)</f>
        <v>#REF!</v>
      </c>
      <c r="P475" s="0" t="e">
        <f aca="false">#REF!</f>
        <v>#REF!</v>
      </c>
      <c r="Q475" s="153" t="e">
        <f aca="false">#REF!</f>
        <v>#REF!</v>
      </c>
      <c r="R475" s="0" t="e">
        <f aca="false">#REF!</f>
        <v>#REF!</v>
      </c>
      <c r="S475" s="0" t="e">
        <f aca="false">#REF!</f>
        <v>#REF!</v>
      </c>
      <c r="T475" s="0" t="e">
        <f aca="false">VLOOKUP('XL-OPT'!Q475,Months!$A$4:$D$288,4)</f>
        <v>#REF!</v>
      </c>
    </row>
    <row r="476" customFormat="false" ht="12.75" hidden="false" customHeight="false" outlineLevel="0" collapsed="false">
      <c r="O476" s="0" t="e">
        <f aca="false">CONCATENATE(P476,Q476)</f>
        <v>#REF!</v>
      </c>
      <c r="P476" s="0" t="e">
        <f aca="false">#REF!</f>
        <v>#REF!</v>
      </c>
      <c r="Q476" s="153" t="e">
        <f aca="false">#REF!</f>
        <v>#REF!</v>
      </c>
      <c r="R476" s="0" t="e">
        <f aca="false">#REF!</f>
        <v>#REF!</v>
      </c>
      <c r="S476" s="0" t="e">
        <f aca="false">#REF!</f>
        <v>#REF!</v>
      </c>
      <c r="T476" s="0" t="e">
        <f aca="false">VLOOKUP('XL-OPT'!Q476,Months!$A$4:$D$288,4)</f>
        <v>#REF!</v>
      </c>
    </row>
    <row r="477" customFormat="false" ht="12.75" hidden="false" customHeight="false" outlineLevel="0" collapsed="false">
      <c r="O477" s="0" t="e">
        <f aca="false">CONCATENATE(P477,Q477)</f>
        <v>#REF!</v>
      </c>
      <c r="P477" s="0" t="e">
        <f aca="false">#REF!</f>
        <v>#REF!</v>
      </c>
      <c r="Q477" s="153" t="e">
        <f aca="false">#REF!</f>
        <v>#REF!</v>
      </c>
      <c r="R477" s="0" t="e">
        <f aca="false">#REF!</f>
        <v>#REF!</v>
      </c>
      <c r="S477" s="0" t="e">
        <f aca="false">#REF!</f>
        <v>#REF!</v>
      </c>
      <c r="T477" s="0" t="e">
        <f aca="false">VLOOKUP('XL-OPT'!Q477,Months!$A$4:$D$288,4)</f>
        <v>#REF!</v>
      </c>
    </row>
    <row r="478" customFormat="false" ht="12.75" hidden="false" customHeight="false" outlineLevel="0" collapsed="false">
      <c r="O478" s="0" t="e">
        <f aca="false">CONCATENATE(P478,Q478)</f>
        <v>#REF!</v>
      </c>
      <c r="P478" s="0" t="e">
        <f aca="false">#REF!</f>
        <v>#REF!</v>
      </c>
      <c r="Q478" s="153" t="e">
        <f aca="false">#REF!</f>
        <v>#REF!</v>
      </c>
      <c r="R478" s="0" t="e">
        <f aca="false">#REF!</f>
        <v>#REF!</v>
      </c>
      <c r="S478" s="0" t="e">
        <f aca="false">#REF!</f>
        <v>#REF!</v>
      </c>
      <c r="T478" s="0" t="e">
        <f aca="false">VLOOKUP('XL-OPT'!Q478,Months!$A$4:$D$288,4)</f>
        <v>#REF!</v>
      </c>
    </row>
    <row r="479" customFormat="false" ht="12.75" hidden="false" customHeight="false" outlineLevel="0" collapsed="false">
      <c r="O479" s="0" t="e">
        <f aca="false">CONCATENATE(P479,Q479)</f>
        <v>#REF!</v>
      </c>
      <c r="P479" s="0" t="e">
        <f aca="false">#REF!</f>
        <v>#REF!</v>
      </c>
      <c r="Q479" s="153" t="e">
        <f aca="false">#REF!</f>
        <v>#REF!</v>
      </c>
      <c r="R479" s="0" t="e">
        <f aca="false">#REF!</f>
        <v>#REF!</v>
      </c>
      <c r="S479" s="0" t="e">
        <f aca="false">#REF!</f>
        <v>#REF!</v>
      </c>
      <c r="T479" s="0" t="e">
        <f aca="false">VLOOKUP('XL-OPT'!Q479,Months!$A$4:$D$288,4)</f>
        <v>#REF!</v>
      </c>
    </row>
    <row r="480" customFormat="false" ht="12.75" hidden="false" customHeight="false" outlineLevel="0" collapsed="false">
      <c r="O480" s="0" t="e">
        <f aca="false">CONCATENATE(P480,Q480)</f>
        <v>#REF!</v>
      </c>
      <c r="P480" s="0" t="e">
        <f aca="false">#REF!</f>
        <v>#REF!</v>
      </c>
      <c r="Q480" s="153" t="e">
        <f aca="false">#REF!</f>
        <v>#REF!</v>
      </c>
      <c r="R480" s="0" t="e">
        <f aca="false">#REF!</f>
        <v>#REF!</v>
      </c>
      <c r="S480" s="0" t="e">
        <f aca="false">#REF!</f>
        <v>#REF!</v>
      </c>
      <c r="T480" s="0" t="e">
        <f aca="false">VLOOKUP('XL-OPT'!Q480,Months!$A$4:$D$288,4)</f>
        <v>#REF!</v>
      </c>
    </row>
    <row r="481" customFormat="false" ht="12.75" hidden="false" customHeight="false" outlineLevel="0" collapsed="false">
      <c r="O481" s="0" t="e">
        <f aca="false">CONCATENATE(P481,Q481)</f>
        <v>#REF!</v>
      </c>
      <c r="P481" s="0" t="e">
        <f aca="false">#REF!</f>
        <v>#REF!</v>
      </c>
      <c r="Q481" s="153" t="e">
        <f aca="false">#REF!</f>
        <v>#REF!</v>
      </c>
      <c r="R481" s="0" t="e">
        <f aca="false">#REF!</f>
        <v>#REF!</v>
      </c>
      <c r="S481" s="0" t="e">
        <f aca="false">#REF!</f>
        <v>#REF!</v>
      </c>
      <c r="T481" s="0" t="e">
        <f aca="false">VLOOKUP('XL-OPT'!Q481,Months!$A$4:$D$288,4)</f>
        <v>#REF!</v>
      </c>
    </row>
    <row r="482" customFormat="false" ht="12.75" hidden="false" customHeight="false" outlineLevel="0" collapsed="false">
      <c r="O482" s="0" t="e">
        <f aca="false">CONCATENATE(P482,Q482)</f>
        <v>#REF!</v>
      </c>
      <c r="P482" s="0" t="e">
        <f aca="false">#REF!</f>
        <v>#REF!</v>
      </c>
      <c r="Q482" s="153" t="e">
        <f aca="false">#REF!</f>
        <v>#REF!</v>
      </c>
      <c r="R482" s="0" t="e">
        <f aca="false">#REF!</f>
        <v>#REF!</v>
      </c>
      <c r="S482" s="0" t="e">
        <f aca="false">#REF!</f>
        <v>#REF!</v>
      </c>
      <c r="T482" s="0" t="e">
        <f aca="false">VLOOKUP('XL-OPT'!Q482,Months!$A$4:$D$288,4)</f>
        <v>#REF!</v>
      </c>
    </row>
    <row r="483" customFormat="false" ht="12.75" hidden="false" customHeight="false" outlineLevel="0" collapsed="false">
      <c r="O483" s="0" t="e">
        <f aca="false">CONCATENATE(P483,Q483)</f>
        <v>#REF!</v>
      </c>
      <c r="P483" s="0" t="e">
        <f aca="false">#REF!</f>
        <v>#REF!</v>
      </c>
      <c r="Q483" s="153" t="e">
        <f aca="false">#REF!</f>
        <v>#REF!</v>
      </c>
      <c r="R483" s="0" t="e">
        <f aca="false">#REF!</f>
        <v>#REF!</v>
      </c>
      <c r="S483" s="0" t="e">
        <f aca="false">#REF!</f>
        <v>#REF!</v>
      </c>
      <c r="T483" s="0" t="e">
        <f aca="false">VLOOKUP('XL-OPT'!Q483,Months!$A$4:$D$288,4)</f>
        <v>#REF!</v>
      </c>
    </row>
    <row r="484" customFormat="false" ht="12.75" hidden="false" customHeight="false" outlineLevel="0" collapsed="false">
      <c r="O484" s="0" t="e">
        <f aca="false">CONCATENATE(P484,Q484)</f>
        <v>#REF!</v>
      </c>
      <c r="P484" s="0" t="e">
        <f aca="false">#REF!</f>
        <v>#REF!</v>
      </c>
      <c r="Q484" s="153" t="e">
        <f aca="false">#REF!</f>
        <v>#REF!</v>
      </c>
      <c r="R484" s="0" t="e">
        <f aca="false">#REF!</f>
        <v>#REF!</v>
      </c>
      <c r="S484" s="0" t="e">
        <f aca="false">#REF!</f>
        <v>#REF!</v>
      </c>
      <c r="T484" s="0" t="e">
        <f aca="false">VLOOKUP('XL-OPT'!Q484,Months!$A$4:$D$288,4)</f>
        <v>#REF!</v>
      </c>
    </row>
    <row r="485" customFormat="false" ht="12.75" hidden="false" customHeight="false" outlineLevel="0" collapsed="false">
      <c r="O485" s="0" t="e">
        <f aca="false">CONCATENATE(P485,Q485)</f>
        <v>#REF!</v>
      </c>
      <c r="P485" s="0" t="e">
        <f aca="false">#REF!</f>
        <v>#REF!</v>
      </c>
      <c r="Q485" s="153" t="e">
        <f aca="false">#REF!</f>
        <v>#REF!</v>
      </c>
      <c r="R485" s="0" t="e">
        <f aca="false">#REF!</f>
        <v>#REF!</v>
      </c>
      <c r="S485" s="0" t="e">
        <f aca="false">#REF!</f>
        <v>#REF!</v>
      </c>
      <c r="T485" s="0" t="e">
        <f aca="false">VLOOKUP('XL-OPT'!Q485,Months!$A$4:$D$288,4)</f>
        <v>#REF!</v>
      </c>
    </row>
    <row r="486" customFormat="false" ht="12.75" hidden="false" customHeight="false" outlineLevel="0" collapsed="false">
      <c r="O486" s="0" t="e">
        <f aca="false">CONCATENATE(P486,Q486)</f>
        <v>#REF!</v>
      </c>
      <c r="P486" s="0" t="e">
        <f aca="false">#REF!</f>
        <v>#REF!</v>
      </c>
      <c r="Q486" s="153" t="e">
        <f aca="false">#REF!</f>
        <v>#REF!</v>
      </c>
      <c r="R486" s="0" t="e">
        <f aca="false">#REF!</f>
        <v>#REF!</v>
      </c>
      <c r="S486" s="0" t="e">
        <f aca="false">#REF!</f>
        <v>#REF!</v>
      </c>
      <c r="T486" s="0" t="e">
        <f aca="false">VLOOKUP('XL-OPT'!Q486,Months!$A$4:$D$288,4)</f>
        <v>#REF!</v>
      </c>
    </row>
    <row r="487" customFormat="false" ht="12.75" hidden="false" customHeight="false" outlineLevel="0" collapsed="false">
      <c r="O487" s="0" t="e">
        <f aca="false">CONCATENATE(P487,Q487)</f>
        <v>#REF!</v>
      </c>
      <c r="P487" s="0" t="e">
        <f aca="false">#REF!</f>
        <v>#REF!</v>
      </c>
      <c r="Q487" s="153" t="e">
        <f aca="false">#REF!</f>
        <v>#REF!</v>
      </c>
      <c r="R487" s="0" t="e">
        <f aca="false">#REF!</f>
        <v>#REF!</v>
      </c>
      <c r="S487" s="0" t="e">
        <f aca="false">#REF!</f>
        <v>#REF!</v>
      </c>
      <c r="T487" s="0" t="e">
        <f aca="false">VLOOKUP('XL-OPT'!Q487,Months!$A$4:$D$288,4)</f>
        <v>#REF!</v>
      </c>
    </row>
    <row r="488" customFormat="false" ht="12.75" hidden="false" customHeight="false" outlineLevel="0" collapsed="false">
      <c r="O488" s="0" t="e">
        <f aca="false">CONCATENATE(P488,Q488)</f>
        <v>#REF!</v>
      </c>
      <c r="P488" s="0" t="e">
        <f aca="false">#REF!</f>
        <v>#REF!</v>
      </c>
      <c r="Q488" s="153" t="e">
        <f aca="false">#REF!</f>
        <v>#REF!</v>
      </c>
      <c r="R488" s="0" t="e">
        <f aca="false">#REF!</f>
        <v>#REF!</v>
      </c>
      <c r="S488" s="0" t="e">
        <f aca="false">#REF!</f>
        <v>#REF!</v>
      </c>
      <c r="T488" s="0" t="e">
        <f aca="false">VLOOKUP('XL-OPT'!Q488,Months!$A$4:$D$288,4)</f>
        <v>#REF!</v>
      </c>
    </row>
    <row r="489" customFormat="false" ht="12.75" hidden="false" customHeight="false" outlineLevel="0" collapsed="false">
      <c r="O489" s="0" t="e">
        <f aca="false">CONCATENATE(P489,Q489)</f>
        <v>#REF!</v>
      </c>
      <c r="P489" s="0" t="e">
        <f aca="false">#REF!</f>
        <v>#REF!</v>
      </c>
      <c r="Q489" s="153" t="e">
        <f aca="false">#REF!</f>
        <v>#REF!</v>
      </c>
      <c r="R489" s="0" t="e">
        <f aca="false">#REF!</f>
        <v>#REF!</v>
      </c>
      <c r="S489" s="0" t="e">
        <f aca="false">#REF!</f>
        <v>#REF!</v>
      </c>
      <c r="T489" s="0" t="e">
        <f aca="false">VLOOKUP('XL-OPT'!Q489,Months!$A$4:$D$288,4)</f>
        <v>#REF!</v>
      </c>
    </row>
    <row r="490" customFormat="false" ht="12.75" hidden="false" customHeight="false" outlineLevel="0" collapsed="false">
      <c r="O490" s="0" t="e">
        <f aca="false">CONCATENATE(P490,Q490)</f>
        <v>#REF!</v>
      </c>
      <c r="P490" s="0" t="e">
        <f aca="false">#REF!</f>
        <v>#REF!</v>
      </c>
      <c r="Q490" s="153" t="e">
        <f aca="false">#REF!</f>
        <v>#REF!</v>
      </c>
      <c r="R490" s="0" t="e">
        <f aca="false">#REF!</f>
        <v>#REF!</v>
      </c>
      <c r="S490" s="0" t="e">
        <f aca="false">#REF!</f>
        <v>#REF!</v>
      </c>
      <c r="T490" s="0" t="e">
        <f aca="false">VLOOKUP('XL-OPT'!Q490,Months!$A$4:$D$288,4)</f>
        <v>#REF!</v>
      </c>
    </row>
    <row r="491" customFormat="false" ht="12.75" hidden="false" customHeight="false" outlineLevel="0" collapsed="false">
      <c r="O491" s="0" t="e">
        <f aca="false">CONCATENATE(P491,Q491)</f>
        <v>#REF!</v>
      </c>
      <c r="P491" s="0" t="e">
        <f aca="false">#REF!</f>
        <v>#REF!</v>
      </c>
      <c r="Q491" s="153" t="e">
        <f aca="false">#REF!</f>
        <v>#REF!</v>
      </c>
      <c r="R491" s="0" t="e">
        <f aca="false">#REF!</f>
        <v>#REF!</v>
      </c>
      <c r="S491" s="0" t="e">
        <f aca="false">#REF!</f>
        <v>#REF!</v>
      </c>
      <c r="T491" s="0" t="e">
        <f aca="false">VLOOKUP('XL-OPT'!Q491,Months!$A$4:$D$288,4)</f>
        <v>#REF!</v>
      </c>
    </row>
    <row r="492" customFormat="false" ht="12.75" hidden="false" customHeight="false" outlineLevel="0" collapsed="false">
      <c r="O492" s="0" t="e">
        <f aca="false">CONCATENATE(P492,Q492)</f>
        <v>#REF!</v>
      </c>
      <c r="P492" s="0" t="e">
        <f aca="false">#REF!</f>
        <v>#REF!</v>
      </c>
      <c r="Q492" s="153" t="e">
        <f aca="false">#REF!</f>
        <v>#REF!</v>
      </c>
      <c r="R492" s="0" t="e">
        <f aca="false">#REF!</f>
        <v>#REF!</v>
      </c>
      <c r="S492" s="0" t="e">
        <f aca="false">#REF!</f>
        <v>#REF!</v>
      </c>
      <c r="T492" s="0" t="e">
        <f aca="false">VLOOKUP('XL-OPT'!Q492,Months!$A$4:$D$288,4)</f>
        <v>#REF!</v>
      </c>
    </row>
    <row r="493" customFormat="false" ht="12.75" hidden="false" customHeight="false" outlineLevel="0" collapsed="false">
      <c r="O493" s="0" t="e">
        <f aca="false">CONCATENATE(P493,Q493)</f>
        <v>#REF!</v>
      </c>
      <c r="P493" s="0" t="e">
        <f aca="false">#REF!</f>
        <v>#REF!</v>
      </c>
      <c r="Q493" s="153" t="e">
        <f aca="false">#REF!</f>
        <v>#REF!</v>
      </c>
      <c r="R493" s="0" t="e">
        <f aca="false">#REF!</f>
        <v>#REF!</v>
      </c>
      <c r="S493" s="0" t="e">
        <f aca="false">#REF!</f>
        <v>#REF!</v>
      </c>
      <c r="T493" s="0" t="e">
        <f aca="false">VLOOKUP('XL-OPT'!Q493,Months!$A$4:$D$288,4)</f>
        <v>#REF!</v>
      </c>
    </row>
    <row r="494" customFormat="false" ht="12.75" hidden="false" customHeight="false" outlineLevel="0" collapsed="false">
      <c r="O494" s="0" t="e">
        <f aca="false">CONCATENATE(P494,Q494)</f>
        <v>#REF!</v>
      </c>
      <c r="P494" s="0" t="e">
        <f aca="false">#REF!</f>
        <v>#REF!</v>
      </c>
      <c r="Q494" s="153" t="e">
        <f aca="false">#REF!</f>
        <v>#REF!</v>
      </c>
      <c r="R494" s="0" t="e">
        <f aca="false">#REF!</f>
        <v>#REF!</v>
      </c>
      <c r="S494" s="0" t="e">
        <f aca="false">#REF!</f>
        <v>#REF!</v>
      </c>
      <c r="T494" s="0" t="e">
        <f aca="false">VLOOKUP('XL-OPT'!Q494,Months!$A$4:$D$288,4)</f>
        <v>#REF!</v>
      </c>
    </row>
    <row r="495" customFormat="false" ht="12.75" hidden="false" customHeight="false" outlineLevel="0" collapsed="false">
      <c r="O495" s="0" t="e">
        <f aca="false">CONCATENATE(P495,Q495)</f>
        <v>#REF!</v>
      </c>
      <c r="P495" s="0" t="e">
        <f aca="false">#REF!</f>
        <v>#REF!</v>
      </c>
      <c r="Q495" s="153" t="e">
        <f aca="false">#REF!</f>
        <v>#REF!</v>
      </c>
      <c r="R495" s="0" t="e">
        <f aca="false">#REF!</f>
        <v>#REF!</v>
      </c>
      <c r="S495" s="0" t="e">
        <f aca="false">#REF!</f>
        <v>#REF!</v>
      </c>
      <c r="T495" s="0" t="e">
        <f aca="false">VLOOKUP('XL-OPT'!Q495,Months!$A$4:$D$288,4)</f>
        <v>#REF!</v>
      </c>
    </row>
    <row r="496" customFormat="false" ht="12.75" hidden="false" customHeight="false" outlineLevel="0" collapsed="false">
      <c r="O496" s="0" t="e">
        <f aca="false">CONCATENATE(P496,Q496)</f>
        <v>#REF!</v>
      </c>
      <c r="P496" s="0" t="e">
        <f aca="false">#REF!</f>
        <v>#REF!</v>
      </c>
      <c r="Q496" s="153" t="e">
        <f aca="false">#REF!</f>
        <v>#REF!</v>
      </c>
      <c r="R496" s="0" t="e">
        <f aca="false">#REF!</f>
        <v>#REF!</v>
      </c>
      <c r="S496" s="0" t="e">
        <f aca="false">#REF!</f>
        <v>#REF!</v>
      </c>
      <c r="T496" s="0" t="e">
        <f aca="false">VLOOKUP('XL-OPT'!Q496,Months!$A$4:$D$288,4)</f>
        <v>#REF!</v>
      </c>
    </row>
    <row r="497" customFormat="false" ht="12.75" hidden="false" customHeight="false" outlineLevel="0" collapsed="false">
      <c r="O497" s="0" t="e">
        <f aca="false">CONCATENATE(P497,Q497)</f>
        <v>#REF!</v>
      </c>
      <c r="P497" s="0" t="e">
        <f aca="false">#REF!</f>
        <v>#REF!</v>
      </c>
      <c r="Q497" s="153" t="e">
        <f aca="false">#REF!</f>
        <v>#REF!</v>
      </c>
      <c r="R497" s="0" t="e">
        <f aca="false">#REF!</f>
        <v>#REF!</v>
      </c>
      <c r="S497" s="0" t="e">
        <f aca="false">#REF!</f>
        <v>#REF!</v>
      </c>
      <c r="T497" s="0" t="e">
        <f aca="false">VLOOKUP('XL-OPT'!Q497,Months!$A$4:$D$288,4)</f>
        <v>#REF!</v>
      </c>
    </row>
    <row r="498" customFormat="false" ht="12.75" hidden="false" customHeight="false" outlineLevel="0" collapsed="false">
      <c r="O498" s="0" t="e">
        <f aca="false">CONCATENATE(P498,Q498)</f>
        <v>#REF!</v>
      </c>
      <c r="P498" s="0" t="e">
        <f aca="false">#REF!</f>
        <v>#REF!</v>
      </c>
      <c r="Q498" s="153" t="e">
        <f aca="false">#REF!</f>
        <v>#REF!</v>
      </c>
      <c r="R498" s="0" t="e">
        <f aca="false">#REF!</f>
        <v>#REF!</v>
      </c>
      <c r="S498" s="0" t="e">
        <f aca="false">#REF!</f>
        <v>#REF!</v>
      </c>
      <c r="T498" s="0" t="e">
        <f aca="false">VLOOKUP('XL-OPT'!Q498,Months!$A$4:$D$288,4)</f>
        <v>#REF!</v>
      </c>
    </row>
    <row r="499" customFormat="false" ht="12.75" hidden="false" customHeight="false" outlineLevel="0" collapsed="false">
      <c r="O499" s="0" t="e">
        <f aca="false">CONCATENATE(P499,Q499)</f>
        <v>#REF!</v>
      </c>
      <c r="P499" s="0" t="e">
        <f aca="false">#REF!</f>
        <v>#REF!</v>
      </c>
      <c r="Q499" s="153" t="e">
        <f aca="false">#REF!</f>
        <v>#REF!</v>
      </c>
      <c r="R499" s="0" t="e">
        <f aca="false">#REF!</f>
        <v>#REF!</v>
      </c>
      <c r="S499" s="0" t="e">
        <f aca="false">#REF!</f>
        <v>#REF!</v>
      </c>
      <c r="T499" s="0" t="e">
        <f aca="false">VLOOKUP('XL-OPT'!Q499,Months!$A$4:$D$288,4)</f>
        <v>#REF!</v>
      </c>
    </row>
    <row r="500" customFormat="false" ht="12.75" hidden="false" customHeight="false" outlineLevel="0" collapsed="false">
      <c r="O500" s="0" t="e">
        <f aca="false">CONCATENATE(P500,Q500)</f>
        <v>#REF!</v>
      </c>
      <c r="P500" s="0" t="e">
        <f aca="false">#REF!</f>
        <v>#REF!</v>
      </c>
      <c r="Q500" s="153" t="e">
        <f aca="false">#REF!</f>
        <v>#REF!</v>
      </c>
      <c r="R500" s="0" t="e">
        <f aca="false">#REF!</f>
        <v>#REF!</v>
      </c>
      <c r="S500" s="0" t="e">
        <f aca="false">#REF!</f>
        <v>#REF!</v>
      </c>
      <c r="T500" s="0" t="e">
        <f aca="false">VLOOKUP('XL-OPT'!Q500,Months!$A$4:$D$288,4)</f>
        <v>#REF!</v>
      </c>
    </row>
    <row r="501" customFormat="false" ht="12.75" hidden="false" customHeight="false" outlineLevel="0" collapsed="false">
      <c r="O501" s="0" t="e">
        <f aca="false">CONCATENATE(P501,Q501)</f>
        <v>#REF!</v>
      </c>
      <c r="P501" s="0" t="e">
        <f aca="false">#REF!</f>
        <v>#REF!</v>
      </c>
      <c r="Q501" s="153" t="e">
        <f aca="false">#REF!</f>
        <v>#REF!</v>
      </c>
      <c r="R501" s="0" t="e">
        <f aca="false">#REF!</f>
        <v>#REF!</v>
      </c>
      <c r="S501" s="0" t="e">
        <f aca="false">#REF!</f>
        <v>#REF!</v>
      </c>
      <c r="T501" s="0" t="e">
        <f aca="false">VLOOKUP('XL-OPT'!Q501,Months!$A$4:$D$288,4)</f>
        <v>#REF!</v>
      </c>
    </row>
    <row r="502" customFormat="false" ht="12.75" hidden="false" customHeight="false" outlineLevel="0" collapsed="false">
      <c r="O502" s="0" t="e">
        <f aca="false">CONCATENATE(P502,Q502)</f>
        <v>#REF!</v>
      </c>
      <c r="P502" s="0" t="e">
        <f aca="false">#REF!</f>
        <v>#REF!</v>
      </c>
      <c r="Q502" s="153" t="e">
        <f aca="false">#REF!</f>
        <v>#REF!</v>
      </c>
      <c r="R502" s="0" t="e">
        <f aca="false">#REF!</f>
        <v>#REF!</v>
      </c>
      <c r="S502" s="0" t="e">
        <f aca="false">#REF!</f>
        <v>#REF!</v>
      </c>
      <c r="T502" s="0" t="e">
        <f aca="false">VLOOKUP('XL-OPT'!Q502,Months!$A$4:$D$288,4)</f>
        <v>#REF!</v>
      </c>
    </row>
    <row r="503" customFormat="false" ht="12.75" hidden="false" customHeight="false" outlineLevel="0" collapsed="false">
      <c r="O503" s="0" t="e">
        <f aca="false">CONCATENATE(P503,Q503)</f>
        <v>#REF!</v>
      </c>
      <c r="P503" s="0" t="e">
        <f aca="false">#REF!</f>
        <v>#REF!</v>
      </c>
      <c r="Q503" s="153" t="e">
        <f aca="false">#REF!</f>
        <v>#REF!</v>
      </c>
      <c r="R503" s="0" t="e">
        <f aca="false">#REF!</f>
        <v>#REF!</v>
      </c>
      <c r="S503" s="0" t="e">
        <f aca="false">#REF!</f>
        <v>#REF!</v>
      </c>
      <c r="T503" s="0" t="e">
        <f aca="false">VLOOKUP('XL-OPT'!Q503,Months!$A$4:$D$288,4)</f>
        <v>#REF!</v>
      </c>
    </row>
    <row r="504" customFormat="false" ht="12.75" hidden="false" customHeight="false" outlineLevel="0" collapsed="false">
      <c r="O504" s="0" t="e">
        <f aca="false">CONCATENATE(P504,Q504)</f>
        <v>#REF!</v>
      </c>
      <c r="P504" s="0" t="e">
        <f aca="false">#REF!</f>
        <v>#REF!</v>
      </c>
      <c r="Q504" s="153" t="e">
        <f aca="false">#REF!</f>
        <v>#REF!</v>
      </c>
      <c r="R504" s="0" t="e">
        <f aca="false">#REF!</f>
        <v>#REF!</v>
      </c>
      <c r="S504" s="0" t="e">
        <f aca="false">#REF!</f>
        <v>#REF!</v>
      </c>
      <c r="T504" s="0" t="e">
        <f aca="false">VLOOKUP('XL-OPT'!Q504,Months!$A$4:$D$288,4)</f>
        <v>#REF!</v>
      </c>
    </row>
    <row r="505" customFormat="false" ht="12.75" hidden="false" customHeight="false" outlineLevel="0" collapsed="false">
      <c r="O505" s="0" t="e">
        <f aca="false">CONCATENATE(P505,Q505)</f>
        <v>#REF!</v>
      </c>
      <c r="P505" s="0" t="e">
        <f aca="false">#REF!</f>
        <v>#REF!</v>
      </c>
      <c r="Q505" s="153" t="e">
        <f aca="false">#REF!</f>
        <v>#REF!</v>
      </c>
      <c r="R505" s="0" t="e">
        <f aca="false">#REF!</f>
        <v>#REF!</v>
      </c>
      <c r="S505" s="0" t="e">
        <f aca="false">#REF!</f>
        <v>#REF!</v>
      </c>
      <c r="T505" s="0" t="e">
        <f aca="false">VLOOKUP('XL-OPT'!Q505,Months!$A$4:$D$288,4)</f>
        <v>#REF!</v>
      </c>
    </row>
    <row r="506" customFormat="false" ht="12.75" hidden="false" customHeight="false" outlineLevel="0" collapsed="false">
      <c r="O506" s="0" t="e">
        <f aca="false">CONCATENATE(P506,Q506)</f>
        <v>#REF!</v>
      </c>
      <c r="P506" s="0" t="e">
        <f aca="false">#REF!</f>
        <v>#REF!</v>
      </c>
      <c r="Q506" s="153" t="e">
        <f aca="false">#REF!</f>
        <v>#REF!</v>
      </c>
      <c r="R506" s="0" t="e">
        <f aca="false">#REF!</f>
        <v>#REF!</v>
      </c>
      <c r="S506" s="0" t="e">
        <f aca="false">#REF!</f>
        <v>#REF!</v>
      </c>
      <c r="T506" s="0" t="e">
        <f aca="false">VLOOKUP('XL-OPT'!Q506,Months!$A$4:$D$288,4)</f>
        <v>#REF!</v>
      </c>
    </row>
    <row r="507" customFormat="false" ht="12.75" hidden="false" customHeight="false" outlineLevel="0" collapsed="false">
      <c r="O507" s="0" t="e">
        <f aca="false">CONCATENATE(P507,Q507)</f>
        <v>#REF!</v>
      </c>
      <c r="P507" s="0" t="e">
        <f aca="false">#REF!</f>
        <v>#REF!</v>
      </c>
      <c r="Q507" s="153" t="e">
        <f aca="false">#REF!</f>
        <v>#REF!</v>
      </c>
      <c r="R507" s="0" t="e">
        <f aca="false">#REF!</f>
        <v>#REF!</v>
      </c>
      <c r="S507" s="0" t="e">
        <f aca="false">#REF!</f>
        <v>#REF!</v>
      </c>
      <c r="T507" s="0" t="e">
        <f aca="false">VLOOKUP('XL-OPT'!Q507,Months!$A$4:$D$288,4)</f>
        <v>#REF!</v>
      </c>
    </row>
    <row r="508" customFormat="false" ht="12.75" hidden="false" customHeight="false" outlineLevel="0" collapsed="false">
      <c r="O508" s="0" t="e">
        <f aca="false">CONCATENATE(P508,Q508)</f>
        <v>#REF!</v>
      </c>
      <c r="P508" s="0" t="e">
        <f aca="false">#REF!</f>
        <v>#REF!</v>
      </c>
      <c r="Q508" s="153" t="e">
        <f aca="false">#REF!</f>
        <v>#REF!</v>
      </c>
      <c r="R508" s="0" t="e">
        <f aca="false">#REF!</f>
        <v>#REF!</v>
      </c>
      <c r="S508" s="0" t="e">
        <f aca="false">#REF!</f>
        <v>#REF!</v>
      </c>
      <c r="T508" s="0" t="e">
        <f aca="false">VLOOKUP('XL-OPT'!Q508,Months!$A$4:$D$288,4)</f>
        <v>#REF!</v>
      </c>
    </row>
    <row r="509" customFormat="false" ht="12.75" hidden="false" customHeight="false" outlineLevel="0" collapsed="false">
      <c r="O509" s="0" t="e">
        <f aca="false">CONCATENATE(P509,Q509)</f>
        <v>#REF!</v>
      </c>
      <c r="P509" s="0" t="e">
        <f aca="false">#REF!</f>
        <v>#REF!</v>
      </c>
      <c r="Q509" s="153" t="e">
        <f aca="false">#REF!</f>
        <v>#REF!</v>
      </c>
      <c r="R509" s="0" t="e">
        <f aca="false">#REF!</f>
        <v>#REF!</v>
      </c>
      <c r="S509" s="0" t="e">
        <f aca="false">#REF!</f>
        <v>#REF!</v>
      </c>
      <c r="T509" s="0" t="e">
        <f aca="false">VLOOKUP('XL-OPT'!Q509,Months!$A$4:$D$288,4)</f>
        <v>#REF!</v>
      </c>
    </row>
    <row r="510" customFormat="false" ht="12.75" hidden="false" customHeight="false" outlineLevel="0" collapsed="false">
      <c r="O510" s="0" t="e">
        <f aca="false">CONCATENATE(P510,Q510)</f>
        <v>#REF!</v>
      </c>
      <c r="P510" s="0" t="e">
        <f aca="false">#REF!</f>
        <v>#REF!</v>
      </c>
      <c r="Q510" s="153" t="e">
        <f aca="false">#REF!</f>
        <v>#REF!</v>
      </c>
      <c r="R510" s="0" t="e">
        <f aca="false">#REF!</f>
        <v>#REF!</v>
      </c>
      <c r="S510" s="0" t="e">
        <f aca="false">#REF!</f>
        <v>#REF!</v>
      </c>
      <c r="T510" s="0" t="e">
        <f aca="false">VLOOKUP('XL-OPT'!Q510,Months!$A$4:$D$288,4)</f>
        <v>#REF!</v>
      </c>
    </row>
    <row r="511" customFormat="false" ht="12.75" hidden="false" customHeight="false" outlineLevel="0" collapsed="false">
      <c r="O511" s="0" t="e">
        <f aca="false">CONCATENATE(P511,Q511)</f>
        <v>#REF!</v>
      </c>
      <c r="P511" s="0" t="e">
        <f aca="false">#REF!</f>
        <v>#REF!</v>
      </c>
      <c r="Q511" s="153" t="e">
        <f aca="false">#REF!</f>
        <v>#REF!</v>
      </c>
      <c r="R511" s="0" t="e">
        <f aca="false">#REF!</f>
        <v>#REF!</v>
      </c>
      <c r="S511" s="0" t="e">
        <f aca="false">#REF!</f>
        <v>#REF!</v>
      </c>
      <c r="T511" s="0" t="e">
        <f aca="false">VLOOKUP('XL-OPT'!Q511,Months!$A$4:$D$288,4)</f>
        <v>#REF!</v>
      </c>
    </row>
    <row r="512" customFormat="false" ht="12.75" hidden="false" customHeight="false" outlineLevel="0" collapsed="false">
      <c r="O512" s="0" t="e">
        <f aca="false">CONCATENATE(P512,Q512)</f>
        <v>#REF!</v>
      </c>
      <c r="P512" s="0" t="e">
        <f aca="false">#REF!</f>
        <v>#REF!</v>
      </c>
      <c r="Q512" s="153" t="e">
        <f aca="false">#REF!</f>
        <v>#REF!</v>
      </c>
      <c r="R512" s="0" t="e">
        <f aca="false">#REF!</f>
        <v>#REF!</v>
      </c>
      <c r="S512" s="0" t="e">
        <f aca="false">#REF!</f>
        <v>#REF!</v>
      </c>
      <c r="T512" s="0" t="e">
        <f aca="false">VLOOKUP('XL-OPT'!Q512,Months!$A$4:$D$288,4)</f>
        <v>#REF!</v>
      </c>
    </row>
    <row r="513" customFormat="false" ht="12.75" hidden="false" customHeight="false" outlineLevel="0" collapsed="false">
      <c r="O513" s="0" t="e">
        <f aca="false">CONCATENATE(P513,Q513)</f>
        <v>#REF!</v>
      </c>
      <c r="P513" s="0" t="e">
        <f aca="false">#REF!</f>
        <v>#REF!</v>
      </c>
      <c r="Q513" s="153" t="e">
        <f aca="false">#REF!</f>
        <v>#REF!</v>
      </c>
      <c r="R513" s="0" t="e">
        <f aca="false">#REF!</f>
        <v>#REF!</v>
      </c>
      <c r="S513" s="0" t="e">
        <f aca="false">#REF!</f>
        <v>#REF!</v>
      </c>
      <c r="T513" s="0" t="e">
        <f aca="false">VLOOKUP('XL-OPT'!Q513,Months!$A$4:$D$288,4)</f>
        <v>#REF!</v>
      </c>
    </row>
    <row r="514" customFormat="false" ht="12.75" hidden="false" customHeight="false" outlineLevel="0" collapsed="false">
      <c r="O514" s="0" t="e">
        <f aca="false">CONCATENATE(P514,Q514)</f>
        <v>#REF!</v>
      </c>
      <c r="P514" s="0" t="e">
        <f aca="false">#REF!</f>
        <v>#REF!</v>
      </c>
      <c r="Q514" s="153" t="e">
        <f aca="false">#REF!</f>
        <v>#REF!</v>
      </c>
      <c r="R514" s="0" t="e">
        <f aca="false">#REF!</f>
        <v>#REF!</v>
      </c>
      <c r="S514" s="0" t="e">
        <f aca="false">#REF!</f>
        <v>#REF!</v>
      </c>
      <c r="T514" s="0" t="e">
        <f aca="false">VLOOKUP('XL-OPT'!Q514,Months!$A$4:$D$288,4)</f>
        <v>#REF!</v>
      </c>
    </row>
    <row r="515" customFormat="false" ht="12.75" hidden="false" customHeight="false" outlineLevel="0" collapsed="false">
      <c r="O515" s="0" t="e">
        <f aca="false">CONCATENATE(P515,Q515)</f>
        <v>#REF!</v>
      </c>
      <c r="P515" s="0" t="e">
        <f aca="false">#REF!</f>
        <v>#REF!</v>
      </c>
      <c r="Q515" s="153" t="e">
        <f aca="false">#REF!</f>
        <v>#REF!</v>
      </c>
      <c r="R515" s="0" t="e">
        <f aca="false">#REF!</f>
        <v>#REF!</v>
      </c>
      <c r="S515" s="0" t="e">
        <f aca="false">#REF!</f>
        <v>#REF!</v>
      </c>
      <c r="T515" s="0" t="e">
        <f aca="false">VLOOKUP('XL-OPT'!Q515,Months!$A$4:$D$288,4)</f>
        <v>#REF!</v>
      </c>
    </row>
    <row r="516" customFormat="false" ht="12.75" hidden="false" customHeight="false" outlineLevel="0" collapsed="false">
      <c r="O516" s="0" t="e">
        <f aca="false">CONCATENATE(P516,Q516)</f>
        <v>#REF!</v>
      </c>
      <c r="P516" s="0" t="e">
        <f aca="false">#REF!</f>
        <v>#REF!</v>
      </c>
      <c r="Q516" s="153" t="e">
        <f aca="false">#REF!</f>
        <v>#REF!</v>
      </c>
      <c r="R516" s="0" t="e">
        <f aca="false">#REF!</f>
        <v>#REF!</v>
      </c>
      <c r="S516" s="0" t="e">
        <f aca="false">#REF!</f>
        <v>#REF!</v>
      </c>
      <c r="T516" s="0" t="e">
        <f aca="false">VLOOKUP('XL-OPT'!Q516,Months!$A$4:$D$288,4)</f>
        <v>#REF!</v>
      </c>
    </row>
    <row r="517" customFormat="false" ht="12.75" hidden="false" customHeight="false" outlineLevel="0" collapsed="false">
      <c r="O517" s="0" t="e">
        <f aca="false">CONCATENATE(P517,Q517)</f>
        <v>#REF!</v>
      </c>
      <c r="P517" s="0" t="e">
        <f aca="false">#REF!</f>
        <v>#REF!</v>
      </c>
      <c r="Q517" s="153" t="e">
        <f aca="false">#REF!</f>
        <v>#REF!</v>
      </c>
      <c r="R517" s="0" t="e">
        <f aca="false">#REF!</f>
        <v>#REF!</v>
      </c>
      <c r="S517" s="0" t="e">
        <f aca="false">#REF!</f>
        <v>#REF!</v>
      </c>
      <c r="T517" s="0" t="e">
        <f aca="false">VLOOKUP('XL-OPT'!Q517,Months!$A$4:$D$288,4)</f>
        <v>#REF!</v>
      </c>
    </row>
    <row r="518" customFormat="false" ht="12.75" hidden="false" customHeight="false" outlineLevel="0" collapsed="false">
      <c r="O518" s="0" t="e">
        <f aca="false">CONCATENATE(P518,Q518)</f>
        <v>#REF!</v>
      </c>
      <c r="P518" s="0" t="e">
        <f aca="false">#REF!</f>
        <v>#REF!</v>
      </c>
      <c r="Q518" s="153" t="e">
        <f aca="false">#REF!</f>
        <v>#REF!</v>
      </c>
      <c r="R518" s="0" t="e">
        <f aca="false">#REF!</f>
        <v>#REF!</v>
      </c>
      <c r="S518" s="0" t="e">
        <f aca="false">#REF!</f>
        <v>#REF!</v>
      </c>
      <c r="T518" s="0" t="e">
        <f aca="false">VLOOKUP('XL-OPT'!Q518,Months!$A$4:$D$288,4)</f>
        <v>#REF!</v>
      </c>
    </row>
    <row r="519" customFormat="false" ht="12.75" hidden="false" customHeight="false" outlineLevel="0" collapsed="false">
      <c r="O519" s="0" t="e">
        <f aca="false">CONCATENATE(P519,Q519)</f>
        <v>#REF!</v>
      </c>
      <c r="P519" s="0" t="e">
        <f aca="false">#REF!</f>
        <v>#REF!</v>
      </c>
      <c r="Q519" s="153" t="e">
        <f aca="false">#REF!</f>
        <v>#REF!</v>
      </c>
      <c r="R519" s="0" t="e">
        <f aca="false">#REF!</f>
        <v>#REF!</v>
      </c>
      <c r="S519" s="0" t="e">
        <f aca="false">#REF!</f>
        <v>#REF!</v>
      </c>
      <c r="T519" s="0" t="e">
        <f aca="false">VLOOKUP('XL-OPT'!Q519,Months!$A$4:$D$288,4)</f>
        <v>#REF!</v>
      </c>
    </row>
    <row r="520" customFormat="false" ht="12.75" hidden="false" customHeight="false" outlineLevel="0" collapsed="false">
      <c r="O520" s="0" t="e">
        <f aca="false">CONCATENATE(P520,Q520)</f>
        <v>#REF!</v>
      </c>
      <c r="P520" s="0" t="e">
        <f aca="false">#REF!</f>
        <v>#REF!</v>
      </c>
      <c r="Q520" s="153" t="e">
        <f aca="false">#REF!</f>
        <v>#REF!</v>
      </c>
      <c r="R520" s="0" t="e">
        <f aca="false">#REF!</f>
        <v>#REF!</v>
      </c>
      <c r="S520" s="0" t="e">
        <f aca="false">#REF!</f>
        <v>#REF!</v>
      </c>
      <c r="T520" s="0" t="e">
        <f aca="false">VLOOKUP('XL-OPT'!Q520,Months!$A$4:$D$288,4)</f>
        <v>#REF!</v>
      </c>
    </row>
    <row r="521" customFormat="false" ht="12.75" hidden="false" customHeight="false" outlineLevel="0" collapsed="false">
      <c r="O521" s="0" t="e">
        <f aca="false">CONCATENATE(P521,Q521)</f>
        <v>#REF!</v>
      </c>
      <c r="P521" s="0" t="e">
        <f aca="false">#REF!</f>
        <v>#REF!</v>
      </c>
      <c r="Q521" s="153" t="e">
        <f aca="false">#REF!</f>
        <v>#REF!</v>
      </c>
      <c r="R521" s="0" t="e">
        <f aca="false">#REF!</f>
        <v>#REF!</v>
      </c>
      <c r="S521" s="0" t="e">
        <f aca="false">#REF!</f>
        <v>#REF!</v>
      </c>
      <c r="T521" s="0" t="e">
        <f aca="false">VLOOKUP('XL-OPT'!Q521,Months!$A$4:$D$288,4)</f>
        <v>#REF!</v>
      </c>
    </row>
    <row r="522" customFormat="false" ht="12.75" hidden="false" customHeight="false" outlineLevel="0" collapsed="false">
      <c r="O522" s="0" t="e">
        <f aca="false">CONCATENATE(P522,Q522)</f>
        <v>#REF!</v>
      </c>
      <c r="P522" s="0" t="e">
        <f aca="false">#REF!</f>
        <v>#REF!</v>
      </c>
      <c r="Q522" s="153" t="e">
        <f aca="false">#REF!</f>
        <v>#REF!</v>
      </c>
      <c r="R522" s="0" t="e">
        <f aca="false">#REF!</f>
        <v>#REF!</v>
      </c>
      <c r="S522" s="0" t="e">
        <f aca="false">#REF!</f>
        <v>#REF!</v>
      </c>
      <c r="T522" s="0" t="e">
        <f aca="false">VLOOKUP('XL-OPT'!Q522,Months!$A$4:$D$288,4)</f>
        <v>#REF!</v>
      </c>
    </row>
    <row r="523" customFormat="false" ht="12.75" hidden="false" customHeight="false" outlineLevel="0" collapsed="false">
      <c r="O523" s="0" t="e">
        <f aca="false">CONCATENATE(P523,Q523)</f>
        <v>#REF!</v>
      </c>
      <c r="P523" s="0" t="e">
        <f aca="false">#REF!</f>
        <v>#REF!</v>
      </c>
      <c r="Q523" s="153" t="e">
        <f aca="false">#REF!</f>
        <v>#REF!</v>
      </c>
      <c r="R523" s="0" t="e">
        <f aca="false">#REF!</f>
        <v>#REF!</v>
      </c>
      <c r="S523" s="0" t="e">
        <f aca="false">#REF!</f>
        <v>#REF!</v>
      </c>
      <c r="T523" s="0" t="e">
        <f aca="false">VLOOKUP('XL-OPT'!Q523,Months!$A$4:$D$288,4)</f>
        <v>#REF!</v>
      </c>
    </row>
    <row r="524" customFormat="false" ht="12.75" hidden="false" customHeight="false" outlineLevel="0" collapsed="false">
      <c r="O524" s="0" t="e">
        <f aca="false">CONCATENATE(P524,Q524)</f>
        <v>#REF!</v>
      </c>
      <c r="P524" s="0" t="e">
        <f aca="false">#REF!</f>
        <v>#REF!</v>
      </c>
      <c r="Q524" s="153" t="e">
        <f aca="false">#REF!</f>
        <v>#REF!</v>
      </c>
      <c r="R524" s="0" t="e">
        <f aca="false">#REF!</f>
        <v>#REF!</v>
      </c>
      <c r="S524" s="0" t="e">
        <f aca="false">#REF!</f>
        <v>#REF!</v>
      </c>
      <c r="T524" s="0" t="e">
        <f aca="false">VLOOKUP('XL-OPT'!Q524,Months!$A$4:$D$288,4)</f>
        <v>#REF!</v>
      </c>
    </row>
    <row r="525" customFormat="false" ht="12.75" hidden="false" customHeight="false" outlineLevel="0" collapsed="false">
      <c r="O525" s="0" t="e">
        <f aca="false">CONCATENATE(P525,Q525)</f>
        <v>#REF!</v>
      </c>
      <c r="P525" s="0" t="e">
        <f aca="false">#REF!</f>
        <v>#REF!</v>
      </c>
      <c r="Q525" s="153" t="e">
        <f aca="false">#REF!</f>
        <v>#REF!</v>
      </c>
      <c r="R525" s="0" t="e">
        <f aca="false">#REF!</f>
        <v>#REF!</v>
      </c>
      <c r="S525" s="0" t="e">
        <f aca="false">#REF!</f>
        <v>#REF!</v>
      </c>
      <c r="T525" s="0" t="e">
        <f aca="false">VLOOKUP('XL-OPT'!Q525,Months!$A$4:$D$288,4)</f>
        <v>#REF!</v>
      </c>
    </row>
    <row r="526" customFormat="false" ht="12.75" hidden="false" customHeight="false" outlineLevel="0" collapsed="false">
      <c r="O526" s="0" t="e">
        <f aca="false">CONCATENATE(P526,Q526)</f>
        <v>#REF!</v>
      </c>
      <c r="P526" s="0" t="e">
        <f aca="false">#REF!</f>
        <v>#REF!</v>
      </c>
      <c r="Q526" s="153" t="e">
        <f aca="false">#REF!</f>
        <v>#REF!</v>
      </c>
      <c r="R526" s="0" t="e">
        <f aca="false">#REF!</f>
        <v>#REF!</v>
      </c>
      <c r="S526" s="0" t="e">
        <f aca="false">#REF!</f>
        <v>#REF!</v>
      </c>
      <c r="T526" s="0" t="e">
        <f aca="false">VLOOKUP('XL-OPT'!Q526,Months!$A$4:$D$288,4)</f>
        <v>#REF!</v>
      </c>
    </row>
    <row r="527" customFormat="false" ht="12.75" hidden="false" customHeight="false" outlineLevel="0" collapsed="false">
      <c r="O527" s="0" t="e">
        <f aca="false">CONCATENATE(P527,Q527)</f>
        <v>#REF!</v>
      </c>
      <c r="P527" s="0" t="e">
        <f aca="false">#REF!</f>
        <v>#REF!</v>
      </c>
      <c r="Q527" s="153" t="e">
        <f aca="false">#REF!</f>
        <v>#REF!</v>
      </c>
      <c r="R527" s="0" t="e">
        <f aca="false">#REF!</f>
        <v>#REF!</v>
      </c>
      <c r="S527" s="0" t="e">
        <f aca="false">#REF!</f>
        <v>#REF!</v>
      </c>
      <c r="T527" s="0" t="e">
        <f aca="false">VLOOKUP('XL-OPT'!Q527,Months!$A$4:$D$288,4)</f>
        <v>#REF!</v>
      </c>
    </row>
    <row r="528" customFormat="false" ht="12.75" hidden="false" customHeight="false" outlineLevel="0" collapsed="false">
      <c r="O528" s="0" t="e">
        <f aca="false">CONCATENATE(P528,Q528)</f>
        <v>#REF!</v>
      </c>
      <c r="P528" s="0" t="e">
        <f aca="false">#REF!</f>
        <v>#REF!</v>
      </c>
      <c r="Q528" s="153" t="e">
        <f aca="false">#REF!</f>
        <v>#REF!</v>
      </c>
      <c r="R528" s="0" t="e">
        <f aca="false">#REF!</f>
        <v>#REF!</v>
      </c>
      <c r="S528" s="0" t="e">
        <f aca="false">#REF!</f>
        <v>#REF!</v>
      </c>
      <c r="T528" s="0" t="e">
        <f aca="false">VLOOKUP('XL-OPT'!Q528,Months!$A$4:$D$288,4)</f>
        <v>#REF!</v>
      </c>
    </row>
    <row r="529" customFormat="false" ht="12.75" hidden="false" customHeight="false" outlineLevel="0" collapsed="false">
      <c r="O529" s="0" t="e">
        <f aca="false">CONCATENATE(P529,Q529)</f>
        <v>#REF!</v>
      </c>
      <c r="P529" s="0" t="e">
        <f aca="false">#REF!</f>
        <v>#REF!</v>
      </c>
      <c r="Q529" s="153" t="e">
        <f aca="false">#REF!</f>
        <v>#REF!</v>
      </c>
      <c r="R529" s="0" t="e">
        <f aca="false">#REF!</f>
        <v>#REF!</v>
      </c>
      <c r="S529" s="0" t="e">
        <f aca="false">#REF!</f>
        <v>#REF!</v>
      </c>
      <c r="T529" s="0" t="e">
        <f aca="false">VLOOKUP('XL-OPT'!Q529,Months!$A$4:$D$288,4)</f>
        <v>#REF!</v>
      </c>
    </row>
    <row r="530" customFormat="false" ht="12.75" hidden="false" customHeight="false" outlineLevel="0" collapsed="false">
      <c r="O530" s="0" t="e">
        <f aca="false">CONCATENATE(P530,Q530)</f>
        <v>#REF!</v>
      </c>
      <c r="P530" s="0" t="e">
        <f aca="false">#REF!</f>
        <v>#REF!</v>
      </c>
      <c r="Q530" s="153" t="e">
        <f aca="false">#REF!</f>
        <v>#REF!</v>
      </c>
      <c r="R530" s="0" t="e">
        <f aca="false">#REF!</f>
        <v>#REF!</v>
      </c>
      <c r="S530" s="0" t="e">
        <f aca="false">#REF!</f>
        <v>#REF!</v>
      </c>
      <c r="T530" s="0" t="e">
        <f aca="false">VLOOKUP('XL-OPT'!Q530,Months!$A$4:$D$288,4)</f>
        <v>#REF!</v>
      </c>
    </row>
    <row r="531" customFormat="false" ht="12.75" hidden="false" customHeight="false" outlineLevel="0" collapsed="false">
      <c r="O531" s="0" t="e">
        <f aca="false">CONCATENATE(P531,Q531)</f>
        <v>#REF!</v>
      </c>
      <c r="P531" s="0" t="e">
        <f aca="false">#REF!</f>
        <v>#REF!</v>
      </c>
      <c r="Q531" s="153" t="e">
        <f aca="false">#REF!</f>
        <v>#REF!</v>
      </c>
      <c r="R531" s="0" t="e">
        <f aca="false">#REF!</f>
        <v>#REF!</v>
      </c>
      <c r="S531" s="0" t="e">
        <f aca="false">#REF!</f>
        <v>#REF!</v>
      </c>
      <c r="T531" s="0" t="e">
        <f aca="false">VLOOKUP('XL-OPT'!Q531,Months!$A$4:$D$288,4)</f>
        <v>#REF!</v>
      </c>
    </row>
    <row r="532" customFormat="false" ht="12.75" hidden="false" customHeight="false" outlineLevel="0" collapsed="false">
      <c r="O532" s="0" t="e">
        <f aca="false">CONCATENATE(P532,Q532)</f>
        <v>#REF!</v>
      </c>
      <c r="P532" s="0" t="e">
        <f aca="false">#REF!</f>
        <v>#REF!</v>
      </c>
      <c r="Q532" s="153" t="e">
        <f aca="false">#REF!</f>
        <v>#REF!</v>
      </c>
      <c r="R532" s="0" t="e">
        <f aca="false">#REF!</f>
        <v>#REF!</v>
      </c>
      <c r="S532" s="0" t="e">
        <f aca="false">#REF!</f>
        <v>#REF!</v>
      </c>
      <c r="T532" s="0" t="e">
        <f aca="false">VLOOKUP('XL-OPT'!Q532,Months!$A$4:$D$288,4)</f>
        <v>#REF!</v>
      </c>
    </row>
    <row r="533" customFormat="false" ht="12.75" hidden="false" customHeight="false" outlineLevel="0" collapsed="false">
      <c r="O533" s="0" t="e">
        <f aca="false">CONCATENATE(P533,Q533)</f>
        <v>#REF!</v>
      </c>
      <c r="P533" s="0" t="e">
        <f aca="false">#REF!</f>
        <v>#REF!</v>
      </c>
      <c r="Q533" s="153" t="e">
        <f aca="false">#REF!</f>
        <v>#REF!</v>
      </c>
      <c r="R533" s="0" t="e">
        <f aca="false">#REF!</f>
        <v>#REF!</v>
      </c>
      <c r="S533" s="0" t="e">
        <f aca="false">#REF!</f>
        <v>#REF!</v>
      </c>
      <c r="T533" s="0" t="e">
        <f aca="false">VLOOKUP('XL-OPT'!Q533,Months!$A$4:$D$288,4)</f>
        <v>#REF!</v>
      </c>
    </row>
    <row r="534" customFormat="false" ht="12.75" hidden="false" customHeight="false" outlineLevel="0" collapsed="false">
      <c r="O534" s="0" t="e">
        <f aca="false">CONCATENATE(P534,Q534)</f>
        <v>#REF!</v>
      </c>
      <c r="P534" s="0" t="e">
        <f aca="false">#REF!</f>
        <v>#REF!</v>
      </c>
      <c r="Q534" s="153" t="e">
        <f aca="false">#REF!</f>
        <v>#REF!</v>
      </c>
      <c r="R534" s="0" t="e">
        <f aca="false">#REF!</f>
        <v>#REF!</v>
      </c>
      <c r="S534" s="0" t="e">
        <f aca="false">#REF!</f>
        <v>#REF!</v>
      </c>
      <c r="T534" s="0" t="e">
        <f aca="false">VLOOKUP('XL-OPT'!Q534,Months!$A$4:$D$288,4)</f>
        <v>#REF!</v>
      </c>
    </row>
    <row r="535" customFormat="false" ht="12.75" hidden="false" customHeight="false" outlineLevel="0" collapsed="false">
      <c r="O535" s="0" t="e">
        <f aca="false">CONCATENATE(P535,Q535)</f>
        <v>#REF!</v>
      </c>
      <c r="P535" s="0" t="e">
        <f aca="false">#REF!</f>
        <v>#REF!</v>
      </c>
      <c r="Q535" s="153" t="e">
        <f aca="false">#REF!</f>
        <v>#REF!</v>
      </c>
      <c r="R535" s="0" t="e">
        <f aca="false">#REF!</f>
        <v>#REF!</v>
      </c>
      <c r="S535" s="0" t="e">
        <f aca="false">#REF!</f>
        <v>#REF!</v>
      </c>
      <c r="T535" s="0" t="e">
        <f aca="false">VLOOKUP('XL-OPT'!Q535,Months!$A$4:$D$288,4)</f>
        <v>#REF!</v>
      </c>
    </row>
    <row r="536" customFormat="false" ht="12.75" hidden="false" customHeight="false" outlineLevel="0" collapsed="false">
      <c r="O536" s="0" t="e">
        <f aca="false">CONCATENATE(P536,Q536)</f>
        <v>#REF!</v>
      </c>
      <c r="P536" s="0" t="e">
        <f aca="false">#REF!</f>
        <v>#REF!</v>
      </c>
      <c r="Q536" s="153" t="e">
        <f aca="false">#REF!</f>
        <v>#REF!</v>
      </c>
      <c r="R536" s="0" t="e">
        <f aca="false">#REF!</f>
        <v>#REF!</v>
      </c>
      <c r="S536" s="0" t="e">
        <f aca="false">#REF!</f>
        <v>#REF!</v>
      </c>
      <c r="T536" s="0" t="e">
        <f aca="false">VLOOKUP('XL-OPT'!Q536,Months!$A$4:$D$288,4)</f>
        <v>#REF!</v>
      </c>
    </row>
    <row r="537" customFormat="false" ht="12.75" hidden="false" customHeight="false" outlineLevel="0" collapsed="false">
      <c r="O537" s="0" t="e">
        <f aca="false">CONCATENATE(P537,Q537)</f>
        <v>#REF!</v>
      </c>
      <c r="P537" s="0" t="e">
        <f aca="false">#REF!</f>
        <v>#REF!</v>
      </c>
      <c r="Q537" s="153" t="e">
        <f aca="false">#REF!</f>
        <v>#REF!</v>
      </c>
      <c r="R537" s="0" t="e">
        <f aca="false">#REF!</f>
        <v>#REF!</v>
      </c>
      <c r="S537" s="0" t="e">
        <f aca="false">#REF!</f>
        <v>#REF!</v>
      </c>
      <c r="T537" s="0" t="e">
        <f aca="false">VLOOKUP('XL-OPT'!Q537,Months!$A$4:$D$288,4)</f>
        <v>#REF!</v>
      </c>
    </row>
    <row r="538" customFormat="false" ht="12.75" hidden="false" customHeight="false" outlineLevel="0" collapsed="false">
      <c r="O538" s="0" t="e">
        <f aca="false">CONCATENATE(P538,Q538)</f>
        <v>#REF!</v>
      </c>
      <c r="P538" s="0" t="e">
        <f aca="false">#REF!</f>
        <v>#REF!</v>
      </c>
      <c r="Q538" s="153" t="e">
        <f aca="false">#REF!</f>
        <v>#REF!</v>
      </c>
      <c r="R538" s="0" t="e">
        <f aca="false">#REF!</f>
        <v>#REF!</v>
      </c>
      <c r="S538" s="0" t="e">
        <f aca="false">#REF!</f>
        <v>#REF!</v>
      </c>
      <c r="T538" s="0" t="e">
        <f aca="false">VLOOKUP('XL-OPT'!Q538,Months!$A$4:$D$288,4)</f>
        <v>#REF!</v>
      </c>
    </row>
    <row r="539" customFormat="false" ht="12.75" hidden="false" customHeight="false" outlineLevel="0" collapsed="false">
      <c r="O539" s="0" t="e">
        <f aca="false">CONCATENATE(P539,Q539)</f>
        <v>#REF!</v>
      </c>
      <c r="P539" s="0" t="e">
        <f aca="false">#REF!</f>
        <v>#REF!</v>
      </c>
      <c r="Q539" s="153" t="e">
        <f aca="false">#REF!</f>
        <v>#REF!</v>
      </c>
      <c r="R539" s="0" t="e">
        <f aca="false">#REF!</f>
        <v>#REF!</v>
      </c>
      <c r="S539" s="0" t="e">
        <f aca="false">#REF!</f>
        <v>#REF!</v>
      </c>
      <c r="T539" s="0" t="e">
        <f aca="false">VLOOKUP('XL-OPT'!Q539,Months!$A$4:$D$288,4)</f>
        <v>#REF!</v>
      </c>
    </row>
    <row r="540" customFormat="false" ht="12.75" hidden="false" customHeight="false" outlineLevel="0" collapsed="false">
      <c r="O540" s="0" t="e">
        <f aca="false">CONCATENATE(P540,Q540)</f>
        <v>#REF!</v>
      </c>
      <c r="P540" s="0" t="e">
        <f aca="false">#REF!</f>
        <v>#REF!</v>
      </c>
      <c r="Q540" s="153" t="e">
        <f aca="false">#REF!</f>
        <v>#REF!</v>
      </c>
      <c r="R540" s="0" t="e">
        <f aca="false">#REF!</f>
        <v>#REF!</v>
      </c>
      <c r="S540" s="0" t="e">
        <f aca="false">#REF!</f>
        <v>#REF!</v>
      </c>
      <c r="T540" s="0" t="e">
        <f aca="false">VLOOKUP('XL-OPT'!Q540,Months!$A$4:$D$288,4)</f>
        <v>#REF!</v>
      </c>
    </row>
    <row r="541" customFormat="false" ht="12.75" hidden="false" customHeight="false" outlineLevel="0" collapsed="false">
      <c r="O541" s="0" t="e">
        <f aca="false">CONCATENATE(P541,Q541)</f>
        <v>#REF!</v>
      </c>
      <c r="P541" s="0" t="e">
        <f aca="false">#REF!</f>
        <v>#REF!</v>
      </c>
      <c r="Q541" s="153" t="e">
        <f aca="false">#REF!</f>
        <v>#REF!</v>
      </c>
      <c r="R541" s="0" t="e">
        <f aca="false">#REF!</f>
        <v>#REF!</v>
      </c>
      <c r="S541" s="0" t="e">
        <f aca="false">#REF!</f>
        <v>#REF!</v>
      </c>
      <c r="T541" s="0" t="e">
        <f aca="false">VLOOKUP('XL-OPT'!Q541,Months!$A$4:$D$288,4)</f>
        <v>#REF!</v>
      </c>
    </row>
    <row r="542" customFormat="false" ht="12.75" hidden="false" customHeight="false" outlineLevel="0" collapsed="false">
      <c r="O542" s="0" t="e">
        <f aca="false">CONCATENATE(P542,Q542)</f>
        <v>#REF!</v>
      </c>
      <c r="P542" s="0" t="e">
        <f aca="false">#REF!</f>
        <v>#REF!</v>
      </c>
      <c r="Q542" s="153" t="e">
        <f aca="false">#REF!</f>
        <v>#REF!</v>
      </c>
      <c r="R542" s="0" t="e">
        <f aca="false">#REF!</f>
        <v>#REF!</v>
      </c>
      <c r="S542" s="0" t="e">
        <f aca="false">#REF!</f>
        <v>#REF!</v>
      </c>
      <c r="T542" s="0" t="e">
        <f aca="false">VLOOKUP('XL-OPT'!Q542,Months!$A$4:$D$288,4)</f>
        <v>#REF!</v>
      </c>
    </row>
    <row r="543" customFormat="false" ht="12.75" hidden="false" customHeight="false" outlineLevel="0" collapsed="false">
      <c r="O543" s="0" t="e">
        <f aca="false">CONCATENATE(P543,Q543)</f>
        <v>#REF!</v>
      </c>
      <c r="P543" s="0" t="e">
        <f aca="false">#REF!</f>
        <v>#REF!</v>
      </c>
      <c r="Q543" s="153" t="e">
        <f aca="false">#REF!</f>
        <v>#REF!</v>
      </c>
      <c r="R543" s="0" t="e">
        <f aca="false">#REF!</f>
        <v>#REF!</v>
      </c>
      <c r="S543" s="0" t="e">
        <f aca="false">#REF!</f>
        <v>#REF!</v>
      </c>
      <c r="T543" s="0" t="e">
        <f aca="false">VLOOKUP('XL-OPT'!Q543,Months!$A$4:$D$288,4)</f>
        <v>#REF!</v>
      </c>
    </row>
    <row r="544" customFormat="false" ht="12.75" hidden="false" customHeight="false" outlineLevel="0" collapsed="false">
      <c r="O544" s="0" t="e">
        <f aca="false">CONCATENATE(P544,Q544)</f>
        <v>#REF!</v>
      </c>
      <c r="P544" s="0" t="e">
        <f aca="false">#REF!</f>
        <v>#REF!</v>
      </c>
      <c r="Q544" s="153" t="e">
        <f aca="false">#REF!</f>
        <v>#REF!</v>
      </c>
      <c r="R544" s="0" t="e">
        <f aca="false">#REF!</f>
        <v>#REF!</v>
      </c>
      <c r="S544" s="0" t="e">
        <f aca="false">#REF!</f>
        <v>#REF!</v>
      </c>
      <c r="T544" s="0" t="e">
        <f aca="false">VLOOKUP('XL-OPT'!Q544,Months!$A$4:$D$288,4)</f>
        <v>#REF!</v>
      </c>
    </row>
    <row r="545" customFormat="false" ht="12.75" hidden="false" customHeight="false" outlineLevel="0" collapsed="false">
      <c r="O545" s="0" t="e">
        <f aca="false">CONCATENATE(P545,Q545)</f>
        <v>#REF!</v>
      </c>
      <c r="P545" s="0" t="e">
        <f aca="false">#REF!</f>
        <v>#REF!</v>
      </c>
      <c r="Q545" s="153" t="e">
        <f aca="false">#REF!</f>
        <v>#REF!</v>
      </c>
      <c r="R545" s="0" t="e">
        <f aca="false">#REF!</f>
        <v>#REF!</v>
      </c>
      <c r="S545" s="0" t="e">
        <f aca="false">#REF!</f>
        <v>#REF!</v>
      </c>
      <c r="T545" s="0" t="e">
        <f aca="false">VLOOKUP('XL-OPT'!Q545,Months!$A$4:$D$288,4)</f>
        <v>#REF!</v>
      </c>
    </row>
    <row r="546" customFormat="false" ht="12.75" hidden="false" customHeight="false" outlineLevel="0" collapsed="false">
      <c r="O546" s="0" t="e">
        <f aca="false">CONCATENATE(P546,Q546)</f>
        <v>#REF!</v>
      </c>
      <c r="P546" s="0" t="e">
        <f aca="false">#REF!</f>
        <v>#REF!</v>
      </c>
      <c r="Q546" s="153" t="e">
        <f aca="false">#REF!</f>
        <v>#REF!</v>
      </c>
      <c r="R546" s="0" t="e">
        <f aca="false">#REF!</f>
        <v>#REF!</v>
      </c>
      <c r="S546" s="0" t="e">
        <f aca="false">#REF!</f>
        <v>#REF!</v>
      </c>
      <c r="T546" s="0" t="e">
        <f aca="false">VLOOKUP('XL-OPT'!Q546,Months!$A$4:$D$288,4)</f>
        <v>#REF!</v>
      </c>
    </row>
    <row r="547" customFormat="false" ht="12.75" hidden="false" customHeight="false" outlineLevel="0" collapsed="false">
      <c r="O547" s="0" t="e">
        <f aca="false">CONCATENATE(P547,Q547)</f>
        <v>#REF!</v>
      </c>
      <c r="P547" s="0" t="e">
        <f aca="false">#REF!</f>
        <v>#REF!</v>
      </c>
      <c r="Q547" s="153" t="e">
        <f aca="false">#REF!</f>
        <v>#REF!</v>
      </c>
      <c r="R547" s="0" t="e">
        <f aca="false">#REF!</f>
        <v>#REF!</v>
      </c>
      <c r="S547" s="0" t="e">
        <f aca="false">#REF!</f>
        <v>#REF!</v>
      </c>
      <c r="T547" s="0" t="e">
        <f aca="false">VLOOKUP('XL-OPT'!Q547,Months!$A$4:$D$288,4)</f>
        <v>#REF!</v>
      </c>
    </row>
    <row r="548" customFormat="false" ht="12.75" hidden="false" customHeight="false" outlineLevel="0" collapsed="false">
      <c r="O548" s="0" t="e">
        <f aca="false">CONCATENATE(P548,Q548)</f>
        <v>#REF!</v>
      </c>
      <c r="P548" s="0" t="e">
        <f aca="false">#REF!</f>
        <v>#REF!</v>
      </c>
      <c r="Q548" s="153" t="e">
        <f aca="false">#REF!</f>
        <v>#REF!</v>
      </c>
      <c r="R548" s="0" t="e">
        <f aca="false">#REF!</f>
        <v>#REF!</v>
      </c>
      <c r="S548" s="0" t="e">
        <f aca="false">#REF!</f>
        <v>#REF!</v>
      </c>
      <c r="T548" s="0" t="e">
        <f aca="false">VLOOKUP('XL-OPT'!Q548,Months!$A$4:$D$288,4)</f>
        <v>#REF!</v>
      </c>
    </row>
    <row r="549" customFormat="false" ht="12.75" hidden="false" customHeight="false" outlineLevel="0" collapsed="false">
      <c r="O549" s="0" t="e">
        <f aca="false">CONCATENATE(P549,Q549)</f>
        <v>#REF!</v>
      </c>
      <c r="P549" s="0" t="e">
        <f aca="false">#REF!</f>
        <v>#REF!</v>
      </c>
      <c r="Q549" s="153" t="e">
        <f aca="false">#REF!</f>
        <v>#REF!</v>
      </c>
      <c r="R549" s="0" t="e">
        <f aca="false">#REF!</f>
        <v>#REF!</v>
      </c>
      <c r="S549" s="0" t="e">
        <f aca="false">#REF!</f>
        <v>#REF!</v>
      </c>
      <c r="T549" s="0" t="e">
        <f aca="false">VLOOKUP('XL-OPT'!Q549,Months!$A$4:$D$288,4)</f>
        <v>#REF!</v>
      </c>
    </row>
    <row r="550" customFormat="false" ht="12.75" hidden="false" customHeight="false" outlineLevel="0" collapsed="false">
      <c r="O550" s="0" t="e">
        <f aca="false">CONCATENATE(P550,Q550)</f>
        <v>#REF!</v>
      </c>
      <c r="P550" s="0" t="e">
        <f aca="false">#REF!</f>
        <v>#REF!</v>
      </c>
      <c r="Q550" s="153" t="e">
        <f aca="false">#REF!</f>
        <v>#REF!</v>
      </c>
      <c r="R550" s="0" t="e">
        <f aca="false">#REF!</f>
        <v>#REF!</v>
      </c>
      <c r="S550" s="0" t="e">
        <f aca="false">#REF!</f>
        <v>#REF!</v>
      </c>
      <c r="T550" s="0" t="e">
        <f aca="false">VLOOKUP('XL-OPT'!Q550,Months!$A$4:$D$288,4)</f>
        <v>#REF!</v>
      </c>
    </row>
    <row r="551" customFormat="false" ht="12.75" hidden="false" customHeight="false" outlineLevel="0" collapsed="false">
      <c r="O551" s="0" t="e">
        <f aca="false">CONCATENATE(P551,Q551)</f>
        <v>#REF!</v>
      </c>
      <c r="P551" s="0" t="e">
        <f aca="false">#REF!</f>
        <v>#REF!</v>
      </c>
      <c r="Q551" s="153" t="e">
        <f aca="false">#REF!</f>
        <v>#REF!</v>
      </c>
      <c r="R551" s="0" t="e">
        <f aca="false">#REF!</f>
        <v>#REF!</v>
      </c>
      <c r="S551" s="0" t="e">
        <f aca="false">#REF!</f>
        <v>#REF!</v>
      </c>
      <c r="T551" s="0" t="e">
        <f aca="false">VLOOKUP('XL-OPT'!Q551,Months!$A$4:$D$288,4)</f>
        <v>#REF!</v>
      </c>
    </row>
    <row r="552" customFormat="false" ht="12.75" hidden="false" customHeight="false" outlineLevel="0" collapsed="false">
      <c r="O552" s="0" t="e">
        <f aca="false">CONCATENATE(P552,Q552)</f>
        <v>#REF!</v>
      </c>
      <c r="P552" s="0" t="e">
        <f aca="false">#REF!</f>
        <v>#REF!</v>
      </c>
      <c r="Q552" s="153" t="e">
        <f aca="false">#REF!</f>
        <v>#REF!</v>
      </c>
      <c r="R552" s="0" t="e">
        <f aca="false">#REF!</f>
        <v>#REF!</v>
      </c>
      <c r="S552" s="0" t="e">
        <f aca="false">#REF!</f>
        <v>#REF!</v>
      </c>
      <c r="T552" s="0" t="e">
        <f aca="false">VLOOKUP('XL-OPT'!Q552,Months!$A$4:$D$288,4)</f>
        <v>#REF!</v>
      </c>
    </row>
    <row r="553" customFormat="false" ht="12.75" hidden="false" customHeight="false" outlineLevel="0" collapsed="false">
      <c r="O553" s="0" t="e">
        <f aca="false">CONCATENATE(P553,Q553)</f>
        <v>#REF!</v>
      </c>
      <c r="P553" s="0" t="e">
        <f aca="false">#REF!</f>
        <v>#REF!</v>
      </c>
      <c r="Q553" s="153" t="e">
        <f aca="false">#REF!</f>
        <v>#REF!</v>
      </c>
      <c r="R553" s="0" t="e">
        <f aca="false">#REF!</f>
        <v>#REF!</v>
      </c>
      <c r="S553" s="0" t="e">
        <f aca="false">#REF!</f>
        <v>#REF!</v>
      </c>
      <c r="T553" s="0" t="e">
        <f aca="false">VLOOKUP('XL-OPT'!Q553,Months!$A$4:$D$288,4)</f>
        <v>#REF!</v>
      </c>
    </row>
    <row r="554" customFormat="false" ht="12.75" hidden="false" customHeight="false" outlineLevel="0" collapsed="false">
      <c r="O554" s="0" t="e">
        <f aca="false">CONCATENATE(P554,Q554)</f>
        <v>#REF!</v>
      </c>
      <c r="P554" s="0" t="e">
        <f aca="false">#REF!</f>
        <v>#REF!</v>
      </c>
      <c r="Q554" s="153" t="e">
        <f aca="false">#REF!</f>
        <v>#REF!</v>
      </c>
      <c r="R554" s="0" t="e">
        <f aca="false">#REF!</f>
        <v>#REF!</v>
      </c>
      <c r="S554" s="0" t="e">
        <f aca="false">#REF!</f>
        <v>#REF!</v>
      </c>
      <c r="T554" s="0" t="e">
        <f aca="false">VLOOKUP('XL-OPT'!Q554,Months!$A$4:$D$288,4)</f>
        <v>#REF!</v>
      </c>
    </row>
    <row r="555" customFormat="false" ht="12.75" hidden="false" customHeight="false" outlineLevel="0" collapsed="false">
      <c r="O555" s="0" t="e">
        <f aca="false">CONCATENATE(P555,Q555)</f>
        <v>#REF!</v>
      </c>
      <c r="P555" s="0" t="e">
        <f aca="false">#REF!</f>
        <v>#REF!</v>
      </c>
      <c r="Q555" s="153" t="e">
        <f aca="false">#REF!</f>
        <v>#REF!</v>
      </c>
      <c r="R555" s="0" t="e">
        <f aca="false">#REF!</f>
        <v>#REF!</v>
      </c>
      <c r="S555" s="0" t="e">
        <f aca="false">#REF!</f>
        <v>#REF!</v>
      </c>
      <c r="T555" s="0" t="e">
        <f aca="false">VLOOKUP('XL-OPT'!Q555,Months!$A$4:$D$288,4)</f>
        <v>#REF!</v>
      </c>
    </row>
    <row r="556" customFormat="false" ht="12.75" hidden="false" customHeight="false" outlineLevel="0" collapsed="false">
      <c r="O556" s="0" t="e">
        <f aca="false">CONCATENATE(P556,Q556)</f>
        <v>#REF!</v>
      </c>
      <c r="P556" s="0" t="e">
        <f aca="false">#REF!</f>
        <v>#REF!</v>
      </c>
      <c r="Q556" s="153" t="e">
        <f aca="false">#REF!</f>
        <v>#REF!</v>
      </c>
      <c r="R556" s="0" t="e">
        <f aca="false">#REF!</f>
        <v>#REF!</v>
      </c>
      <c r="S556" s="0" t="e">
        <f aca="false">#REF!</f>
        <v>#REF!</v>
      </c>
      <c r="T556" s="0" t="e">
        <f aca="false">VLOOKUP('XL-OPT'!Q556,Months!$A$4:$D$288,4)</f>
        <v>#REF!</v>
      </c>
    </row>
    <row r="557" customFormat="false" ht="12.75" hidden="false" customHeight="false" outlineLevel="0" collapsed="false">
      <c r="O557" s="0" t="e">
        <f aca="false">CONCATENATE(P557,Q557)</f>
        <v>#REF!</v>
      </c>
      <c r="P557" s="0" t="e">
        <f aca="false">#REF!</f>
        <v>#REF!</v>
      </c>
      <c r="Q557" s="153" t="e">
        <f aca="false">#REF!</f>
        <v>#REF!</v>
      </c>
      <c r="R557" s="0" t="e">
        <f aca="false">#REF!</f>
        <v>#REF!</v>
      </c>
      <c r="S557" s="0" t="e">
        <f aca="false">#REF!</f>
        <v>#REF!</v>
      </c>
      <c r="T557" s="0" t="e">
        <f aca="false">VLOOKUP('XL-OPT'!Q557,Months!$A$4:$D$288,4)</f>
        <v>#REF!</v>
      </c>
    </row>
    <row r="558" customFormat="false" ht="12.75" hidden="false" customHeight="false" outlineLevel="0" collapsed="false">
      <c r="O558" s="0" t="e">
        <f aca="false">CONCATENATE(P558,Q558)</f>
        <v>#REF!</v>
      </c>
      <c r="P558" s="0" t="e">
        <f aca="false">#REF!</f>
        <v>#REF!</v>
      </c>
      <c r="Q558" s="153" t="e">
        <f aca="false">#REF!</f>
        <v>#REF!</v>
      </c>
      <c r="R558" s="0" t="e">
        <f aca="false">#REF!</f>
        <v>#REF!</v>
      </c>
      <c r="S558" s="0" t="e">
        <f aca="false">#REF!</f>
        <v>#REF!</v>
      </c>
      <c r="T558" s="0" t="e">
        <f aca="false">VLOOKUP('XL-OPT'!Q558,Months!$A$4:$D$288,4)</f>
        <v>#REF!</v>
      </c>
    </row>
    <row r="559" customFormat="false" ht="12.75" hidden="false" customHeight="false" outlineLevel="0" collapsed="false">
      <c r="O559" s="0" t="e">
        <f aca="false">CONCATENATE(P559,Q559)</f>
        <v>#REF!</v>
      </c>
      <c r="P559" s="0" t="e">
        <f aca="false">#REF!</f>
        <v>#REF!</v>
      </c>
      <c r="Q559" s="153" t="e">
        <f aca="false">#REF!</f>
        <v>#REF!</v>
      </c>
      <c r="R559" s="0" t="e">
        <f aca="false">#REF!</f>
        <v>#REF!</v>
      </c>
      <c r="S559" s="0" t="e">
        <f aca="false">#REF!</f>
        <v>#REF!</v>
      </c>
      <c r="T559" s="0" t="e">
        <f aca="false">VLOOKUP('XL-OPT'!Q559,Months!$A$4:$D$288,4)</f>
        <v>#REF!</v>
      </c>
    </row>
    <row r="560" customFormat="false" ht="12.75" hidden="false" customHeight="false" outlineLevel="0" collapsed="false">
      <c r="O560" s="0" t="e">
        <f aca="false">CONCATENATE(P560,Q560)</f>
        <v>#REF!</v>
      </c>
      <c r="P560" s="0" t="e">
        <f aca="false">#REF!</f>
        <v>#REF!</v>
      </c>
      <c r="Q560" s="153" t="e">
        <f aca="false">#REF!</f>
        <v>#REF!</v>
      </c>
      <c r="R560" s="0" t="e">
        <f aca="false">#REF!</f>
        <v>#REF!</v>
      </c>
      <c r="S560" s="0" t="e">
        <f aca="false">#REF!</f>
        <v>#REF!</v>
      </c>
      <c r="T560" s="0" t="e">
        <f aca="false">VLOOKUP('XL-OPT'!Q560,Months!$A$4:$D$288,4)</f>
        <v>#REF!</v>
      </c>
    </row>
    <row r="561" customFormat="false" ht="12.75" hidden="false" customHeight="false" outlineLevel="0" collapsed="false">
      <c r="O561" s="0" t="e">
        <f aca="false">CONCATENATE(P561,Q561)</f>
        <v>#REF!</v>
      </c>
      <c r="P561" s="0" t="e">
        <f aca="false">#REF!</f>
        <v>#REF!</v>
      </c>
      <c r="Q561" s="153" t="e">
        <f aca="false">#REF!</f>
        <v>#REF!</v>
      </c>
      <c r="R561" s="0" t="e">
        <f aca="false">#REF!</f>
        <v>#REF!</v>
      </c>
      <c r="S561" s="0" t="e">
        <f aca="false">#REF!</f>
        <v>#REF!</v>
      </c>
      <c r="T561" s="0" t="e">
        <f aca="false">VLOOKUP('XL-OPT'!Q561,Months!$A$4:$D$288,4)</f>
        <v>#REF!</v>
      </c>
    </row>
    <row r="562" customFormat="false" ht="12.75" hidden="false" customHeight="false" outlineLevel="0" collapsed="false">
      <c r="O562" s="0" t="e">
        <f aca="false">CONCATENATE(P562,Q562)</f>
        <v>#REF!</v>
      </c>
      <c r="P562" s="0" t="e">
        <f aca="false">#REF!</f>
        <v>#REF!</v>
      </c>
      <c r="Q562" s="153" t="e">
        <f aca="false">#REF!</f>
        <v>#REF!</v>
      </c>
      <c r="R562" s="0" t="e">
        <f aca="false">#REF!</f>
        <v>#REF!</v>
      </c>
      <c r="S562" s="0" t="e">
        <f aca="false">#REF!</f>
        <v>#REF!</v>
      </c>
      <c r="T562" s="0" t="e">
        <f aca="false">VLOOKUP('XL-OPT'!Q562,Months!$A$4:$D$288,4)</f>
        <v>#REF!</v>
      </c>
    </row>
    <row r="563" customFormat="false" ht="12.75" hidden="false" customHeight="false" outlineLevel="0" collapsed="false">
      <c r="O563" s="0" t="e">
        <f aca="false">CONCATENATE(P563,Q563)</f>
        <v>#REF!</v>
      </c>
      <c r="P563" s="0" t="e">
        <f aca="false">#REF!</f>
        <v>#REF!</v>
      </c>
      <c r="Q563" s="153" t="e">
        <f aca="false">#REF!</f>
        <v>#REF!</v>
      </c>
      <c r="R563" s="0" t="e">
        <f aca="false">#REF!</f>
        <v>#REF!</v>
      </c>
      <c r="S563" s="0" t="e">
        <f aca="false">#REF!</f>
        <v>#REF!</v>
      </c>
      <c r="T563" s="0" t="e">
        <f aca="false">VLOOKUP('XL-OPT'!Q563,Months!$A$4:$D$288,4)</f>
        <v>#REF!</v>
      </c>
    </row>
    <row r="564" customFormat="false" ht="12.75" hidden="false" customHeight="false" outlineLevel="0" collapsed="false">
      <c r="O564" s="0" t="e">
        <f aca="false">CONCATENATE(P564,Q564)</f>
        <v>#REF!</v>
      </c>
      <c r="P564" s="0" t="e">
        <f aca="false">#REF!</f>
        <v>#REF!</v>
      </c>
      <c r="Q564" s="153" t="e">
        <f aca="false">#REF!</f>
        <v>#REF!</v>
      </c>
      <c r="R564" s="0" t="e">
        <f aca="false">#REF!</f>
        <v>#REF!</v>
      </c>
      <c r="S564" s="0" t="e">
        <f aca="false">#REF!</f>
        <v>#REF!</v>
      </c>
      <c r="T564" s="0" t="e">
        <f aca="false">VLOOKUP('XL-OPT'!Q564,Months!$A$4:$D$288,4)</f>
        <v>#REF!</v>
      </c>
    </row>
    <row r="565" customFormat="false" ht="12.75" hidden="false" customHeight="false" outlineLevel="0" collapsed="false">
      <c r="O565" s="0" t="e">
        <f aca="false">CONCATENATE(P565,Q565)</f>
        <v>#REF!</v>
      </c>
      <c r="P565" s="0" t="e">
        <f aca="false">#REF!</f>
        <v>#REF!</v>
      </c>
      <c r="Q565" s="153" t="e">
        <f aca="false">#REF!</f>
        <v>#REF!</v>
      </c>
      <c r="R565" s="0" t="e">
        <f aca="false">#REF!</f>
        <v>#REF!</v>
      </c>
      <c r="S565" s="0" t="e">
        <f aca="false">#REF!</f>
        <v>#REF!</v>
      </c>
      <c r="T565" s="0" t="e">
        <f aca="false">VLOOKUP('XL-OPT'!Q565,Months!$A$4:$D$288,4)</f>
        <v>#REF!</v>
      </c>
    </row>
    <row r="566" customFormat="false" ht="12.75" hidden="false" customHeight="false" outlineLevel="0" collapsed="false">
      <c r="O566" s="0" t="e">
        <f aca="false">CONCATENATE(P566,Q566)</f>
        <v>#REF!</v>
      </c>
      <c r="P566" s="0" t="e">
        <f aca="false">#REF!</f>
        <v>#REF!</v>
      </c>
      <c r="Q566" s="153" t="e">
        <f aca="false">#REF!</f>
        <v>#REF!</v>
      </c>
      <c r="R566" s="0" t="e">
        <f aca="false">#REF!</f>
        <v>#REF!</v>
      </c>
      <c r="S566" s="0" t="e">
        <f aca="false">#REF!</f>
        <v>#REF!</v>
      </c>
      <c r="T566" s="0" t="e">
        <f aca="false">VLOOKUP('XL-OPT'!Q566,Months!$A$4:$D$288,4)</f>
        <v>#REF!</v>
      </c>
    </row>
    <row r="567" customFormat="false" ht="12.75" hidden="false" customHeight="false" outlineLevel="0" collapsed="false">
      <c r="O567" s="0" t="e">
        <f aca="false">CONCATENATE(P567,Q567)</f>
        <v>#REF!</v>
      </c>
      <c r="P567" s="0" t="e">
        <f aca="false">#REF!</f>
        <v>#REF!</v>
      </c>
      <c r="Q567" s="153" t="e">
        <f aca="false">#REF!</f>
        <v>#REF!</v>
      </c>
      <c r="R567" s="0" t="e">
        <f aca="false">#REF!</f>
        <v>#REF!</v>
      </c>
      <c r="S567" s="0" t="e">
        <f aca="false">#REF!</f>
        <v>#REF!</v>
      </c>
      <c r="T567" s="0" t="e">
        <f aca="false">VLOOKUP('XL-OPT'!Q567,Months!$A$4:$D$288,4)</f>
        <v>#REF!</v>
      </c>
    </row>
    <row r="568" customFormat="false" ht="12.75" hidden="false" customHeight="false" outlineLevel="0" collapsed="false">
      <c r="O568" s="0" t="e">
        <f aca="false">CONCATENATE(P568,Q568)</f>
        <v>#REF!</v>
      </c>
      <c r="P568" s="0" t="e">
        <f aca="false">#REF!</f>
        <v>#REF!</v>
      </c>
      <c r="Q568" s="153" t="e">
        <f aca="false">#REF!</f>
        <v>#REF!</v>
      </c>
      <c r="R568" s="0" t="e">
        <f aca="false">#REF!</f>
        <v>#REF!</v>
      </c>
      <c r="S568" s="0" t="e">
        <f aca="false">#REF!</f>
        <v>#REF!</v>
      </c>
      <c r="T568" s="0" t="e">
        <f aca="false">VLOOKUP('XL-OPT'!Q568,Months!$A$4:$D$288,4)</f>
        <v>#REF!</v>
      </c>
    </row>
    <row r="569" customFormat="false" ht="12.75" hidden="false" customHeight="false" outlineLevel="0" collapsed="false">
      <c r="O569" s="0" t="e">
        <f aca="false">CONCATENATE(P569,Q569)</f>
        <v>#REF!</v>
      </c>
      <c r="P569" s="0" t="e">
        <f aca="false">#REF!</f>
        <v>#REF!</v>
      </c>
      <c r="Q569" s="153" t="e">
        <f aca="false">#REF!</f>
        <v>#REF!</v>
      </c>
      <c r="R569" s="0" t="e">
        <f aca="false">#REF!</f>
        <v>#REF!</v>
      </c>
      <c r="S569" s="0" t="e">
        <f aca="false">#REF!</f>
        <v>#REF!</v>
      </c>
      <c r="T569" s="0" t="e">
        <f aca="false">VLOOKUP('XL-OPT'!Q569,Months!$A$4:$D$288,4)</f>
        <v>#REF!</v>
      </c>
    </row>
    <row r="570" customFormat="false" ht="12.75" hidden="false" customHeight="false" outlineLevel="0" collapsed="false">
      <c r="O570" s="0" t="e">
        <f aca="false">CONCATENATE(P570,Q570)</f>
        <v>#REF!</v>
      </c>
      <c r="P570" s="0" t="e">
        <f aca="false">#REF!</f>
        <v>#REF!</v>
      </c>
      <c r="Q570" s="153" t="e">
        <f aca="false">#REF!</f>
        <v>#REF!</v>
      </c>
      <c r="R570" s="0" t="e">
        <f aca="false">#REF!</f>
        <v>#REF!</v>
      </c>
      <c r="S570" s="0" t="e">
        <f aca="false">#REF!</f>
        <v>#REF!</v>
      </c>
      <c r="T570" s="0" t="e">
        <f aca="false">VLOOKUP('XL-OPT'!Q570,Months!$A$4:$D$288,4)</f>
        <v>#REF!</v>
      </c>
    </row>
    <row r="571" customFormat="false" ht="12.75" hidden="false" customHeight="false" outlineLevel="0" collapsed="false">
      <c r="O571" s="0" t="e">
        <f aca="false">CONCATENATE(P571,Q571)</f>
        <v>#REF!</v>
      </c>
      <c r="P571" s="0" t="e">
        <f aca="false">#REF!</f>
        <v>#REF!</v>
      </c>
      <c r="Q571" s="153" t="e">
        <f aca="false">#REF!</f>
        <v>#REF!</v>
      </c>
      <c r="R571" s="0" t="e">
        <f aca="false">#REF!</f>
        <v>#REF!</v>
      </c>
      <c r="S571" s="0" t="e">
        <f aca="false">#REF!</f>
        <v>#REF!</v>
      </c>
      <c r="T571" s="0" t="e">
        <f aca="false">VLOOKUP('XL-OPT'!Q571,Months!$A$4:$D$288,4)</f>
        <v>#REF!</v>
      </c>
    </row>
    <row r="572" customFormat="false" ht="12.75" hidden="false" customHeight="false" outlineLevel="0" collapsed="false">
      <c r="O572" s="0" t="e">
        <f aca="false">CONCATENATE(P572,Q572)</f>
        <v>#REF!</v>
      </c>
      <c r="P572" s="0" t="e">
        <f aca="false">#REF!</f>
        <v>#REF!</v>
      </c>
      <c r="Q572" s="153" t="e">
        <f aca="false">#REF!</f>
        <v>#REF!</v>
      </c>
      <c r="R572" s="0" t="e">
        <f aca="false">#REF!</f>
        <v>#REF!</v>
      </c>
      <c r="S572" s="0" t="e">
        <f aca="false">#REF!</f>
        <v>#REF!</v>
      </c>
      <c r="T572" s="0" t="e">
        <f aca="false">VLOOKUP('XL-OPT'!Q572,Months!$A$4:$D$288,4)</f>
        <v>#REF!</v>
      </c>
    </row>
    <row r="573" customFormat="false" ht="12.75" hidden="false" customHeight="false" outlineLevel="0" collapsed="false">
      <c r="O573" s="0" t="e">
        <f aca="false">CONCATENATE(P573,Q573)</f>
        <v>#REF!</v>
      </c>
      <c r="P573" s="0" t="e">
        <f aca="false">#REF!</f>
        <v>#REF!</v>
      </c>
      <c r="Q573" s="153" t="e">
        <f aca="false">#REF!</f>
        <v>#REF!</v>
      </c>
      <c r="R573" s="0" t="e">
        <f aca="false">#REF!</f>
        <v>#REF!</v>
      </c>
      <c r="S573" s="0" t="e">
        <f aca="false">#REF!</f>
        <v>#REF!</v>
      </c>
      <c r="T573" s="0" t="e">
        <f aca="false">VLOOKUP('XL-OPT'!Q573,Months!$A$4:$D$288,4)</f>
        <v>#REF!</v>
      </c>
    </row>
    <row r="574" customFormat="false" ht="12.75" hidden="false" customHeight="false" outlineLevel="0" collapsed="false">
      <c r="O574" s="0" t="e">
        <f aca="false">CONCATENATE(P574,Q574)</f>
        <v>#REF!</v>
      </c>
      <c r="P574" s="0" t="e">
        <f aca="false">#REF!</f>
        <v>#REF!</v>
      </c>
      <c r="Q574" s="153" t="e">
        <f aca="false">#REF!</f>
        <v>#REF!</v>
      </c>
      <c r="R574" s="0" t="e">
        <f aca="false">#REF!</f>
        <v>#REF!</v>
      </c>
      <c r="S574" s="0" t="e">
        <f aca="false">#REF!</f>
        <v>#REF!</v>
      </c>
      <c r="T574" s="0" t="e">
        <f aca="false">VLOOKUP('XL-OPT'!Q574,Months!$A$4:$D$288,4)</f>
        <v>#REF!</v>
      </c>
    </row>
    <row r="575" customFormat="false" ht="12.75" hidden="false" customHeight="false" outlineLevel="0" collapsed="false">
      <c r="O575" s="0" t="e">
        <f aca="false">CONCATENATE(P575,Q575)</f>
        <v>#REF!</v>
      </c>
      <c r="P575" s="0" t="e">
        <f aca="false">#REF!</f>
        <v>#REF!</v>
      </c>
      <c r="Q575" s="153" t="e">
        <f aca="false">#REF!</f>
        <v>#REF!</v>
      </c>
      <c r="R575" s="0" t="e">
        <f aca="false">#REF!</f>
        <v>#REF!</v>
      </c>
      <c r="S575" s="0" t="e">
        <f aca="false">#REF!</f>
        <v>#REF!</v>
      </c>
      <c r="T575" s="0" t="e">
        <f aca="false">VLOOKUP('XL-OPT'!Q575,Months!$A$4:$D$288,4)</f>
        <v>#REF!</v>
      </c>
    </row>
    <row r="576" customFormat="false" ht="12.75" hidden="false" customHeight="false" outlineLevel="0" collapsed="false">
      <c r="O576" s="0" t="e">
        <f aca="false">CONCATENATE(P576,Q576)</f>
        <v>#REF!</v>
      </c>
      <c r="P576" s="0" t="e">
        <f aca="false">#REF!</f>
        <v>#REF!</v>
      </c>
      <c r="Q576" s="153" t="e">
        <f aca="false">#REF!</f>
        <v>#REF!</v>
      </c>
      <c r="R576" s="0" t="e">
        <f aca="false">#REF!</f>
        <v>#REF!</v>
      </c>
      <c r="S576" s="0" t="e">
        <f aca="false">#REF!</f>
        <v>#REF!</v>
      </c>
      <c r="T576" s="0" t="e">
        <f aca="false">VLOOKUP('XL-OPT'!Q576,Months!$A$4:$D$288,4)</f>
        <v>#REF!</v>
      </c>
    </row>
    <row r="577" customFormat="false" ht="12.75" hidden="false" customHeight="false" outlineLevel="0" collapsed="false">
      <c r="O577" s="0" t="e">
        <f aca="false">CONCATENATE(P577,Q577)</f>
        <v>#REF!</v>
      </c>
      <c r="P577" s="0" t="e">
        <f aca="false">#REF!</f>
        <v>#REF!</v>
      </c>
      <c r="Q577" s="153" t="e">
        <f aca="false">#REF!</f>
        <v>#REF!</v>
      </c>
      <c r="R577" s="0" t="e">
        <f aca="false">#REF!</f>
        <v>#REF!</v>
      </c>
      <c r="S577" s="0" t="e">
        <f aca="false">#REF!</f>
        <v>#REF!</v>
      </c>
      <c r="T577" s="0" t="e">
        <f aca="false">VLOOKUP('XL-OPT'!Q577,Months!$A$4:$D$288,4)</f>
        <v>#REF!</v>
      </c>
    </row>
    <row r="578" customFormat="false" ht="12.75" hidden="false" customHeight="false" outlineLevel="0" collapsed="false">
      <c r="O578" s="0" t="e">
        <f aca="false">CONCATENATE(P578,Q578)</f>
        <v>#REF!</v>
      </c>
      <c r="P578" s="0" t="e">
        <f aca="false">#REF!</f>
        <v>#REF!</v>
      </c>
      <c r="Q578" s="153" t="e">
        <f aca="false">#REF!</f>
        <v>#REF!</v>
      </c>
      <c r="R578" s="0" t="e">
        <f aca="false">#REF!</f>
        <v>#REF!</v>
      </c>
      <c r="S578" s="0" t="e">
        <f aca="false">#REF!</f>
        <v>#REF!</v>
      </c>
      <c r="T578" s="0" t="e">
        <f aca="false">VLOOKUP('XL-OPT'!Q578,Months!$A$4:$D$288,4)</f>
        <v>#REF!</v>
      </c>
    </row>
    <row r="579" customFormat="false" ht="12.75" hidden="false" customHeight="false" outlineLevel="0" collapsed="false">
      <c r="O579" s="0" t="e">
        <f aca="false">CONCATENATE(P579,Q579)</f>
        <v>#REF!</v>
      </c>
      <c r="P579" s="0" t="e">
        <f aca="false">#REF!</f>
        <v>#REF!</v>
      </c>
      <c r="Q579" s="153" t="e">
        <f aca="false">#REF!</f>
        <v>#REF!</v>
      </c>
      <c r="R579" s="0" t="e">
        <f aca="false">#REF!</f>
        <v>#REF!</v>
      </c>
      <c r="S579" s="0" t="e">
        <f aca="false">#REF!</f>
        <v>#REF!</v>
      </c>
      <c r="T579" s="0" t="e">
        <f aca="false">VLOOKUP('XL-OPT'!Q579,Months!$A$4:$D$288,4)</f>
        <v>#REF!</v>
      </c>
    </row>
    <row r="580" customFormat="false" ht="12.75" hidden="false" customHeight="false" outlineLevel="0" collapsed="false">
      <c r="O580" s="0" t="e">
        <f aca="false">CONCATENATE(P580,Q580)</f>
        <v>#REF!</v>
      </c>
      <c r="P580" s="0" t="e">
        <f aca="false">#REF!</f>
        <v>#REF!</v>
      </c>
      <c r="Q580" s="153" t="e">
        <f aca="false">#REF!</f>
        <v>#REF!</v>
      </c>
      <c r="R580" s="0" t="e">
        <f aca="false">#REF!</f>
        <v>#REF!</v>
      </c>
      <c r="S580" s="0" t="e">
        <f aca="false">#REF!</f>
        <v>#REF!</v>
      </c>
      <c r="T580" s="0" t="e">
        <f aca="false">VLOOKUP('XL-OPT'!Q580,Months!$A$4:$D$288,4)</f>
        <v>#REF!</v>
      </c>
    </row>
    <row r="581" customFormat="false" ht="12.75" hidden="false" customHeight="false" outlineLevel="0" collapsed="false">
      <c r="O581" s="0" t="e">
        <f aca="false">CONCATENATE(P581,Q581)</f>
        <v>#REF!</v>
      </c>
      <c r="P581" s="0" t="e">
        <f aca="false">#REF!</f>
        <v>#REF!</v>
      </c>
      <c r="Q581" s="153" t="e">
        <f aca="false">#REF!</f>
        <v>#REF!</v>
      </c>
      <c r="R581" s="0" t="e">
        <f aca="false">#REF!</f>
        <v>#REF!</v>
      </c>
      <c r="S581" s="0" t="e">
        <f aca="false">#REF!</f>
        <v>#REF!</v>
      </c>
      <c r="T581" s="0" t="e">
        <f aca="false">VLOOKUP('XL-OPT'!Q581,Months!$A$4:$D$288,4)</f>
        <v>#REF!</v>
      </c>
    </row>
    <row r="582" customFormat="false" ht="12.75" hidden="false" customHeight="false" outlineLevel="0" collapsed="false">
      <c r="O582" s="0" t="e">
        <f aca="false">CONCATENATE(P582,Q582)</f>
        <v>#REF!</v>
      </c>
      <c r="P582" s="0" t="e">
        <f aca="false">#REF!</f>
        <v>#REF!</v>
      </c>
      <c r="Q582" s="153" t="e">
        <f aca="false">#REF!</f>
        <v>#REF!</v>
      </c>
      <c r="R582" s="0" t="e">
        <f aca="false">#REF!</f>
        <v>#REF!</v>
      </c>
      <c r="S582" s="0" t="e">
        <f aca="false">#REF!</f>
        <v>#REF!</v>
      </c>
      <c r="T582" s="0" t="e">
        <f aca="false">VLOOKUP('XL-OPT'!Q582,Months!$A$4:$D$288,4)</f>
        <v>#REF!</v>
      </c>
    </row>
    <row r="583" customFormat="false" ht="12.75" hidden="false" customHeight="false" outlineLevel="0" collapsed="false">
      <c r="O583" s="0" t="e">
        <f aca="false">CONCATENATE(P583,Q583)</f>
        <v>#REF!</v>
      </c>
      <c r="P583" s="0" t="e">
        <f aca="false">#REF!</f>
        <v>#REF!</v>
      </c>
      <c r="Q583" s="153" t="e">
        <f aca="false">#REF!</f>
        <v>#REF!</v>
      </c>
      <c r="R583" s="0" t="e">
        <f aca="false">#REF!</f>
        <v>#REF!</v>
      </c>
      <c r="S583" s="0" t="e">
        <f aca="false">#REF!</f>
        <v>#REF!</v>
      </c>
      <c r="T583" s="0" t="e">
        <f aca="false">VLOOKUP('XL-OPT'!Q583,Months!$A$4:$D$288,4)</f>
        <v>#REF!</v>
      </c>
    </row>
    <row r="584" customFormat="false" ht="12.75" hidden="false" customHeight="false" outlineLevel="0" collapsed="false">
      <c r="O584" s="0" t="e">
        <f aca="false">CONCATENATE(P584,Q584)</f>
        <v>#REF!</v>
      </c>
      <c r="P584" s="0" t="e">
        <f aca="false">#REF!</f>
        <v>#REF!</v>
      </c>
      <c r="Q584" s="153" t="e">
        <f aca="false">#REF!</f>
        <v>#REF!</v>
      </c>
      <c r="R584" s="0" t="e">
        <f aca="false">#REF!</f>
        <v>#REF!</v>
      </c>
      <c r="S584" s="0" t="e">
        <f aca="false">#REF!</f>
        <v>#REF!</v>
      </c>
      <c r="T584" s="0" t="e">
        <f aca="false">VLOOKUP('XL-OPT'!Q584,Months!$A$4:$D$288,4)</f>
        <v>#REF!</v>
      </c>
    </row>
    <row r="585" customFormat="false" ht="12.75" hidden="false" customHeight="false" outlineLevel="0" collapsed="false">
      <c r="O585" s="0" t="e">
        <f aca="false">CONCATENATE(P585,Q585)</f>
        <v>#REF!</v>
      </c>
      <c r="P585" s="0" t="e">
        <f aca="false">#REF!</f>
        <v>#REF!</v>
      </c>
      <c r="Q585" s="153" t="e">
        <f aca="false">#REF!</f>
        <v>#REF!</v>
      </c>
      <c r="R585" s="0" t="e">
        <f aca="false">#REF!</f>
        <v>#REF!</v>
      </c>
      <c r="S585" s="0" t="e">
        <f aca="false">#REF!</f>
        <v>#REF!</v>
      </c>
      <c r="T585" s="0" t="e">
        <f aca="false">VLOOKUP('XL-OPT'!Q585,Months!$A$4:$D$288,4)</f>
        <v>#REF!</v>
      </c>
    </row>
    <row r="586" customFormat="false" ht="12.75" hidden="false" customHeight="false" outlineLevel="0" collapsed="false">
      <c r="O586" s="0" t="e">
        <f aca="false">CONCATENATE(P586,Q586)</f>
        <v>#REF!</v>
      </c>
      <c r="P586" s="0" t="e">
        <f aca="false">#REF!</f>
        <v>#REF!</v>
      </c>
      <c r="Q586" s="153" t="e">
        <f aca="false">#REF!</f>
        <v>#REF!</v>
      </c>
      <c r="R586" s="0" t="e">
        <f aca="false">#REF!</f>
        <v>#REF!</v>
      </c>
      <c r="S586" s="0" t="e">
        <f aca="false">#REF!</f>
        <v>#REF!</v>
      </c>
      <c r="T586" s="0" t="e">
        <f aca="false">VLOOKUP('XL-OPT'!Q586,Months!$A$4:$D$288,4)</f>
        <v>#REF!</v>
      </c>
    </row>
    <row r="587" customFormat="false" ht="12.75" hidden="false" customHeight="false" outlineLevel="0" collapsed="false">
      <c r="O587" s="0" t="e">
        <f aca="false">CONCATENATE(P587,Q587)</f>
        <v>#REF!</v>
      </c>
      <c r="P587" s="0" t="e">
        <f aca="false">#REF!</f>
        <v>#REF!</v>
      </c>
      <c r="Q587" s="153" t="e">
        <f aca="false">#REF!</f>
        <v>#REF!</v>
      </c>
      <c r="R587" s="0" t="e">
        <f aca="false">#REF!</f>
        <v>#REF!</v>
      </c>
      <c r="S587" s="0" t="e">
        <f aca="false">#REF!</f>
        <v>#REF!</v>
      </c>
      <c r="T587" s="0" t="e">
        <f aca="false">VLOOKUP('XL-OPT'!Q587,Months!$A$4:$D$288,4)</f>
        <v>#REF!</v>
      </c>
    </row>
    <row r="588" customFormat="false" ht="12.75" hidden="false" customHeight="false" outlineLevel="0" collapsed="false">
      <c r="O588" s="0" t="e">
        <f aca="false">CONCATENATE(P588,Q588)</f>
        <v>#REF!</v>
      </c>
      <c r="P588" s="0" t="e">
        <f aca="false">#REF!</f>
        <v>#REF!</v>
      </c>
      <c r="Q588" s="153" t="e">
        <f aca="false">#REF!</f>
        <v>#REF!</v>
      </c>
      <c r="R588" s="0" t="e">
        <f aca="false">#REF!</f>
        <v>#REF!</v>
      </c>
      <c r="S588" s="0" t="e">
        <f aca="false">#REF!</f>
        <v>#REF!</v>
      </c>
      <c r="T588" s="0" t="e">
        <f aca="false">VLOOKUP('XL-OPT'!Q588,Months!$A$4:$D$288,4)</f>
        <v>#REF!</v>
      </c>
    </row>
    <row r="589" customFormat="false" ht="12.75" hidden="false" customHeight="false" outlineLevel="0" collapsed="false">
      <c r="O589" s="0" t="e">
        <f aca="false">CONCATENATE(P589,Q589)</f>
        <v>#REF!</v>
      </c>
      <c r="P589" s="0" t="e">
        <f aca="false">#REF!</f>
        <v>#REF!</v>
      </c>
      <c r="Q589" s="153" t="e">
        <f aca="false">#REF!</f>
        <v>#REF!</v>
      </c>
      <c r="R589" s="0" t="e">
        <f aca="false">#REF!</f>
        <v>#REF!</v>
      </c>
      <c r="S589" s="0" t="e">
        <f aca="false">#REF!</f>
        <v>#REF!</v>
      </c>
      <c r="T589" s="0" t="e">
        <f aca="false">VLOOKUP('XL-OPT'!Q589,Months!$A$4:$D$288,4)</f>
        <v>#REF!</v>
      </c>
    </row>
    <row r="590" customFormat="false" ht="12.75" hidden="false" customHeight="false" outlineLevel="0" collapsed="false">
      <c r="O590" s="0" t="e">
        <f aca="false">CONCATENATE(P590,Q590)</f>
        <v>#REF!</v>
      </c>
      <c r="P590" s="0" t="e">
        <f aca="false">#REF!</f>
        <v>#REF!</v>
      </c>
      <c r="Q590" s="153" t="e">
        <f aca="false">#REF!</f>
        <v>#REF!</v>
      </c>
      <c r="R590" s="0" t="e">
        <f aca="false">#REF!</f>
        <v>#REF!</v>
      </c>
      <c r="S590" s="0" t="e">
        <f aca="false">#REF!</f>
        <v>#REF!</v>
      </c>
      <c r="T590" s="0" t="e">
        <f aca="false">VLOOKUP('XL-OPT'!Q590,Months!$A$4:$D$288,4)</f>
        <v>#REF!</v>
      </c>
    </row>
    <row r="591" customFormat="false" ht="12.75" hidden="false" customHeight="false" outlineLevel="0" collapsed="false">
      <c r="O591" s="0" t="e">
        <f aca="false">CONCATENATE(P591,Q591)</f>
        <v>#REF!</v>
      </c>
      <c r="P591" s="0" t="e">
        <f aca="false">#REF!</f>
        <v>#REF!</v>
      </c>
      <c r="Q591" s="153" t="e">
        <f aca="false">#REF!</f>
        <v>#REF!</v>
      </c>
      <c r="R591" s="0" t="e">
        <f aca="false">#REF!</f>
        <v>#REF!</v>
      </c>
      <c r="S591" s="0" t="e">
        <f aca="false">#REF!</f>
        <v>#REF!</v>
      </c>
      <c r="T591" s="0" t="e">
        <f aca="false">VLOOKUP('XL-OPT'!Q591,Months!$A$4:$D$288,4)</f>
        <v>#REF!</v>
      </c>
    </row>
    <row r="592" customFormat="false" ht="12.75" hidden="false" customHeight="false" outlineLevel="0" collapsed="false">
      <c r="O592" s="0" t="e">
        <f aca="false">CONCATENATE(P592,Q592)</f>
        <v>#REF!</v>
      </c>
      <c r="P592" s="0" t="e">
        <f aca="false">#REF!</f>
        <v>#REF!</v>
      </c>
      <c r="Q592" s="153" t="e">
        <f aca="false">#REF!</f>
        <v>#REF!</v>
      </c>
      <c r="R592" s="0" t="e">
        <f aca="false">#REF!</f>
        <v>#REF!</v>
      </c>
      <c r="S592" s="0" t="e">
        <f aca="false">#REF!</f>
        <v>#REF!</v>
      </c>
      <c r="T592" s="0" t="e">
        <f aca="false">VLOOKUP('XL-OPT'!Q592,Months!$A$4:$D$288,4)</f>
        <v>#REF!</v>
      </c>
    </row>
    <row r="593" customFormat="false" ht="12.75" hidden="false" customHeight="false" outlineLevel="0" collapsed="false">
      <c r="O593" s="0" t="e">
        <f aca="false">CONCATENATE(P593,Q593)</f>
        <v>#REF!</v>
      </c>
      <c r="P593" s="0" t="e">
        <f aca="false">#REF!</f>
        <v>#REF!</v>
      </c>
      <c r="Q593" s="153" t="e">
        <f aca="false">#REF!</f>
        <v>#REF!</v>
      </c>
      <c r="R593" s="0" t="e">
        <f aca="false">#REF!</f>
        <v>#REF!</v>
      </c>
      <c r="S593" s="0" t="e">
        <f aca="false">#REF!</f>
        <v>#REF!</v>
      </c>
      <c r="T593" s="0" t="e">
        <f aca="false">VLOOKUP('XL-OPT'!Q593,Months!$A$4:$D$288,4)</f>
        <v>#REF!</v>
      </c>
    </row>
    <row r="594" customFormat="false" ht="12.75" hidden="false" customHeight="false" outlineLevel="0" collapsed="false">
      <c r="O594" s="0" t="e">
        <f aca="false">CONCATENATE(P594,Q594)</f>
        <v>#REF!</v>
      </c>
      <c r="P594" s="0" t="e">
        <f aca="false">#REF!</f>
        <v>#REF!</v>
      </c>
      <c r="Q594" s="153" t="e">
        <f aca="false">#REF!</f>
        <v>#REF!</v>
      </c>
      <c r="R594" s="0" t="e">
        <f aca="false">#REF!</f>
        <v>#REF!</v>
      </c>
      <c r="S594" s="0" t="e">
        <f aca="false">#REF!</f>
        <v>#REF!</v>
      </c>
      <c r="T594" s="0" t="e">
        <f aca="false">VLOOKUP('XL-OPT'!Q594,Months!$A$4:$D$288,4)</f>
        <v>#REF!</v>
      </c>
    </row>
    <row r="595" customFormat="false" ht="12.75" hidden="false" customHeight="false" outlineLevel="0" collapsed="false">
      <c r="O595" s="0" t="e">
        <f aca="false">CONCATENATE(P595,Q595)</f>
        <v>#REF!</v>
      </c>
      <c r="P595" s="0" t="e">
        <f aca="false">#REF!</f>
        <v>#REF!</v>
      </c>
      <c r="Q595" s="153" t="e">
        <f aca="false">#REF!</f>
        <v>#REF!</v>
      </c>
      <c r="R595" s="0" t="e">
        <f aca="false">#REF!</f>
        <v>#REF!</v>
      </c>
      <c r="S595" s="0" t="e">
        <f aca="false">#REF!</f>
        <v>#REF!</v>
      </c>
      <c r="T595" s="0" t="e">
        <f aca="false">VLOOKUP('XL-OPT'!Q595,Months!$A$4:$D$288,4)</f>
        <v>#REF!</v>
      </c>
    </row>
    <row r="596" customFormat="false" ht="12.75" hidden="false" customHeight="false" outlineLevel="0" collapsed="false">
      <c r="O596" s="0" t="e">
        <f aca="false">CONCATENATE(P596,Q596)</f>
        <v>#REF!</v>
      </c>
      <c r="P596" s="0" t="e">
        <f aca="false">#REF!</f>
        <v>#REF!</v>
      </c>
      <c r="Q596" s="153" t="e">
        <f aca="false">#REF!</f>
        <v>#REF!</v>
      </c>
      <c r="R596" s="0" t="e">
        <f aca="false">#REF!</f>
        <v>#REF!</v>
      </c>
      <c r="S596" s="0" t="e">
        <f aca="false">#REF!</f>
        <v>#REF!</v>
      </c>
      <c r="T596" s="0" t="e">
        <f aca="false">VLOOKUP('XL-OPT'!Q596,Months!$A$4:$D$288,4)</f>
        <v>#REF!</v>
      </c>
    </row>
    <row r="597" customFormat="false" ht="12.75" hidden="false" customHeight="false" outlineLevel="0" collapsed="false">
      <c r="O597" s="0" t="e">
        <f aca="false">CONCATENATE(P597,Q597)</f>
        <v>#REF!</v>
      </c>
      <c r="P597" s="0" t="e">
        <f aca="false">#REF!</f>
        <v>#REF!</v>
      </c>
      <c r="Q597" s="153" t="e">
        <f aca="false">#REF!</f>
        <v>#REF!</v>
      </c>
      <c r="R597" s="0" t="e">
        <f aca="false">#REF!</f>
        <v>#REF!</v>
      </c>
      <c r="S597" s="0" t="e">
        <f aca="false">#REF!</f>
        <v>#REF!</v>
      </c>
      <c r="T597" s="0" t="e">
        <f aca="false">VLOOKUP('XL-OPT'!Q597,Months!$A$4:$D$288,4)</f>
        <v>#REF!</v>
      </c>
    </row>
    <row r="598" customFormat="false" ht="12.75" hidden="false" customHeight="false" outlineLevel="0" collapsed="false">
      <c r="O598" s="0" t="e">
        <f aca="false">CONCATENATE(P598,Q598)</f>
        <v>#REF!</v>
      </c>
      <c r="P598" s="0" t="e">
        <f aca="false">#REF!</f>
        <v>#REF!</v>
      </c>
      <c r="Q598" s="153" t="e">
        <f aca="false">#REF!</f>
        <v>#REF!</v>
      </c>
      <c r="R598" s="0" t="e">
        <f aca="false">#REF!</f>
        <v>#REF!</v>
      </c>
      <c r="S598" s="0" t="e">
        <f aca="false">#REF!</f>
        <v>#REF!</v>
      </c>
      <c r="T598" s="0" t="e">
        <f aca="false">VLOOKUP('XL-OPT'!Q598,Months!$A$4:$D$288,4)</f>
        <v>#REF!</v>
      </c>
    </row>
    <row r="599" customFormat="false" ht="12.75" hidden="false" customHeight="false" outlineLevel="0" collapsed="false">
      <c r="O599" s="0" t="e">
        <f aca="false">CONCATENATE(P599,Q599)</f>
        <v>#REF!</v>
      </c>
      <c r="P599" s="0" t="e">
        <f aca="false">#REF!</f>
        <v>#REF!</v>
      </c>
      <c r="Q599" s="153" t="e">
        <f aca="false">#REF!</f>
        <v>#REF!</v>
      </c>
      <c r="R599" s="0" t="e">
        <f aca="false">#REF!</f>
        <v>#REF!</v>
      </c>
      <c r="S599" s="0" t="e">
        <f aca="false">#REF!</f>
        <v>#REF!</v>
      </c>
      <c r="T599" s="0" t="e">
        <f aca="false">VLOOKUP('XL-OPT'!Q599,Months!$A$4:$D$288,4)</f>
        <v>#REF!</v>
      </c>
    </row>
    <row r="600" customFormat="false" ht="12.75" hidden="false" customHeight="false" outlineLevel="0" collapsed="false">
      <c r="O600" s="0" t="e">
        <f aca="false">CONCATENATE(P600,Q600)</f>
        <v>#REF!</v>
      </c>
      <c r="P600" s="0" t="e">
        <f aca="false">#REF!</f>
        <v>#REF!</v>
      </c>
      <c r="Q600" s="153" t="e">
        <f aca="false">#REF!</f>
        <v>#REF!</v>
      </c>
      <c r="R600" s="0" t="e">
        <f aca="false">#REF!</f>
        <v>#REF!</v>
      </c>
      <c r="S600" s="0" t="e">
        <f aca="false">#REF!</f>
        <v>#REF!</v>
      </c>
      <c r="T600" s="0" t="e">
        <f aca="false">VLOOKUP('XL-OPT'!Q600,Months!$A$4:$D$288,4)</f>
        <v>#REF!</v>
      </c>
    </row>
    <row r="601" customFormat="false" ht="12.75" hidden="false" customHeight="false" outlineLevel="0" collapsed="false">
      <c r="O601" s="0" t="e">
        <f aca="false">CONCATENATE(P601,Q601)</f>
        <v>#REF!</v>
      </c>
      <c r="P601" s="0" t="e">
        <f aca="false">#REF!</f>
        <v>#REF!</v>
      </c>
      <c r="Q601" s="153" t="e">
        <f aca="false">#REF!</f>
        <v>#REF!</v>
      </c>
      <c r="R601" s="0" t="e">
        <f aca="false">#REF!</f>
        <v>#REF!</v>
      </c>
      <c r="S601" s="0" t="e">
        <f aca="false">#REF!</f>
        <v>#REF!</v>
      </c>
      <c r="T601" s="0" t="e">
        <f aca="false">VLOOKUP('XL-OPT'!Q601,Months!$A$4:$D$288,4)</f>
        <v>#REF!</v>
      </c>
    </row>
    <row r="602" customFormat="false" ht="12.75" hidden="false" customHeight="false" outlineLevel="0" collapsed="false">
      <c r="O602" s="0" t="e">
        <f aca="false">CONCATENATE(P602,Q602)</f>
        <v>#REF!</v>
      </c>
      <c r="P602" s="0" t="e">
        <f aca="false">#REF!</f>
        <v>#REF!</v>
      </c>
      <c r="Q602" s="153" t="e">
        <f aca="false">#REF!</f>
        <v>#REF!</v>
      </c>
      <c r="R602" s="0" t="e">
        <f aca="false">#REF!</f>
        <v>#REF!</v>
      </c>
      <c r="S602" s="0" t="e">
        <f aca="false">#REF!</f>
        <v>#REF!</v>
      </c>
      <c r="T602" s="0" t="e">
        <f aca="false">VLOOKUP('XL-OPT'!Q602,Months!$A$4:$D$288,4)</f>
        <v>#REF!</v>
      </c>
    </row>
    <row r="603" customFormat="false" ht="12.75" hidden="false" customHeight="false" outlineLevel="0" collapsed="false">
      <c r="O603" s="0" t="e">
        <f aca="false">CONCATENATE(P603,Q603)</f>
        <v>#REF!</v>
      </c>
      <c r="P603" s="0" t="e">
        <f aca="false">#REF!</f>
        <v>#REF!</v>
      </c>
      <c r="Q603" s="153" t="e">
        <f aca="false">#REF!</f>
        <v>#REF!</v>
      </c>
      <c r="R603" s="0" t="e">
        <f aca="false">#REF!</f>
        <v>#REF!</v>
      </c>
      <c r="S603" s="0" t="e">
        <f aca="false">#REF!</f>
        <v>#REF!</v>
      </c>
      <c r="T603" s="0" t="e">
        <f aca="false">VLOOKUP('XL-OPT'!Q603,Months!$A$4:$D$288,4)</f>
        <v>#REF!</v>
      </c>
    </row>
    <row r="604" customFormat="false" ht="12.75" hidden="false" customHeight="false" outlineLevel="0" collapsed="false">
      <c r="O604" s="0" t="e">
        <f aca="false">CONCATENATE(P604,Q604)</f>
        <v>#REF!</v>
      </c>
      <c r="P604" s="0" t="e">
        <f aca="false">#REF!</f>
        <v>#REF!</v>
      </c>
      <c r="Q604" s="153" t="e">
        <f aca="false">#REF!</f>
        <v>#REF!</v>
      </c>
      <c r="R604" s="0" t="e">
        <f aca="false">#REF!</f>
        <v>#REF!</v>
      </c>
      <c r="S604" s="0" t="e">
        <f aca="false">#REF!</f>
        <v>#REF!</v>
      </c>
      <c r="T604" s="0" t="e">
        <f aca="false">VLOOKUP('XL-OPT'!Q604,Months!$A$4:$D$288,4)</f>
        <v>#REF!</v>
      </c>
    </row>
    <row r="605" customFormat="false" ht="12.75" hidden="false" customHeight="false" outlineLevel="0" collapsed="false">
      <c r="O605" s="0" t="e">
        <f aca="false">CONCATENATE(P605,Q605)</f>
        <v>#REF!</v>
      </c>
      <c r="P605" s="0" t="e">
        <f aca="false">#REF!</f>
        <v>#REF!</v>
      </c>
      <c r="Q605" s="153" t="e">
        <f aca="false">#REF!</f>
        <v>#REF!</v>
      </c>
      <c r="R605" s="0" t="e">
        <f aca="false">#REF!</f>
        <v>#REF!</v>
      </c>
      <c r="S605" s="0" t="e">
        <f aca="false">#REF!</f>
        <v>#REF!</v>
      </c>
      <c r="T605" s="0" t="e">
        <f aca="false">VLOOKUP('XL-OPT'!Q605,Months!$A$4:$D$288,4)</f>
        <v>#REF!</v>
      </c>
    </row>
    <row r="606" customFormat="false" ht="12.75" hidden="false" customHeight="false" outlineLevel="0" collapsed="false">
      <c r="O606" s="0" t="e">
        <f aca="false">CONCATENATE(P606,Q606)</f>
        <v>#REF!</v>
      </c>
      <c r="P606" s="0" t="e">
        <f aca="false">#REF!</f>
        <v>#REF!</v>
      </c>
      <c r="Q606" s="153" t="e">
        <f aca="false">#REF!</f>
        <v>#REF!</v>
      </c>
      <c r="R606" s="0" t="e">
        <f aca="false">#REF!</f>
        <v>#REF!</v>
      </c>
      <c r="S606" s="0" t="e">
        <f aca="false">#REF!</f>
        <v>#REF!</v>
      </c>
      <c r="T606" s="0" t="e">
        <f aca="false">VLOOKUP('XL-OPT'!Q606,Months!$A$4:$D$288,4)</f>
        <v>#REF!</v>
      </c>
    </row>
    <row r="607" customFormat="false" ht="12.75" hidden="false" customHeight="false" outlineLevel="0" collapsed="false">
      <c r="O607" s="0" t="e">
        <f aca="false">CONCATENATE(P607,Q607)</f>
        <v>#REF!</v>
      </c>
      <c r="P607" s="0" t="e">
        <f aca="false">#REF!</f>
        <v>#REF!</v>
      </c>
      <c r="Q607" s="153" t="e">
        <f aca="false">#REF!</f>
        <v>#REF!</v>
      </c>
      <c r="R607" s="0" t="e">
        <f aca="false">#REF!</f>
        <v>#REF!</v>
      </c>
      <c r="S607" s="0" t="e">
        <f aca="false">#REF!</f>
        <v>#REF!</v>
      </c>
      <c r="T607" s="0" t="e">
        <f aca="false">VLOOKUP('XL-OPT'!Q607,Months!$A$4:$D$288,4)</f>
        <v>#REF!</v>
      </c>
    </row>
    <row r="608" customFormat="false" ht="12.75" hidden="false" customHeight="false" outlineLevel="0" collapsed="false">
      <c r="O608" s="0" t="e">
        <f aca="false">CONCATENATE(P608,Q608)</f>
        <v>#REF!</v>
      </c>
      <c r="P608" s="0" t="e">
        <f aca="false">#REF!</f>
        <v>#REF!</v>
      </c>
      <c r="Q608" s="153" t="e">
        <f aca="false">#REF!</f>
        <v>#REF!</v>
      </c>
      <c r="R608" s="0" t="e">
        <f aca="false">#REF!</f>
        <v>#REF!</v>
      </c>
      <c r="S608" s="0" t="e">
        <f aca="false">#REF!</f>
        <v>#REF!</v>
      </c>
      <c r="T608" s="0" t="e">
        <f aca="false">VLOOKUP('XL-OPT'!Q608,Months!$A$4:$D$288,4)</f>
        <v>#REF!</v>
      </c>
    </row>
    <row r="609" customFormat="false" ht="12.75" hidden="false" customHeight="false" outlineLevel="0" collapsed="false">
      <c r="O609" s="0" t="e">
        <f aca="false">CONCATENATE(P609,Q609)</f>
        <v>#REF!</v>
      </c>
      <c r="P609" s="0" t="e">
        <f aca="false">#REF!</f>
        <v>#REF!</v>
      </c>
      <c r="Q609" s="153" t="e">
        <f aca="false">#REF!</f>
        <v>#REF!</v>
      </c>
      <c r="R609" s="0" t="e">
        <f aca="false">#REF!</f>
        <v>#REF!</v>
      </c>
      <c r="S609" s="0" t="e">
        <f aca="false">#REF!</f>
        <v>#REF!</v>
      </c>
      <c r="T609" s="0" t="e">
        <f aca="false">VLOOKUP('XL-OPT'!Q609,Months!$A$4:$D$288,4)</f>
        <v>#REF!</v>
      </c>
    </row>
    <row r="610" customFormat="false" ht="12.75" hidden="false" customHeight="false" outlineLevel="0" collapsed="false">
      <c r="O610" s="0" t="e">
        <f aca="false">CONCATENATE(P610,Q610)</f>
        <v>#REF!</v>
      </c>
      <c r="P610" s="0" t="e">
        <f aca="false">#REF!</f>
        <v>#REF!</v>
      </c>
      <c r="Q610" s="153" t="e">
        <f aca="false">#REF!</f>
        <v>#REF!</v>
      </c>
      <c r="R610" s="0" t="e">
        <f aca="false">#REF!</f>
        <v>#REF!</v>
      </c>
      <c r="S610" s="0" t="e">
        <f aca="false">#REF!</f>
        <v>#REF!</v>
      </c>
      <c r="T610" s="0" t="e">
        <f aca="false">VLOOKUP('XL-OPT'!Q610,Months!$A$4:$D$288,4)</f>
        <v>#REF!</v>
      </c>
    </row>
    <row r="611" customFormat="false" ht="12.75" hidden="false" customHeight="false" outlineLevel="0" collapsed="false">
      <c r="O611" s="0" t="e">
        <f aca="false">CONCATENATE(P611,Q611)</f>
        <v>#REF!</v>
      </c>
      <c r="P611" s="0" t="e">
        <f aca="false">#REF!</f>
        <v>#REF!</v>
      </c>
      <c r="Q611" s="153" t="e">
        <f aca="false">#REF!</f>
        <v>#REF!</v>
      </c>
      <c r="R611" s="0" t="e">
        <f aca="false">#REF!</f>
        <v>#REF!</v>
      </c>
      <c r="S611" s="0" t="e">
        <f aca="false">#REF!</f>
        <v>#REF!</v>
      </c>
      <c r="T611" s="0" t="e">
        <f aca="false">VLOOKUP('XL-OPT'!Q611,Months!$A$4:$D$288,4)</f>
        <v>#REF!</v>
      </c>
    </row>
    <row r="612" customFormat="false" ht="12.75" hidden="false" customHeight="false" outlineLevel="0" collapsed="false">
      <c r="O612" s="0" t="e">
        <f aca="false">CONCATENATE(P612,Q612)</f>
        <v>#REF!</v>
      </c>
      <c r="P612" s="0" t="e">
        <f aca="false">#REF!</f>
        <v>#REF!</v>
      </c>
      <c r="Q612" s="153" t="e">
        <f aca="false">#REF!</f>
        <v>#REF!</v>
      </c>
      <c r="R612" s="0" t="e">
        <f aca="false">#REF!</f>
        <v>#REF!</v>
      </c>
      <c r="S612" s="0" t="e">
        <f aca="false">#REF!</f>
        <v>#REF!</v>
      </c>
      <c r="T612" s="0" t="e">
        <f aca="false">VLOOKUP('XL-OPT'!Q612,Months!$A$4:$D$288,4)</f>
        <v>#REF!</v>
      </c>
    </row>
    <row r="613" customFormat="false" ht="12.75" hidden="false" customHeight="false" outlineLevel="0" collapsed="false">
      <c r="O613" s="0" t="e">
        <f aca="false">CONCATENATE(P613,Q613)</f>
        <v>#REF!</v>
      </c>
      <c r="P613" s="0" t="e">
        <f aca="false">#REF!</f>
        <v>#REF!</v>
      </c>
      <c r="Q613" s="153" t="e">
        <f aca="false">#REF!</f>
        <v>#REF!</v>
      </c>
      <c r="R613" s="0" t="e">
        <f aca="false">#REF!</f>
        <v>#REF!</v>
      </c>
      <c r="S613" s="0" t="e">
        <f aca="false">#REF!</f>
        <v>#REF!</v>
      </c>
      <c r="T613" s="0" t="e">
        <f aca="false">VLOOKUP('XL-OPT'!Q613,Months!$A$4:$D$288,4)</f>
        <v>#REF!</v>
      </c>
    </row>
    <row r="614" customFormat="false" ht="12.75" hidden="false" customHeight="false" outlineLevel="0" collapsed="false">
      <c r="O614" s="0" t="e">
        <f aca="false">CONCATENATE(P614,Q614)</f>
        <v>#REF!</v>
      </c>
      <c r="P614" s="0" t="e">
        <f aca="false">#REF!</f>
        <v>#REF!</v>
      </c>
      <c r="Q614" s="153" t="e">
        <f aca="false">#REF!</f>
        <v>#REF!</v>
      </c>
      <c r="R614" s="0" t="e">
        <f aca="false">#REF!</f>
        <v>#REF!</v>
      </c>
      <c r="S614" s="0" t="e">
        <f aca="false">#REF!</f>
        <v>#REF!</v>
      </c>
      <c r="T614" s="0" t="e">
        <f aca="false">VLOOKUP('XL-OPT'!Q614,Months!$A$4:$D$288,4)</f>
        <v>#REF!</v>
      </c>
    </row>
    <row r="615" customFormat="false" ht="12.75" hidden="false" customHeight="false" outlineLevel="0" collapsed="false">
      <c r="O615" s="0" t="e">
        <f aca="false">CONCATENATE(P615,Q615)</f>
        <v>#REF!</v>
      </c>
      <c r="P615" s="0" t="e">
        <f aca="false">#REF!</f>
        <v>#REF!</v>
      </c>
      <c r="Q615" s="153" t="e">
        <f aca="false">#REF!</f>
        <v>#REF!</v>
      </c>
      <c r="R615" s="0" t="e">
        <f aca="false">#REF!</f>
        <v>#REF!</v>
      </c>
      <c r="S615" s="0" t="e">
        <f aca="false">#REF!</f>
        <v>#REF!</v>
      </c>
      <c r="T615" s="0" t="e">
        <f aca="false">VLOOKUP('XL-OPT'!Q615,Months!$A$4:$D$288,4)</f>
        <v>#REF!</v>
      </c>
    </row>
    <row r="616" customFormat="false" ht="12.75" hidden="false" customHeight="false" outlineLevel="0" collapsed="false">
      <c r="O616" s="0" t="e">
        <f aca="false">CONCATENATE(P616,Q616)</f>
        <v>#REF!</v>
      </c>
      <c r="P616" s="0" t="e">
        <f aca="false">#REF!</f>
        <v>#REF!</v>
      </c>
      <c r="Q616" s="153" t="e">
        <f aca="false">#REF!</f>
        <v>#REF!</v>
      </c>
      <c r="R616" s="0" t="e">
        <f aca="false">#REF!</f>
        <v>#REF!</v>
      </c>
      <c r="S616" s="0" t="e">
        <f aca="false">#REF!</f>
        <v>#REF!</v>
      </c>
      <c r="T616" s="0" t="e">
        <f aca="false">VLOOKUP('XL-OPT'!Q616,Months!$A$4:$D$288,4)</f>
        <v>#REF!</v>
      </c>
    </row>
    <row r="617" customFormat="false" ht="12.75" hidden="false" customHeight="false" outlineLevel="0" collapsed="false">
      <c r="O617" s="0" t="e">
        <f aca="false">CONCATENATE(P617,Q617)</f>
        <v>#REF!</v>
      </c>
      <c r="P617" s="0" t="e">
        <f aca="false">#REF!</f>
        <v>#REF!</v>
      </c>
      <c r="Q617" s="153" t="e">
        <f aca="false">#REF!</f>
        <v>#REF!</v>
      </c>
      <c r="R617" s="0" t="e">
        <f aca="false">#REF!</f>
        <v>#REF!</v>
      </c>
      <c r="S617" s="0" t="e">
        <f aca="false">#REF!</f>
        <v>#REF!</v>
      </c>
      <c r="T617" s="0" t="e">
        <f aca="false">VLOOKUP('XL-OPT'!Q617,Months!$A$4:$D$288,4)</f>
        <v>#REF!</v>
      </c>
    </row>
    <row r="618" customFormat="false" ht="12.75" hidden="false" customHeight="false" outlineLevel="0" collapsed="false">
      <c r="O618" s="0" t="e">
        <f aca="false">CONCATENATE(P618,Q618)</f>
        <v>#REF!</v>
      </c>
      <c r="P618" s="0" t="e">
        <f aca="false">#REF!</f>
        <v>#REF!</v>
      </c>
      <c r="Q618" s="153" t="e">
        <f aca="false">#REF!</f>
        <v>#REF!</v>
      </c>
      <c r="R618" s="0" t="e">
        <f aca="false">#REF!</f>
        <v>#REF!</v>
      </c>
      <c r="S618" s="0" t="e">
        <f aca="false">#REF!</f>
        <v>#REF!</v>
      </c>
      <c r="T618" s="0" t="e">
        <f aca="false">VLOOKUP('XL-OPT'!Q618,Months!$A$4:$D$288,4)</f>
        <v>#REF!</v>
      </c>
    </row>
    <row r="619" customFormat="false" ht="12.75" hidden="false" customHeight="false" outlineLevel="0" collapsed="false">
      <c r="O619" s="0" t="e">
        <f aca="false">CONCATENATE(P619,Q619)</f>
        <v>#REF!</v>
      </c>
      <c r="P619" s="0" t="e">
        <f aca="false">#REF!</f>
        <v>#REF!</v>
      </c>
      <c r="Q619" s="153" t="e">
        <f aca="false">#REF!</f>
        <v>#REF!</v>
      </c>
      <c r="R619" s="0" t="e">
        <f aca="false">#REF!</f>
        <v>#REF!</v>
      </c>
      <c r="S619" s="0" t="e">
        <f aca="false">#REF!</f>
        <v>#REF!</v>
      </c>
      <c r="T619" s="0" t="e">
        <f aca="false">VLOOKUP('XL-OPT'!Q619,Months!$A$4:$D$288,4)</f>
        <v>#REF!</v>
      </c>
    </row>
    <row r="620" customFormat="false" ht="12.75" hidden="false" customHeight="false" outlineLevel="0" collapsed="false">
      <c r="O620" s="0" t="e">
        <f aca="false">CONCATENATE(P620,Q620)</f>
        <v>#REF!</v>
      </c>
      <c r="P620" s="0" t="e">
        <f aca="false">#REF!</f>
        <v>#REF!</v>
      </c>
      <c r="Q620" s="153" t="e">
        <f aca="false">#REF!</f>
        <v>#REF!</v>
      </c>
      <c r="R620" s="0" t="e">
        <f aca="false">#REF!</f>
        <v>#REF!</v>
      </c>
      <c r="S620" s="0" t="e">
        <f aca="false">#REF!</f>
        <v>#REF!</v>
      </c>
      <c r="T620" s="0" t="e">
        <f aca="false">VLOOKUP('XL-OPT'!Q620,Months!$A$4:$D$288,4)</f>
        <v>#REF!</v>
      </c>
    </row>
    <row r="621" customFormat="false" ht="12.75" hidden="false" customHeight="false" outlineLevel="0" collapsed="false">
      <c r="O621" s="0" t="e">
        <f aca="false">CONCATENATE(P621,Q621)</f>
        <v>#REF!</v>
      </c>
      <c r="P621" s="0" t="e">
        <f aca="false">#REF!</f>
        <v>#REF!</v>
      </c>
      <c r="Q621" s="153" t="e">
        <f aca="false">#REF!</f>
        <v>#REF!</v>
      </c>
      <c r="R621" s="0" t="e">
        <f aca="false">#REF!</f>
        <v>#REF!</v>
      </c>
      <c r="S621" s="0" t="e">
        <f aca="false">#REF!</f>
        <v>#REF!</v>
      </c>
      <c r="T621" s="0" t="e">
        <f aca="false">VLOOKUP('XL-OPT'!Q621,Months!$A$4:$D$288,4)</f>
        <v>#REF!</v>
      </c>
    </row>
    <row r="622" customFormat="false" ht="12.75" hidden="false" customHeight="false" outlineLevel="0" collapsed="false">
      <c r="O622" s="0" t="e">
        <f aca="false">CONCATENATE(P622,Q622)</f>
        <v>#REF!</v>
      </c>
      <c r="P622" s="0" t="e">
        <f aca="false">#REF!</f>
        <v>#REF!</v>
      </c>
      <c r="Q622" s="153" t="e">
        <f aca="false">#REF!</f>
        <v>#REF!</v>
      </c>
      <c r="R622" s="0" t="e">
        <f aca="false">#REF!</f>
        <v>#REF!</v>
      </c>
      <c r="S622" s="0" t="e">
        <f aca="false">#REF!</f>
        <v>#REF!</v>
      </c>
      <c r="T622" s="0" t="e">
        <f aca="false">VLOOKUP('XL-OPT'!Q622,Months!$A$4:$D$288,4)</f>
        <v>#REF!</v>
      </c>
    </row>
    <row r="623" customFormat="false" ht="12.75" hidden="false" customHeight="false" outlineLevel="0" collapsed="false">
      <c r="O623" s="0" t="e">
        <f aca="false">CONCATENATE(P623,Q623)</f>
        <v>#REF!</v>
      </c>
      <c r="P623" s="0" t="e">
        <f aca="false">#REF!</f>
        <v>#REF!</v>
      </c>
      <c r="Q623" s="153" t="e">
        <f aca="false">#REF!</f>
        <v>#REF!</v>
      </c>
      <c r="R623" s="0" t="e">
        <f aca="false">#REF!</f>
        <v>#REF!</v>
      </c>
      <c r="S623" s="0" t="e">
        <f aca="false">#REF!</f>
        <v>#REF!</v>
      </c>
      <c r="T623" s="0" t="e">
        <f aca="false">VLOOKUP('XL-OPT'!Q623,Months!$A$4:$D$288,4)</f>
        <v>#REF!</v>
      </c>
    </row>
    <row r="624" customFormat="false" ht="12.75" hidden="false" customHeight="false" outlineLevel="0" collapsed="false">
      <c r="O624" s="0" t="e">
        <f aca="false">CONCATENATE(P624,Q624)</f>
        <v>#REF!</v>
      </c>
      <c r="P624" s="0" t="e">
        <f aca="false">#REF!</f>
        <v>#REF!</v>
      </c>
      <c r="Q624" s="153" t="e">
        <f aca="false">#REF!</f>
        <v>#REF!</v>
      </c>
      <c r="R624" s="0" t="e">
        <f aca="false">#REF!</f>
        <v>#REF!</v>
      </c>
      <c r="S624" s="0" t="e">
        <f aca="false">#REF!</f>
        <v>#REF!</v>
      </c>
      <c r="T624" s="0" t="e">
        <f aca="false">VLOOKUP('XL-OPT'!Q624,Months!$A$4:$D$288,4)</f>
        <v>#REF!</v>
      </c>
    </row>
    <row r="625" customFormat="false" ht="12.75" hidden="false" customHeight="false" outlineLevel="0" collapsed="false">
      <c r="O625" s="0" t="e">
        <f aca="false">CONCATENATE(P625,Q625)</f>
        <v>#REF!</v>
      </c>
      <c r="P625" s="0" t="e">
        <f aca="false">#REF!</f>
        <v>#REF!</v>
      </c>
      <c r="Q625" s="153" t="e">
        <f aca="false">#REF!</f>
        <v>#REF!</v>
      </c>
      <c r="R625" s="0" t="e">
        <f aca="false">#REF!</f>
        <v>#REF!</v>
      </c>
      <c r="S625" s="0" t="e">
        <f aca="false">#REF!</f>
        <v>#REF!</v>
      </c>
      <c r="T625" s="0" t="e">
        <f aca="false">VLOOKUP('XL-OPT'!Q625,Months!$A$4:$D$288,4)</f>
        <v>#REF!</v>
      </c>
    </row>
    <row r="626" customFormat="false" ht="12.75" hidden="false" customHeight="false" outlineLevel="0" collapsed="false">
      <c r="O626" s="0" t="e">
        <f aca="false">CONCATENATE(P626,Q626)</f>
        <v>#REF!</v>
      </c>
      <c r="P626" s="0" t="e">
        <f aca="false">#REF!</f>
        <v>#REF!</v>
      </c>
      <c r="Q626" s="153" t="e">
        <f aca="false">#REF!</f>
        <v>#REF!</v>
      </c>
      <c r="R626" s="0" t="e">
        <f aca="false">#REF!</f>
        <v>#REF!</v>
      </c>
      <c r="S626" s="0" t="e">
        <f aca="false">#REF!</f>
        <v>#REF!</v>
      </c>
      <c r="T626" s="0" t="e">
        <f aca="false">VLOOKUP('XL-OPT'!Q626,Months!$A$4:$D$288,4)</f>
        <v>#REF!</v>
      </c>
    </row>
    <row r="627" customFormat="false" ht="12.75" hidden="false" customHeight="false" outlineLevel="0" collapsed="false">
      <c r="O627" s="0" t="e">
        <f aca="false">CONCATENATE(P627,Q627)</f>
        <v>#REF!</v>
      </c>
      <c r="P627" s="0" t="e">
        <f aca="false">#REF!</f>
        <v>#REF!</v>
      </c>
      <c r="Q627" s="153" t="e">
        <f aca="false">#REF!</f>
        <v>#REF!</v>
      </c>
      <c r="R627" s="0" t="e">
        <f aca="false">#REF!</f>
        <v>#REF!</v>
      </c>
      <c r="S627" s="0" t="e">
        <f aca="false">#REF!</f>
        <v>#REF!</v>
      </c>
      <c r="T627" s="0" t="e">
        <f aca="false">VLOOKUP('XL-OPT'!Q627,Months!$A$4:$D$288,4)</f>
        <v>#REF!</v>
      </c>
    </row>
    <row r="628" customFormat="false" ht="12.75" hidden="false" customHeight="false" outlineLevel="0" collapsed="false">
      <c r="O628" s="0" t="e">
        <f aca="false">CONCATENATE(P628,Q628)</f>
        <v>#REF!</v>
      </c>
      <c r="P628" s="0" t="e">
        <f aca="false">#REF!</f>
        <v>#REF!</v>
      </c>
      <c r="Q628" s="153" t="e">
        <f aca="false">#REF!</f>
        <v>#REF!</v>
      </c>
      <c r="R628" s="0" t="e">
        <f aca="false">#REF!</f>
        <v>#REF!</v>
      </c>
      <c r="S628" s="0" t="e">
        <f aca="false">#REF!</f>
        <v>#REF!</v>
      </c>
      <c r="T628" s="0" t="e">
        <f aca="false">VLOOKUP('XL-OPT'!Q628,Months!$A$4:$D$288,4)</f>
        <v>#REF!</v>
      </c>
    </row>
    <row r="629" customFormat="false" ht="12.75" hidden="false" customHeight="false" outlineLevel="0" collapsed="false">
      <c r="O629" s="0" t="e">
        <f aca="false">CONCATENATE(P629,Q629)</f>
        <v>#REF!</v>
      </c>
      <c r="P629" s="0" t="e">
        <f aca="false">#REF!</f>
        <v>#REF!</v>
      </c>
      <c r="Q629" s="153" t="e">
        <f aca="false">#REF!</f>
        <v>#REF!</v>
      </c>
      <c r="R629" s="0" t="e">
        <f aca="false">#REF!</f>
        <v>#REF!</v>
      </c>
      <c r="S629" s="0" t="e">
        <f aca="false">#REF!</f>
        <v>#REF!</v>
      </c>
      <c r="T629" s="0" t="e">
        <f aca="false">VLOOKUP('XL-OPT'!Q629,Months!$A$4:$D$288,4)</f>
        <v>#REF!</v>
      </c>
    </row>
    <row r="630" customFormat="false" ht="12.75" hidden="false" customHeight="false" outlineLevel="0" collapsed="false">
      <c r="O630" s="0" t="e">
        <f aca="false">CONCATENATE(P630,Q630)</f>
        <v>#REF!</v>
      </c>
      <c r="P630" s="0" t="e">
        <f aca="false">#REF!</f>
        <v>#REF!</v>
      </c>
      <c r="Q630" s="153" t="e">
        <f aca="false">#REF!</f>
        <v>#REF!</v>
      </c>
      <c r="R630" s="0" t="e">
        <f aca="false">#REF!</f>
        <v>#REF!</v>
      </c>
      <c r="S630" s="0" t="e">
        <f aca="false">#REF!</f>
        <v>#REF!</v>
      </c>
      <c r="T630" s="0" t="e">
        <f aca="false">VLOOKUP('XL-OPT'!Q630,Months!$A$4:$D$288,4)</f>
        <v>#REF!</v>
      </c>
    </row>
    <row r="631" customFormat="false" ht="12.75" hidden="false" customHeight="false" outlineLevel="0" collapsed="false">
      <c r="O631" s="0" t="e">
        <f aca="false">CONCATENATE(P631,Q631)</f>
        <v>#REF!</v>
      </c>
      <c r="P631" s="0" t="e">
        <f aca="false">#REF!</f>
        <v>#REF!</v>
      </c>
      <c r="Q631" s="153" t="e">
        <f aca="false">#REF!</f>
        <v>#REF!</v>
      </c>
      <c r="R631" s="0" t="e">
        <f aca="false">#REF!</f>
        <v>#REF!</v>
      </c>
      <c r="S631" s="0" t="e">
        <f aca="false">#REF!</f>
        <v>#REF!</v>
      </c>
      <c r="T631" s="0" t="e">
        <f aca="false">VLOOKUP('XL-OPT'!Q631,Months!$A$4:$D$288,4)</f>
        <v>#REF!</v>
      </c>
    </row>
    <row r="632" customFormat="false" ht="12.75" hidden="false" customHeight="false" outlineLevel="0" collapsed="false">
      <c r="O632" s="0" t="e">
        <f aca="false">CONCATENATE(P632,Q632)</f>
        <v>#REF!</v>
      </c>
      <c r="P632" s="0" t="e">
        <f aca="false">#REF!</f>
        <v>#REF!</v>
      </c>
      <c r="Q632" s="153" t="e">
        <f aca="false">#REF!</f>
        <v>#REF!</v>
      </c>
      <c r="R632" s="0" t="e">
        <f aca="false">#REF!</f>
        <v>#REF!</v>
      </c>
      <c r="S632" s="0" t="e">
        <f aca="false">#REF!</f>
        <v>#REF!</v>
      </c>
      <c r="T632" s="0" t="e">
        <f aca="false">VLOOKUP('XL-OPT'!Q632,Months!$A$4:$D$288,4)</f>
        <v>#REF!</v>
      </c>
    </row>
    <row r="633" customFormat="false" ht="12.75" hidden="false" customHeight="false" outlineLevel="0" collapsed="false">
      <c r="O633" s="0" t="e">
        <f aca="false">CONCATENATE(P633,Q633)</f>
        <v>#REF!</v>
      </c>
      <c r="P633" s="0" t="e">
        <f aca="false">#REF!</f>
        <v>#REF!</v>
      </c>
      <c r="Q633" s="153" t="e">
        <f aca="false">#REF!</f>
        <v>#REF!</v>
      </c>
      <c r="R633" s="0" t="e">
        <f aca="false">#REF!</f>
        <v>#REF!</v>
      </c>
      <c r="S633" s="0" t="e">
        <f aca="false">#REF!</f>
        <v>#REF!</v>
      </c>
      <c r="T633" s="0" t="e">
        <f aca="false">VLOOKUP('XL-OPT'!Q633,Months!$A$4:$D$288,4)</f>
        <v>#REF!</v>
      </c>
    </row>
    <row r="634" customFormat="false" ht="12.75" hidden="false" customHeight="false" outlineLevel="0" collapsed="false">
      <c r="O634" s="0" t="e">
        <f aca="false">CONCATENATE(P634,Q634)</f>
        <v>#REF!</v>
      </c>
      <c r="P634" s="0" t="e">
        <f aca="false">#REF!</f>
        <v>#REF!</v>
      </c>
      <c r="Q634" s="153" t="e">
        <f aca="false">#REF!</f>
        <v>#REF!</v>
      </c>
      <c r="R634" s="0" t="e">
        <f aca="false">#REF!</f>
        <v>#REF!</v>
      </c>
      <c r="S634" s="0" t="e">
        <f aca="false">#REF!</f>
        <v>#REF!</v>
      </c>
      <c r="T634" s="0" t="e">
        <f aca="false">VLOOKUP('XL-OPT'!Q634,Months!$A$4:$D$288,4)</f>
        <v>#REF!</v>
      </c>
    </row>
    <row r="635" customFormat="false" ht="12.75" hidden="false" customHeight="false" outlineLevel="0" collapsed="false">
      <c r="O635" s="0" t="e">
        <f aca="false">CONCATENATE(P635,Q635)</f>
        <v>#REF!</v>
      </c>
      <c r="P635" s="0" t="e">
        <f aca="false">#REF!</f>
        <v>#REF!</v>
      </c>
      <c r="Q635" s="153" t="e">
        <f aca="false">#REF!</f>
        <v>#REF!</v>
      </c>
      <c r="R635" s="0" t="e">
        <f aca="false">#REF!</f>
        <v>#REF!</v>
      </c>
      <c r="S635" s="0" t="e">
        <f aca="false">#REF!</f>
        <v>#REF!</v>
      </c>
      <c r="T635" s="0" t="e">
        <f aca="false">VLOOKUP('XL-OPT'!Q635,Months!$A$4:$D$288,4)</f>
        <v>#REF!</v>
      </c>
    </row>
    <row r="636" customFormat="false" ht="12.75" hidden="false" customHeight="false" outlineLevel="0" collapsed="false">
      <c r="O636" s="0" t="e">
        <f aca="false">CONCATENATE(P636,Q636)</f>
        <v>#REF!</v>
      </c>
      <c r="P636" s="0" t="e">
        <f aca="false">#REF!</f>
        <v>#REF!</v>
      </c>
      <c r="Q636" s="153" t="e">
        <f aca="false">#REF!</f>
        <v>#REF!</v>
      </c>
      <c r="R636" s="0" t="e">
        <f aca="false">#REF!</f>
        <v>#REF!</v>
      </c>
      <c r="S636" s="0" t="e">
        <f aca="false">#REF!</f>
        <v>#REF!</v>
      </c>
      <c r="T636" s="0" t="e">
        <f aca="false">VLOOKUP('XL-OPT'!Q636,Months!$A$4:$D$288,4)</f>
        <v>#REF!</v>
      </c>
    </row>
    <row r="637" customFormat="false" ht="12.75" hidden="false" customHeight="false" outlineLevel="0" collapsed="false">
      <c r="O637" s="0" t="e">
        <f aca="false">CONCATENATE(P637,Q637)</f>
        <v>#REF!</v>
      </c>
      <c r="P637" s="0" t="e">
        <f aca="false">#REF!</f>
        <v>#REF!</v>
      </c>
      <c r="Q637" s="153" t="e">
        <f aca="false">#REF!</f>
        <v>#REF!</v>
      </c>
      <c r="R637" s="0" t="e">
        <f aca="false">#REF!</f>
        <v>#REF!</v>
      </c>
      <c r="S637" s="0" t="e">
        <f aca="false">#REF!</f>
        <v>#REF!</v>
      </c>
      <c r="T637" s="0" t="e">
        <f aca="false">VLOOKUP('XL-OPT'!Q637,Months!$A$4:$D$288,4)</f>
        <v>#REF!</v>
      </c>
    </row>
    <row r="638" customFormat="false" ht="12.75" hidden="false" customHeight="false" outlineLevel="0" collapsed="false">
      <c r="O638" s="0" t="e">
        <f aca="false">CONCATENATE(P638,Q638)</f>
        <v>#REF!</v>
      </c>
      <c r="P638" s="0" t="e">
        <f aca="false">#REF!</f>
        <v>#REF!</v>
      </c>
      <c r="Q638" s="153" t="e">
        <f aca="false">#REF!</f>
        <v>#REF!</v>
      </c>
      <c r="R638" s="0" t="e">
        <f aca="false">#REF!</f>
        <v>#REF!</v>
      </c>
      <c r="S638" s="0" t="e">
        <f aca="false">#REF!</f>
        <v>#REF!</v>
      </c>
      <c r="T638" s="0" t="e">
        <f aca="false">VLOOKUP('XL-OPT'!Q638,Months!$A$4:$D$288,4)</f>
        <v>#REF!</v>
      </c>
    </row>
    <row r="639" customFormat="false" ht="12.75" hidden="false" customHeight="false" outlineLevel="0" collapsed="false">
      <c r="O639" s="0" t="e">
        <f aca="false">CONCATENATE(P639,Q639)</f>
        <v>#REF!</v>
      </c>
      <c r="P639" s="0" t="e">
        <f aca="false">#REF!</f>
        <v>#REF!</v>
      </c>
      <c r="Q639" s="153" t="e">
        <f aca="false">#REF!</f>
        <v>#REF!</v>
      </c>
      <c r="R639" s="0" t="e">
        <f aca="false">#REF!</f>
        <v>#REF!</v>
      </c>
      <c r="S639" s="0" t="e">
        <f aca="false">#REF!</f>
        <v>#REF!</v>
      </c>
      <c r="T639" s="0" t="e">
        <f aca="false">VLOOKUP('XL-OPT'!Q639,Months!$A$4:$D$288,4)</f>
        <v>#REF!</v>
      </c>
    </row>
    <row r="640" customFormat="false" ht="12.75" hidden="false" customHeight="false" outlineLevel="0" collapsed="false">
      <c r="O640" s="0" t="e">
        <f aca="false">CONCATENATE(P640,Q640)</f>
        <v>#REF!</v>
      </c>
      <c r="P640" s="0" t="e">
        <f aca="false">#REF!</f>
        <v>#REF!</v>
      </c>
      <c r="Q640" s="153" t="e">
        <f aca="false">#REF!</f>
        <v>#REF!</v>
      </c>
      <c r="R640" s="0" t="e">
        <f aca="false">#REF!</f>
        <v>#REF!</v>
      </c>
      <c r="S640" s="0" t="e">
        <f aca="false">#REF!</f>
        <v>#REF!</v>
      </c>
      <c r="T640" s="0" t="e">
        <f aca="false">VLOOKUP('XL-OPT'!Q640,Months!$A$4:$D$288,4)</f>
        <v>#REF!</v>
      </c>
    </row>
    <row r="641" customFormat="false" ht="12.75" hidden="false" customHeight="false" outlineLevel="0" collapsed="false">
      <c r="O641" s="0" t="e">
        <f aca="false">CONCATENATE(P641,Q641)</f>
        <v>#REF!</v>
      </c>
      <c r="P641" s="0" t="e">
        <f aca="false">#REF!</f>
        <v>#REF!</v>
      </c>
      <c r="Q641" s="153" t="e">
        <f aca="false">#REF!</f>
        <v>#REF!</v>
      </c>
      <c r="R641" s="0" t="e">
        <f aca="false">#REF!</f>
        <v>#REF!</v>
      </c>
      <c r="S641" s="0" t="e">
        <f aca="false">#REF!</f>
        <v>#REF!</v>
      </c>
      <c r="T641" s="0" t="e">
        <f aca="false">VLOOKUP('XL-OPT'!Q641,Months!$A$4:$D$288,4)</f>
        <v>#REF!</v>
      </c>
    </row>
    <row r="642" customFormat="false" ht="12.75" hidden="false" customHeight="false" outlineLevel="0" collapsed="false">
      <c r="O642" s="0" t="e">
        <f aca="false">CONCATENATE(P642,Q642)</f>
        <v>#REF!</v>
      </c>
      <c r="P642" s="0" t="e">
        <f aca="false">#REF!</f>
        <v>#REF!</v>
      </c>
      <c r="Q642" s="153" t="e">
        <f aca="false">#REF!</f>
        <v>#REF!</v>
      </c>
      <c r="R642" s="0" t="e">
        <f aca="false">#REF!</f>
        <v>#REF!</v>
      </c>
      <c r="S642" s="0" t="e">
        <f aca="false">#REF!</f>
        <v>#REF!</v>
      </c>
      <c r="T642" s="0" t="e">
        <f aca="false">VLOOKUP('XL-OPT'!Q642,Months!$A$4:$D$288,4)</f>
        <v>#REF!</v>
      </c>
    </row>
    <row r="643" customFormat="false" ht="12.75" hidden="false" customHeight="false" outlineLevel="0" collapsed="false">
      <c r="O643" s="0" t="e">
        <f aca="false">CONCATENATE(P643,Q643)</f>
        <v>#REF!</v>
      </c>
      <c r="P643" s="0" t="e">
        <f aca="false">#REF!</f>
        <v>#REF!</v>
      </c>
      <c r="Q643" s="153" t="e">
        <f aca="false">#REF!</f>
        <v>#REF!</v>
      </c>
      <c r="R643" s="0" t="e">
        <f aca="false">#REF!</f>
        <v>#REF!</v>
      </c>
      <c r="S643" s="0" t="e">
        <f aca="false">#REF!</f>
        <v>#REF!</v>
      </c>
      <c r="T643" s="0" t="e">
        <f aca="false">VLOOKUP('XL-OPT'!Q643,Months!$A$4:$D$288,4)</f>
        <v>#REF!</v>
      </c>
    </row>
    <row r="644" customFormat="false" ht="12.75" hidden="false" customHeight="false" outlineLevel="0" collapsed="false">
      <c r="O644" s="0" t="e">
        <f aca="false">CONCATENATE(P644,Q644)</f>
        <v>#REF!</v>
      </c>
      <c r="P644" s="0" t="e">
        <f aca="false">#REF!</f>
        <v>#REF!</v>
      </c>
      <c r="Q644" s="153" t="e">
        <f aca="false">#REF!</f>
        <v>#REF!</v>
      </c>
      <c r="R644" s="0" t="e">
        <f aca="false">#REF!</f>
        <v>#REF!</v>
      </c>
      <c r="S644" s="0" t="e">
        <f aca="false">#REF!</f>
        <v>#REF!</v>
      </c>
      <c r="T644" s="0" t="e">
        <f aca="false">VLOOKUP('XL-OPT'!Q644,Months!$A$4:$D$288,4)</f>
        <v>#REF!</v>
      </c>
    </row>
    <row r="645" customFormat="false" ht="12.75" hidden="false" customHeight="false" outlineLevel="0" collapsed="false">
      <c r="O645" s="0" t="e">
        <f aca="false">CONCATENATE(P645,Q645)</f>
        <v>#REF!</v>
      </c>
      <c r="P645" s="0" t="e">
        <f aca="false">#REF!</f>
        <v>#REF!</v>
      </c>
      <c r="Q645" s="153" t="e">
        <f aca="false">#REF!</f>
        <v>#REF!</v>
      </c>
      <c r="R645" s="0" t="e">
        <f aca="false">#REF!</f>
        <v>#REF!</v>
      </c>
      <c r="S645" s="0" t="e">
        <f aca="false">#REF!</f>
        <v>#REF!</v>
      </c>
      <c r="T645" s="0" t="e">
        <f aca="false">VLOOKUP('XL-OPT'!Q645,Months!$A$4:$D$288,4)</f>
        <v>#REF!</v>
      </c>
    </row>
    <row r="646" customFormat="false" ht="12.75" hidden="false" customHeight="false" outlineLevel="0" collapsed="false">
      <c r="O646" s="0" t="e">
        <f aca="false">CONCATENATE(P646,Q646)</f>
        <v>#REF!</v>
      </c>
      <c r="P646" s="0" t="e">
        <f aca="false">#REF!</f>
        <v>#REF!</v>
      </c>
      <c r="Q646" s="153" t="e">
        <f aca="false">#REF!</f>
        <v>#REF!</v>
      </c>
      <c r="R646" s="0" t="e">
        <f aca="false">#REF!</f>
        <v>#REF!</v>
      </c>
      <c r="S646" s="0" t="e">
        <f aca="false">#REF!</f>
        <v>#REF!</v>
      </c>
      <c r="T646" s="0" t="e">
        <f aca="false">VLOOKUP('XL-OPT'!Q646,Months!$A$4:$D$288,4)</f>
        <v>#REF!</v>
      </c>
    </row>
    <row r="647" customFormat="false" ht="12.75" hidden="false" customHeight="false" outlineLevel="0" collapsed="false">
      <c r="O647" s="0" t="e">
        <f aca="false">CONCATENATE(P647,Q647)</f>
        <v>#REF!</v>
      </c>
      <c r="P647" s="0" t="e">
        <f aca="false">#REF!</f>
        <v>#REF!</v>
      </c>
      <c r="Q647" s="153" t="e">
        <f aca="false">#REF!</f>
        <v>#REF!</v>
      </c>
      <c r="R647" s="0" t="e">
        <f aca="false">#REF!</f>
        <v>#REF!</v>
      </c>
      <c r="S647" s="0" t="e">
        <f aca="false">#REF!</f>
        <v>#REF!</v>
      </c>
      <c r="T647" s="0" t="e">
        <f aca="false">VLOOKUP('XL-OPT'!Q647,Months!$A$4:$D$288,4)</f>
        <v>#REF!</v>
      </c>
    </row>
    <row r="648" customFormat="false" ht="12.75" hidden="false" customHeight="false" outlineLevel="0" collapsed="false">
      <c r="O648" s="0" t="e">
        <f aca="false">CONCATENATE(P648,Q648)</f>
        <v>#REF!</v>
      </c>
      <c r="P648" s="0" t="e">
        <f aca="false">#REF!</f>
        <v>#REF!</v>
      </c>
      <c r="Q648" s="153" t="e">
        <f aca="false">#REF!</f>
        <v>#REF!</v>
      </c>
      <c r="R648" s="0" t="e">
        <f aca="false">#REF!</f>
        <v>#REF!</v>
      </c>
      <c r="S648" s="0" t="e">
        <f aca="false">#REF!</f>
        <v>#REF!</v>
      </c>
      <c r="T648" s="0" t="e">
        <f aca="false">VLOOKUP('XL-OPT'!Q648,Months!$A$4:$D$288,4)</f>
        <v>#REF!</v>
      </c>
    </row>
    <row r="649" customFormat="false" ht="12.75" hidden="false" customHeight="false" outlineLevel="0" collapsed="false">
      <c r="O649" s="0" t="e">
        <f aca="false">CONCATENATE(P649,Q649)</f>
        <v>#REF!</v>
      </c>
      <c r="P649" s="0" t="e">
        <f aca="false">#REF!</f>
        <v>#REF!</v>
      </c>
      <c r="Q649" s="153" t="e">
        <f aca="false">#REF!</f>
        <v>#REF!</v>
      </c>
      <c r="R649" s="0" t="e">
        <f aca="false">#REF!</f>
        <v>#REF!</v>
      </c>
      <c r="S649" s="0" t="e">
        <f aca="false">#REF!</f>
        <v>#REF!</v>
      </c>
      <c r="T649" s="0" t="e">
        <f aca="false">VLOOKUP('XL-OPT'!Q649,Months!$A$4:$D$288,4)</f>
        <v>#REF!</v>
      </c>
    </row>
    <row r="650" customFormat="false" ht="12.75" hidden="false" customHeight="false" outlineLevel="0" collapsed="false">
      <c r="O650" s="0" t="e">
        <f aca="false">CONCATENATE(P650,Q650)</f>
        <v>#REF!</v>
      </c>
      <c r="P650" s="0" t="e">
        <f aca="false">#REF!</f>
        <v>#REF!</v>
      </c>
      <c r="Q650" s="153" t="e">
        <f aca="false">#REF!</f>
        <v>#REF!</v>
      </c>
      <c r="R650" s="0" t="e">
        <f aca="false">#REF!</f>
        <v>#REF!</v>
      </c>
      <c r="S650" s="0" t="e">
        <f aca="false">#REF!</f>
        <v>#REF!</v>
      </c>
      <c r="T650" s="0" t="e">
        <f aca="false">VLOOKUP('XL-OPT'!Q650,Months!$A$4:$D$288,4)</f>
        <v>#REF!</v>
      </c>
    </row>
    <row r="651" customFormat="false" ht="12.75" hidden="false" customHeight="false" outlineLevel="0" collapsed="false">
      <c r="O651" s="0" t="e">
        <f aca="false">CONCATENATE(P651,Q651)</f>
        <v>#REF!</v>
      </c>
      <c r="P651" s="0" t="e">
        <f aca="false">#REF!</f>
        <v>#REF!</v>
      </c>
      <c r="Q651" s="153" t="e">
        <f aca="false">#REF!</f>
        <v>#REF!</v>
      </c>
      <c r="R651" s="0" t="e">
        <f aca="false">#REF!</f>
        <v>#REF!</v>
      </c>
      <c r="S651" s="0" t="e">
        <f aca="false">#REF!</f>
        <v>#REF!</v>
      </c>
      <c r="T651" s="0" t="e">
        <f aca="false">VLOOKUP('XL-OPT'!Q651,Months!$A$4:$D$288,4)</f>
        <v>#REF!</v>
      </c>
    </row>
    <row r="652" customFormat="false" ht="12.75" hidden="false" customHeight="false" outlineLevel="0" collapsed="false">
      <c r="O652" s="0" t="e">
        <f aca="false">CONCATENATE(P652,Q652)</f>
        <v>#REF!</v>
      </c>
      <c r="P652" s="0" t="e">
        <f aca="false">#REF!</f>
        <v>#REF!</v>
      </c>
      <c r="Q652" s="153" t="e">
        <f aca="false">#REF!</f>
        <v>#REF!</v>
      </c>
      <c r="R652" s="0" t="e">
        <f aca="false">#REF!</f>
        <v>#REF!</v>
      </c>
      <c r="S652" s="0" t="e">
        <f aca="false">#REF!</f>
        <v>#REF!</v>
      </c>
      <c r="T652" s="0" t="e">
        <f aca="false">VLOOKUP('XL-OPT'!Q652,Months!$A$4:$D$288,4)</f>
        <v>#REF!</v>
      </c>
    </row>
    <row r="653" customFormat="false" ht="12.75" hidden="false" customHeight="false" outlineLevel="0" collapsed="false">
      <c r="O653" s="0" t="e">
        <f aca="false">CONCATENATE(P653,Q653)</f>
        <v>#REF!</v>
      </c>
      <c r="P653" s="0" t="e">
        <f aca="false">#REF!</f>
        <v>#REF!</v>
      </c>
      <c r="Q653" s="153" t="e">
        <f aca="false">#REF!</f>
        <v>#REF!</v>
      </c>
      <c r="R653" s="0" t="e">
        <f aca="false">#REF!</f>
        <v>#REF!</v>
      </c>
      <c r="S653" s="0" t="e">
        <f aca="false">#REF!</f>
        <v>#REF!</v>
      </c>
      <c r="T653" s="0" t="e">
        <f aca="false">VLOOKUP('XL-OPT'!Q653,Months!$A$4:$D$288,4)</f>
        <v>#REF!</v>
      </c>
    </row>
    <row r="654" customFormat="false" ht="12.75" hidden="false" customHeight="false" outlineLevel="0" collapsed="false">
      <c r="O654" s="0" t="e">
        <f aca="false">CONCATENATE(P654,Q654)</f>
        <v>#REF!</v>
      </c>
      <c r="P654" s="0" t="e">
        <f aca="false">#REF!</f>
        <v>#REF!</v>
      </c>
      <c r="Q654" s="153" t="e">
        <f aca="false">#REF!</f>
        <v>#REF!</v>
      </c>
      <c r="R654" s="0" t="e">
        <f aca="false">#REF!</f>
        <v>#REF!</v>
      </c>
      <c r="S654" s="0" t="e">
        <f aca="false">#REF!</f>
        <v>#REF!</v>
      </c>
      <c r="T654" s="0" t="e">
        <f aca="false">VLOOKUP('XL-OPT'!Q654,Months!$A$4:$D$288,4)</f>
        <v>#REF!</v>
      </c>
    </row>
    <row r="655" customFormat="false" ht="12.75" hidden="false" customHeight="false" outlineLevel="0" collapsed="false">
      <c r="O655" s="0" t="e">
        <f aca="false">CONCATENATE(P655,Q655)</f>
        <v>#REF!</v>
      </c>
      <c r="P655" s="0" t="e">
        <f aca="false">#REF!</f>
        <v>#REF!</v>
      </c>
      <c r="Q655" s="153" t="e">
        <f aca="false">#REF!</f>
        <v>#REF!</v>
      </c>
      <c r="R655" s="0" t="e">
        <f aca="false">#REF!</f>
        <v>#REF!</v>
      </c>
      <c r="S655" s="0" t="e">
        <f aca="false">#REF!</f>
        <v>#REF!</v>
      </c>
      <c r="T655" s="0" t="e">
        <f aca="false">VLOOKUP('XL-OPT'!Q655,Months!$A$4:$D$288,4)</f>
        <v>#REF!</v>
      </c>
    </row>
    <row r="656" customFormat="false" ht="12.75" hidden="false" customHeight="false" outlineLevel="0" collapsed="false">
      <c r="O656" s="0" t="e">
        <f aca="false">CONCATENATE(P656,Q656)</f>
        <v>#REF!</v>
      </c>
      <c r="P656" s="0" t="e">
        <f aca="false">#REF!</f>
        <v>#REF!</v>
      </c>
      <c r="Q656" s="153" t="e">
        <f aca="false">#REF!</f>
        <v>#REF!</v>
      </c>
      <c r="R656" s="0" t="e">
        <f aca="false">#REF!</f>
        <v>#REF!</v>
      </c>
      <c r="S656" s="0" t="e">
        <f aca="false">#REF!</f>
        <v>#REF!</v>
      </c>
      <c r="T656" s="0" t="e">
        <f aca="false">VLOOKUP('XL-OPT'!Q656,Months!$A$4:$D$288,4)</f>
        <v>#REF!</v>
      </c>
    </row>
    <row r="657" customFormat="false" ht="12.75" hidden="false" customHeight="false" outlineLevel="0" collapsed="false">
      <c r="O657" s="0" t="e">
        <f aca="false">CONCATENATE(P657,Q657)</f>
        <v>#REF!</v>
      </c>
      <c r="P657" s="0" t="e">
        <f aca="false">#REF!</f>
        <v>#REF!</v>
      </c>
      <c r="Q657" s="153" t="e">
        <f aca="false">#REF!</f>
        <v>#REF!</v>
      </c>
      <c r="R657" s="0" t="e">
        <f aca="false">#REF!</f>
        <v>#REF!</v>
      </c>
      <c r="S657" s="0" t="e">
        <f aca="false">#REF!</f>
        <v>#REF!</v>
      </c>
      <c r="T657" s="0" t="e">
        <f aca="false">VLOOKUP('XL-OPT'!Q657,Months!$A$4:$D$288,4)</f>
        <v>#REF!</v>
      </c>
    </row>
    <row r="658" customFormat="false" ht="12.75" hidden="false" customHeight="false" outlineLevel="0" collapsed="false">
      <c r="O658" s="0" t="e">
        <f aca="false">CONCATENATE(P658,Q658)</f>
        <v>#REF!</v>
      </c>
      <c r="P658" s="0" t="e">
        <f aca="false">#REF!</f>
        <v>#REF!</v>
      </c>
      <c r="Q658" s="153" t="e">
        <f aca="false">#REF!</f>
        <v>#REF!</v>
      </c>
      <c r="R658" s="0" t="e">
        <f aca="false">#REF!</f>
        <v>#REF!</v>
      </c>
      <c r="S658" s="0" t="e">
        <f aca="false">#REF!</f>
        <v>#REF!</v>
      </c>
      <c r="T658" s="0" t="e">
        <f aca="false">VLOOKUP('XL-OPT'!Q658,Months!$A$4:$D$288,4)</f>
        <v>#REF!</v>
      </c>
    </row>
    <row r="659" customFormat="false" ht="12.75" hidden="false" customHeight="false" outlineLevel="0" collapsed="false">
      <c r="O659" s="0" t="e">
        <f aca="false">CONCATENATE(P659,Q659)</f>
        <v>#REF!</v>
      </c>
      <c r="P659" s="0" t="e">
        <f aca="false">#REF!</f>
        <v>#REF!</v>
      </c>
      <c r="Q659" s="153" t="e">
        <f aca="false">#REF!</f>
        <v>#REF!</v>
      </c>
      <c r="R659" s="0" t="e">
        <f aca="false">#REF!</f>
        <v>#REF!</v>
      </c>
      <c r="S659" s="0" t="e">
        <f aca="false">#REF!</f>
        <v>#REF!</v>
      </c>
      <c r="T659" s="0" t="e">
        <f aca="false">VLOOKUP('XL-OPT'!Q659,Months!$A$4:$D$288,4)</f>
        <v>#REF!</v>
      </c>
    </row>
    <row r="660" customFormat="false" ht="12.75" hidden="false" customHeight="false" outlineLevel="0" collapsed="false">
      <c r="O660" s="0" t="e">
        <f aca="false">CONCATENATE(P660,Q660)</f>
        <v>#REF!</v>
      </c>
      <c r="P660" s="0" t="e">
        <f aca="false">#REF!</f>
        <v>#REF!</v>
      </c>
      <c r="Q660" s="153" t="e">
        <f aca="false">#REF!</f>
        <v>#REF!</v>
      </c>
      <c r="R660" s="0" t="e">
        <f aca="false">#REF!</f>
        <v>#REF!</v>
      </c>
      <c r="S660" s="0" t="e">
        <f aca="false">#REF!</f>
        <v>#REF!</v>
      </c>
      <c r="T660" s="0" t="e">
        <f aca="false">VLOOKUP('XL-OPT'!Q660,Months!$A$4:$D$288,4)</f>
        <v>#REF!</v>
      </c>
    </row>
    <row r="661" customFormat="false" ht="12.75" hidden="false" customHeight="false" outlineLevel="0" collapsed="false">
      <c r="O661" s="0" t="e">
        <f aca="false">CONCATENATE(P661,Q661)</f>
        <v>#REF!</v>
      </c>
      <c r="P661" s="0" t="e">
        <f aca="false">#REF!</f>
        <v>#REF!</v>
      </c>
      <c r="Q661" s="153" t="e">
        <f aca="false">#REF!</f>
        <v>#REF!</v>
      </c>
      <c r="R661" s="0" t="e">
        <f aca="false">#REF!</f>
        <v>#REF!</v>
      </c>
      <c r="S661" s="0" t="e">
        <f aca="false">#REF!</f>
        <v>#REF!</v>
      </c>
      <c r="T661" s="0" t="e">
        <f aca="false">VLOOKUP('XL-OPT'!Q661,Months!$A$4:$D$288,4)</f>
        <v>#REF!</v>
      </c>
    </row>
    <row r="662" customFormat="false" ht="12.75" hidden="false" customHeight="false" outlineLevel="0" collapsed="false">
      <c r="O662" s="0" t="e">
        <f aca="false">CONCATENATE(P662,Q662)</f>
        <v>#REF!</v>
      </c>
      <c r="P662" s="0" t="e">
        <f aca="false">#REF!</f>
        <v>#REF!</v>
      </c>
      <c r="Q662" s="153" t="e">
        <f aca="false">#REF!</f>
        <v>#REF!</v>
      </c>
      <c r="R662" s="0" t="e">
        <f aca="false">#REF!</f>
        <v>#REF!</v>
      </c>
      <c r="S662" s="0" t="e">
        <f aca="false">#REF!</f>
        <v>#REF!</v>
      </c>
      <c r="T662" s="0" t="e">
        <f aca="false">VLOOKUP('XL-OPT'!Q662,Months!$A$4:$D$288,4)</f>
        <v>#REF!</v>
      </c>
    </row>
    <row r="663" customFormat="false" ht="12.75" hidden="false" customHeight="false" outlineLevel="0" collapsed="false">
      <c r="O663" s="0" t="e">
        <f aca="false">CONCATENATE(P663,Q663)</f>
        <v>#REF!</v>
      </c>
      <c r="P663" s="0" t="e">
        <f aca="false">#REF!</f>
        <v>#REF!</v>
      </c>
      <c r="Q663" s="153" t="e">
        <f aca="false">#REF!</f>
        <v>#REF!</v>
      </c>
      <c r="R663" s="0" t="e">
        <f aca="false">#REF!</f>
        <v>#REF!</v>
      </c>
      <c r="S663" s="0" t="e">
        <f aca="false">#REF!</f>
        <v>#REF!</v>
      </c>
      <c r="T663" s="0" t="e">
        <f aca="false">VLOOKUP('XL-OPT'!Q663,Months!$A$4:$D$288,4)</f>
        <v>#REF!</v>
      </c>
    </row>
    <row r="664" customFormat="false" ht="12.75" hidden="false" customHeight="false" outlineLevel="0" collapsed="false">
      <c r="O664" s="0" t="e">
        <f aca="false">CONCATENATE(P664,Q664)</f>
        <v>#REF!</v>
      </c>
      <c r="P664" s="0" t="e">
        <f aca="false">#REF!</f>
        <v>#REF!</v>
      </c>
      <c r="Q664" s="153" t="e">
        <f aca="false">#REF!</f>
        <v>#REF!</v>
      </c>
      <c r="R664" s="0" t="e">
        <f aca="false">#REF!</f>
        <v>#REF!</v>
      </c>
      <c r="S664" s="0" t="e">
        <f aca="false">#REF!</f>
        <v>#REF!</v>
      </c>
      <c r="T664" s="0" t="e">
        <f aca="false">VLOOKUP('XL-OPT'!Q664,Months!$A$4:$D$288,4)</f>
        <v>#REF!</v>
      </c>
    </row>
    <row r="665" customFormat="false" ht="12.75" hidden="false" customHeight="false" outlineLevel="0" collapsed="false">
      <c r="O665" s="0" t="e">
        <f aca="false">CONCATENATE(P665,Q665)</f>
        <v>#REF!</v>
      </c>
      <c r="P665" s="0" t="e">
        <f aca="false">#REF!</f>
        <v>#REF!</v>
      </c>
      <c r="Q665" s="153" t="e">
        <f aca="false">#REF!</f>
        <v>#REF!</v>
      </c>
      <c r="R665" s="0" t="e">
        <f aca="false">#REF!</f>
        <v>#REF!</v>
      </c>
      <c r="S665" s="0" t="e">
        <f aca="false">#REF!</f>
        <v>#REF!</v>
      </c>
      <c r="T665" s="0" t="e">
        <f aca="false">VLOOKUP('XL-OPT'!Q665,Months!$A$4:$D$288,4)</f>
        <v>#REF!</v>
      </c>
    </row>
    <row r="666" customFormat="false" ht="12.75" hidden="false" customHeight="false" outlineLevel="0" collapsed="false">
      <c r="O666" s="0" t="e">
        <f aca="false">CONCATENATE(P666,Q666)</f>
        <v>#REF!</v>
      </c>
      <c r="P666" s="0" t="e">
        <f aca="false">#REF!</f>
        <v>#REF!</v>
      </c>
      <c r="Q666" s="153" t="e">
        <f aca="false">#REF!</f>
        <v>#REF!</v>
      </c>
      <c r="R666" s="0" t="e">
        <f aca="false">#REF!</f>
        <v>#REF!</v>
      </c>
      <c r="S666" s="0" t="e">
        <f aca="false">#REF!</f>
        <v>#REF!</v>
      </c>
      <c r="T666" s="0" t="e">
        <f aca="false">VLOOKUP('XL-OPT'!Q666,Months!$A$4:$D$288,4)</f>
        <v>#REF!</v>
      </c>
    </row>
    <row r="667" customFormat="false" ht="12.75" hidden="false" customHeight="false" outlineLevel="0" collapsed="false">
      <c r="O667" s="0" t="e">
        <f aca="false">CONCATENATE(P667,Q667)</f>
        <v>#REF!</v>
      </c>
      <c r="P667" s="0" t="e">
        <f aca="false">#REF!</f>
        <v>#REF!</v>
      </c>
      <c r="Q667" s="153" t="e">
        <f aca="false">#REF!</f>
        <v>#REF!</v>
      </c>
      <c r="R667" s="0" t="e">
        <f aca="false">#REF!</f>
        <v>#REF!</v>
      </c>
      <c r="S667" s="0" t="e">
        <f aca="false">#REF!</f>
        <v>#REF!</v>
      </c>
      <c r="T667" s="0" t="e">
        <f aca="false">VLOOKUP('XL-OPT'!Q667,Months!$A$4:$D$288,4)</f>
        <v>#REF!</v>
      </c>
    </row>
    <row r="668" customFormat="false" ht="12.75" hidden="false" customHeight="false" outlineLevel="0" collapsed="false">
      <c r="O668" s="0" t="e">
        <f aca="false">CONCATENATE(P668,Q668)</f>
        <v>#REF!</v>
      </c>
      <c r="P668" s="0" t="e">
        <f aca="false">#REF!</f>
        <v>#REF!</v>
      </c>
      <c r="Q668" s="153" t="e">
        <f aca="false">#REF!</f>
        <v>#REF!</v>
      </c>
      <c r="R668" s="0" t="e">
        <f aca="false">#REF!</f>
        <v>#REF!</v>
      </c>
      <c r="S668" s="0" t="e">
        <f aca="false">#REF!</f>
        <v>#REF!</v>
      </c>
      <c r="T668" s="0" t="e">
        <f aca="false">VLOOKUP('XL-OPT'!Q668,Months!$A$4:$D$288,4)</f>
        <v>#REF!</v>
      </c>
    </row>
    <row r="669" customFormat="false" ht="12.75" hidden="false" customHeight="false" outlineLevel="0" collapsed="false">
      <c r="O669" s="0" t="e">
        <f aca="false">CONCATENATE(P669,Q669)</f>
        <v>#REF!</v>
      </c>
      <c r="P669" s="0" t="e">
        <f aca="false">#REF!</f>
        <v>#REF!</v>
      </c>
      <c r="Q669" s="153" t="e">
        <f aca="false">#REF!</f>
        <v>#REF!</v>
      </c>
      <c r="R669" s="0" t="e">
        <f aca="false">#REF!</f>
        <v>#REF!</v>
      </c>
      <c r="S669" s="0" t="e">
        <f aca="false">#REF!</f>
        <v>#REF!</v>
      </c>
      <c r="T669" s="0" t="e">
        <f aca="false">VLOOKUP('XL-OPT'!Q669,Months!$A$4:$D$288,4)</f>
        <v>#REF!</v>
      </c>
    </row>
    <row r="670" customFormat="false" ht="12.75" hidden="false" customHeight="false" outlineLevel="0" collapsed="false">
      <c r="O670" s="0" t="e">
        <f aca="false">CONCATENATE(P670,Q670)</f>
        <v>#REF!</v>
      </c>
      <c r="P670" s="0" t="e">
        <f aca="false">#REF!</f>
        <v>#REF!</v>
      </c>
      <c r="Q670" s="153" t="e">
        <f aca="false">#REF!</f>
        <v>#REF!</v>
      </c>
      <c r="R670" s="0" t="e">
        <f aca="false">#REF!</f>
        <v>#REF!</v>
      </c>
      <c r="S670" s="0" t="e">
        <f aca="false">#REF!</f>
        <v>#REF!</v>
      </c>
      <c r="T670" s="0" t="e">
        <f aca="false">VLOOKUP('XL-OPT'!Q670,Months!$A$4:$D$288,4)</f>
        <v>#REF!</v>
      </c>
    </row>
    <row r="671" customFormat="false" ht="12.75" hidden="false" customHeight="false" outlineLevel="0" collapsed="false">
      <c r="O671" s="0" t="e">
        <f aca="false">CONCATENATE(P671,Q671)</f>
        <v>#REF!</v>
      </c>
      <c r="P671" s="0" t="e">
        <f aca="false">#REF!</f>
        <v>#REF!</v>
      </c>
      <c r="Q671" s="153" t="e">
        <f aca="false">#REF!</f>
        <v>#REF!</v>
      </c>
      <c r="R671" s="0" t="e">
        <f aca="false">#REF!</f>
        <v>#REF!</v>
      </c>
      <c r="S671" s="0" t="e">
        <f aca="false">#REF!</f>
        <v>#REF!</v>
      </c>
      <c r="T671" s="0" t="e">
        <f aca="false">VLOOKUP('XL-OPT'!Q671,Months!$A$4:$D$288,4)</f>
        <v>#REF!</v>
      </c>
    </row>
    <row r="672" customFormat="false" ht="12.75" hidden="false" customHeight="false" outlineLevel="0" collapsed="false">
      <c r="O672" s="0" t="e">
        <f aca="false">CONCATENATE(P672,Q672)</f>
        <v>#REF!</v>
      </c>
      <c r="P672" s="0" t="e">
        <f aca="false">#REF!</f>
        <v>#REF!</v>
      </c>
      <c r="Q672" s="153" t="e">
        <f aca="false">#REF!</f>
        <v>#REF!</v>
      </c>
      <c r="R672" s="0" t="e">
        <f aca="false">#REF!</f>
        <v>#REF!</v>
      </c>
      <c r="S672" s="0" t="e">
        <f aca="false">#REF!</f>
        <v>#REF!</v>
      </c>
      <c r="T672" s="0" t="e">
        <f aca="false">VLOOKUP('XL-OPT'!Q672,Months!$A$4:$D$288,4)</f>
        <v>#REF!</v>
      </c>
    </row>
    <row r="673" customFormat="false" ht="12.75" hidden="false" customHeight="false" outlineLevel="0" collapsed="false">
      <c r="O673" s="0" t="e">
        <f aca="false">CONCATENATE(P673,Q673)</f>
        <v>#REF!</v>
      </c>
      <c r="P673" s="0" t="e">
        <f aca="false">#REF!</f>
        <v>#REF!</v>
      </c>
      <c r="Q673" s="153" t="e">
        <f aca="false">#REF!</f>
        <v>#REF!</v>
      </c>
      <c r="R673" s="0" t="e">
        <f aca="false">#REF!</f>
        <v>#REF!</v>
      </c>
      <c r="S673" s="0" t="e">
        <f aca="false">#REF!</f>
        <v>#REF!</v>
      </c>
      <c r="T673" s="0" t="e">
        <f aca="false">VLOOKUP('XL-OPT'!Q673,Months!$A$4:$D$288,4)</f>
        <v>#REF!</v>
      </c>
    </row>
    <row r="674" customFormat="false" ht="12.75" hidden="false" customHeight="false" outlineLevel="0" collapsed="false">
      <c r="O674" s="0" t="e">
        <f aca="false">CONCATENATE(P674,Q674)</f>
        <v>#REF!</v>
      </c>
      <c r="P674" s="0" t="e">
        <f aca="false">#REF!</f>
        <v>#REF!</v>
      </c>
      <c r="Q674" s="153" t="e">
        <f aca="false">#REF!</f>
        <v>#REF!</v>
      </c>
      <c r="R674" s="0" t="e">
        <f aca="false">#REF!</f>
        <v>#REF!</v>
      </c>
      <c r="S674" s="0" t="e">
        <f aca="false">#REF!</f>
        <v>#REF!</v>
      </c>
      <c r="T674" s="0" t="e">
        <f aca="false">VLOOKUP('XL-OPT'!Q674,Months!$A$4:$D$288,4)</f>
        <v>#REF!</v>
      </c>
    </row>
    <row r="675" customFormat="false" ht="12.75" hidden="false" customHeight="false" outlineLevel="0" collapsed="false">
      <c r="O675" s="0" t="e">
        <f aca="false">CONCATENATE(P675,Q675)</f>
        <v>#REF!</v>
      </c>
      <c r="P675" s="0" t="e">
        <f aca="false">#REF!</f>
        <v>#REF!</v>
      </c>
      <c r="Q675" s="153" t="e">
        <f aca="false">#REF!</f>
        <v>#REF!</v>
      </c>
      <c r="R675" s="0" t="e">
        <f aca="false">#REF!</f>
        <v>#REF!</v>
      </c>
      <c r="S675" s="0" t="e">
        <f aca="false">#REF!</f>
        <v>#REF!</v>
      </c>
      <c r="T675" s="0" t="e">
        <f aca="false">VLOOKUP('XL-OPT'!Q675,Months!$A$4:$D$288,4)</f>
        <v>#REF!</v>
      </c>
    </row>
    <row r="676" customFormat="false" ht="12.75" hidden="false" customHeight="false" outlineLevel="0" collapsed="false">
      <c r="O676" s="0" t="e">
        <f aca="false">CONCATENATE(P676,Q676)</f>
        <v>#REF!</v>
      </c>
      <c r="P676" s="0" t="e">
        <f aca="false">#REF!</f>
        <v>#REF!</v>
      </c>
      <c r="Q676" s="153" t="e">
        <f aca="false">#REF!</f>
        <v>#REF!</v>
      </c>
      <c r="R676" s="0" t="e">
        <f aca="false">#REF!</f>
        <v>#REF!</v>
      </c>
      <c r="S676" s="0" t="e">
        <f aca="false">#REF!</f>
        <v>#REF!</v>
      </c>
      <c r="T676" s="0" t="e">
        <f aca="false">VLOOKUP('XL-OPT'!Q676,Months!$A$4:$D$288,4)</f>
        <v>#REF!</v>
      </c>
    </row>
    <row r="677" customFormat="false" ht="12.75" hidden="false" customHeight="false" outlineLevel="0" collapsed="false">
      <c r="O677" s="0" t="e">
        <f aca="false">CONCATENATE(P677,Q677)</f>
        <v>#REF!</v>
      </c>
      <c r="P677" s="0" t="e">
        <f aca="false">#REF!</f>
        <v>#REF!</v>
      </c>
      <c r="Q677" s="153" t="e">
        <f aca="false">#REF!</f>
        <v>#REF!</v>
      </c>
      <c r="R677" s="0" t="e">
        <f aca="false">#REF!</f>
        <v>#REF!</v>
      </c>
      <c r="S677" s="0" t="e">
        <f aca="false">#REF!</f>
        <v>#REF!</v>
      </c>
      <c r="T677" s="0" t="e">
        <f aca="false">VLOOKUP('XL-OPT'!Q677,Months!$A$4:$D$288,4)</f>
        <v>#REF!</v>
      </c>
    </row>
    <row r="678" customFormat="false" ht="12.75" hidden="false" customHeight="false" outlineLevel="0" collapsed="false">
      <c r="O678" s="0" t="e">
        <f aca="false">CONCATENATE(P678,Q678)</f>
        <v>#REF!</v>
      </c>
      <c r="P678" s="0" t="e">
        <f aca="false">#REF!</f>
        <v>#REF!</v>
      </c>
      <c r="Q678" s="153" t="e">
        <f aca="false">#REF!</f>
        <v>#REF!</v>
      </c>
      <c r="R678" s="0" t="e">
        <f aca="false">#REF!</f>
        <v>#REF!</v>
      </c>
      <c r="S678" s="0" t="e">
        <f aca="false">#REF!</f>
        <v>#REF!</v>
      </c>
      <c r="T678" s="0" t="e">
        <f aca="false">VLOOKUP('XL-OPT'!Q678,Months!$A$4:$D$288,4)</f>
        <v>#REF!</v>
      </c>
    </row>
    <row r="679" customFormat="false" ht="12.75" hidden="false" customHeight="false" outlineLevel="0" collapsed="false">
      <c r="O679" s="0" t="e">
        <f aca="false">CONCATENATE(P679,Q679)</f>
        <v>#REF!</v>
      </c>
      <c r="P679" s="0" t="e">
        <f aca="false">#REF!</f>
        <v>#REF!</v>
      </c>
      <c r="Q679" s="153" t="e">
        <f aca="false">#REF!</f>
        <v>#REF!</v>
      </c>
      <c r="R679" s="0" t="e">
        <f aca="false">#REF!</f>
        <v>#REF!</v>
      </c>
      <c r="S679" s="0" t="e">
        <f aca="false">#REF!</f>
        <v>#REF!</v>
      </c>
      <c r="T679" s="0" t="e">
        <f aca="false">VLOOKUP('XL-OPT'!Q679,Months!$A$4:$D$288,4)</f>
        <v>#REF!</v>
      </c>
    </row>
    <row r="680" customFormat="false" ht="12.75" hidden="false" customHeight="false" outlineLevel="0" collapsed="false">
      <c r="O680" s="0" t="e">
        <f aca="false">CONCATENATE(P680,Q680)</f>
        <v>#REF!</v>
      </c>
      <c r="P680" s="0" t="e">
        <f aca="false">#REF!</f>
        <v>#REF!</v>
      </c>
      <c r="Q680" s="153" t="e">
        <f aca="false">#REF!</f>
        <v>#REF!</v>
      </c>
      <c r="R680" s="0" t="e">
        <f aca="false">#REF!</f>
        <v>#REF!</v>
      </c>
      <c r="S680" s="0" t="e">
        <f aca="false">#REF!</f>
        <v>#REF!</v>
      </c>
      <c r="T680" s="0" t="e">
        <f aca="false">VLOOKUP('XL-OPT'!Q680,Months!$A$4:$D$288,4)</f>
        <v>#REF!</v>
      </c>
    </row>
    <row r="681" customFormat="false" ht="12.75" hidden="false" customHeight="false" outlineLevel="0" collapsed="false">
      <c r="O681" s="0" t="e">
        <f aca="false">CONCATENATE(P681,Q681)</f>
        <v>#REF!</v>
      </c>
      <c r="P681" s="0" t="e">
        <f aca="false">#REF!</f>
        <v>#REF!</v>
      </c>
      <c r="Q681" s="153" t="e">
        <f aca="false">#REF!</f>
        <v>#REF!</v>
      </c>
      <c r="R681" s="0" t="e">
        <f aca="false">#REF!</f>
        <v>#REF!</v>
      </c>
      <c r="S681" s="0" t="e">
        <f aca="false">#REF!</f>
        <v>#REF!</v>
      </c>
      <c r="T681" s="0" t="e">
        <f aca="false">VLOOKUP('XL-OPT'!Q681,Months!$A$4:$D$288,4)</f>
        <v>#REF!</v>
      </c>
    </row>
    <row r="682" customFormat="false" ht="12.75" hidden="false" customHeight="false" outlineLevel="0" collapsed="false">
      <c r="O682" s="0" t="e">
        <f aca="false">CONCATENATE(P682,Q682)</f>
        <v>#REF!</v>
      </c>
      <c r="P682" s="0" t="e">
        <f aca="false">#REF!</f>
        <v>#REF!</v>
      </c>
      <c r="Q682" s="153" t="e">
        <f aca="false">#REF!</f>
        <v>#REF!</v>
      </c>
      <c r="R682" s="0" t="e">
        <f aca="false">#REF!</f>
        <v>#REF!</v>
      </c>
      <c r="S682" s="0" t="e">
        <f aca="false">#REF!</f>
        <v>#REF!</v>
      </c>
      <c r="T682" s="0" t="e">
        <f aca="false">VLOOKUP('XL-OPT'!Q682,Months!$A$4:$D$288,4)</f>
        <v>#REF!</v>
      </c>
    </row>
    <row r="683" customFormat="false" ht="12.75" hidden="false" customHeight="false" outlineLevel="0" collapsed="false">
      <c r="O683" s="0" t="e">
        <f aca="false">CONCATENATE(P683,Q683)</f>
        <v>#REF!</v>
      </c>
      <c r="P683" s="0" t="e">
        <f aca="false">#REF!</f>
        <v>#REF!</v>
      </c>
      <c r="Q683" s="153" t="e">
        <f aca="false">#REF!</f>
        <v>#REF!</v>
      </c>
      <c r="R683" s="0" t="e">
        <f aca="false">#REF!</f>
        <v>#REF!</v>
      </c>
      <c r="S683" s="0" t="e">
        <f aca="false">#REF!</f>
        <v>#REF!</v>
      </c>
      <c r="T683" s="0" t="e">
        <f aca="false">VLOOKUP('XL-OPT'!Q683,Months!$A$4:$D$288,4)</f>
        <v>#REF!</v>
      </c>
    </row>
    <row r="684" customFormat="false" ht="12.75" hidden="false" customHeight="false" outlineLevel="0" collapsed="false">
      <c r="O684" s="0" t="e">
        <f aca="false">CONCATENATE(P684,Q684)</f>
        <v>#REF!</v>
      </c>
      <c r="P684" s="0" t="e">
        <f aca="false">#REF!</f>
        <v>#REF!</v>
      </c>
      <c r="Q684" s="153" t="e">
        <f aca="false">#REF!</f>
        <v>#REF!</v>
      </c>
      <c r="R684" s="0" t="e">
        <f aca="false">#REF!</f>
        <v>#REF!</v>
      </c>
      <c r="S684" s="0" t="e">
        <f aca="false">#REF!</f>
        <v>#REF!</v>
      </c>
      <c r="T684" s="0" t="e">
        <f aca="false">VLOOKUP('XL-OPT'!Q684,Months!$A$4:$D$288,4)</f>
        <v>#REF!</v>
      </c>
    </row>
    <row r="685" customFormat="false" ht="12.75" hidden="false" customHeight="false" outlineLevel="0" collapsed="false">
      <c r="O685" s="0" t="e">
        <f aca="false">CONCATENATE(P685,Q685)</f>
        <v>#REF!</v>
      </c>
      <c r="P685" s="0" t="e">
        <f aca="false">#REF!</f>
        <v>#REF!</v>
      </c>
      <c r="Q685" s="153" t="e">
        <f aca="false">#REF!</f>
        <v>#REF!</v>
      </c>
      <c r="R685" s="0" t="e">
        <f aca="false">#REF!</f>
        <v>#REF!</v>
      </c>
      <c r="S685" s="0" t="e">
        <f aca="false">#REF!</f>
        <v>#REF!</v>
      </c>
      <c r="T685" s="0" t="e">
        <f aca="false">VLOOKUP('XL-OPT'!Q685,Months!$A$4:$D$288,4)</f>
        <v>#REF!</v>
      </c>
    </row>
    <row r="686" customFormat="false" ht="12.75" hidden="false" customHeight="false" outlineLevel="0" collapsed="false">
      <c r="O686" s="0" t="e">
        <f aca="false">CONCATENATE(P686,Q686)</f>
        <v>#REF!</v>
      </c>
      <c r="P686" s="0" t="e">
        <f aca="false">#REF!</f>
        <v>#REF!</v>
      </c>
      <c r="Q686" s="153" t="e">
        <f aca="false">#REF!</f>
        <v>#REF!</v>
      </c>
      <c r="R686" s="0" t="e">
        <f aca="false">#REF!</f>
        <v>#REF!</v>
      </c>
      <c r="S686" s="0" t="e">
        <f aca="false">#REF!</f>
        <v>#REF!</v>
      </c>
      <c r="T686" s="0" t="e">
        <f aca="false">VLOOKUP('XL-OPT'!Q686,Months!$A$4:$D$288,4)</f>
        <v>#REF!</v>
      </c>
    </row>
    <row r="687" customFormat="false" ht="12.75" hidden="false" customHeight="false" outlineLevel="0" collapsed="false">
      <c r="O687" s="0" t="e">
        <f aca="false">CONCATENATE(P687,Q687)</f>
        <v>#REF!</v>
      </c>
      <c r="P687" s="0" t="e">
        <f aca="false">#REF!</f>
        <v>#REF!</v>
      </c>
      <c r="Q687" s="153" t="e">
        <f aca="false">#REF!</f>
        <v>#REF!</v>
      </c>
      <c r="R687" s="0" t="e">
        <f aca="false">#REF!</f>
        <v>#REF!</v>
      </c>
      <c r="S687" s="0" t="e">
        <f aca="false">#REF!</f>
        <v>#REF!</v>
      </c>
      <c r="T687" s="0" t="e">
        <f aca="false">VLOOKUP('XL-OPT'!Q687,Months!$A$4:$D$288,4)</f>
        <v>#REF!</v>
      </c>
    </row>
    <row r="688" customFormat="false" ht="12.75" hidden="false" customHeight="false" outlineLevel="0" collapsed="false">
      <c r="O688" s="0" t="e">
        <f aca="false">CONCATENATE(P688,Q688)</f>
        <v>#REF!</v>
      </c>
      <c r="P688" s="0" t="e">
        <f aca="false">#REF!</f>
        <v>#REF!</v>
      </c>
      <c r="Q688" s="153" t="e">
        <f aca="false">#REF!</f>
        <v>#REF!</v>
      </c>
      <c r="R688" s="0" t="e">
        <f aca="false">#REF!</f>
        <v>#REF!</v>
      </c>
      <c r="S688" s="0" t="e">
        <f aca="false">#REF!</f>
        <v>#REF!</v>
      </c>
      <c r="T688" s="0" t="e">
        <f aca="false">VLOOKUP('XL-OPT'!Q688,Months!$A$4:$D$288,4)</f>
        <v>#REF!</v>
      </c>
    </row>
    <row r="689" customFormat="false" ht="12.75" hidden="false" customHeight="false" outlineLevel="0" collapsed="false">
      <c r="O689" s="0" t="e">
        <f aca="false">CONCATENATE(P689,Q689)</f>
        <v>#REF!</v>
      </c>
      <c r="P689" s="0" t="e">
        <f aca="false">#REF!</f>
        <v>#REF!</v>
      </c>
      <c r="Q689" s="153" t="e">
        <f aca="false">#REF!</f>
        <v>#REF!</v>
      </c>
      <c r="R689" s="0" t="e">
        <f aca="false">#REF!</f>
        <v>#REF!</v>
      </c>
      <c r="S689" s="0" t="e">
        <f aca="false">#REF!</f>
        <v>#REF!</v>
      </c>
      <c r="T689" s="0" t="e">
        <f aca="false">VLOOKUP('XL-OPT'!Q689,Months!$A$4:$D$288,4)</f>
        <v>#REF!</v>
      </c>
    </row>
    <row r="690" customFormat="false" ht="12.75" hidden="false" customHeight="false" outlineLevel="0" collapsed="false">
      <c r="O690" s="0" t="e">
        <f aca="false">CONCATENATE(P690,Q690)</f>
        <v>#REF!</v>
      </c>
      <c r="P690" s="0" t="e">
        <f aca="false">#REF!</f>
        <v>#REF!</v>
      </c>
      <c r="Q690" s="153" t="e">
        <f aca="false">#REF!</f>
        <v>#REF!</v>
      </c>
      <c r="R690" s="0" t="e">
        <f aca="false">#REF!</f>
        <v>#REF!</v>
      </c>
      <c r="S690" s="0" t="e">
        <f aca="false">#REF!</f>
        <v>#REF!</v>
      </c>
      <c r="T690" s="0" t="e">
        <f aca="false">VLOOKUP('XL-OPT'!Q690,Months!$A$4:$D$288,4)</f>
        <v>#REF!</v>
      </c>
    </row>
    <row r="691" customFormat="false" ht="12.75" hidden="false" customHeight="false" outlineLevel="0" collapsed="false">
      <c r="O691" s="0" t="e">
        <f aca="false">CONCATENATE(P691,Q691)</f>
        <v>#REF!</v>
      </c>
      <c r="P691" s="0" t="e">
        <f aca="false">#REF!</f>
        <v>#REF!</v>
      </c>
      <c r="Q691" s="153" t="e">
        <f aca="false">#REF!</f>
        <v>#REF!</v>
      </c>
      <c r="R691" s="0" t="e">
        <f aca="false">#REF!</f>
        <v>#REF!</v>
      </c>
      <c r="S691" s="0" t="e">
        <f aca="false">#REF!</f>
        <v>#REF!</v>
      </c>
      <c r="T691" s="0" t="e">
        <f aca="false">VLOOKUP('XL-OPT'!Q691,Months!$A$4:$D$288,4)</f>
        <v>#REF!</v>
      </c>
    </row>
    <row r="692" customFormat="false" ht="12.75" hidden="false" customHeight="false" outlineLevel="0" collapsed="false">
      <c r="O692" s="0" t="e">
        <f aca="false">CONCATENATE(P692,Q692)</f>
        <v>#REF!</v>
      </c>
      <c r="P692" s="0" t="e">
        <f aca="false">#REF!</f>
        <v>#REF!</v>
      </c>
      <c r="Q692" s="153" t="e">
        <f aca="false">#REF!</f>
        <v>#REF!</v>
      </c>
      <c r="R692" s="0" t="e">
        <f aca="false">#REF!</f>
        <v>#REF!</v>
      </c>
      <c r="S692" s="0" t="e">
        <f aca="false">#REF!</f>
        <v>#REF!</v>
      </c>
      <c r="T692" s="0" t="e">
        <f aca="false">VLOOKUP('XL-OPT'!Q692,Months!$A$4:$D$288,4)</f>
        <v>#REF!</v>
      </c>
    </row>
    <row r="693" customFormat="false" ht="12.75" hidden="false" customHeight="false" outlineLevel="0" collapsed="false">
      <c r="O693" s="0" t="e">
        <f aca="false">CONCATENATE(P693,Q693)</f>
        <v>#REF!</v>
      </c>
      <c r="P693" s="0" t="e">
        <f aca="false">#REF!</f>
        <v>#REF!</v>
      </c>
      <c r="Q693" s="153" t="e">
        <f aca="false">#REF!</f>
        <v>#REF!</v>
      </c>
      <c r="R693" s="0" t="e">
        <f aca="false">#REF!</f>
        <v>#REF!</v>
      </c>
      <c r="S693" s="0" t="e">
        <f aca="false">#REF!</f>
        <v>#REF!</v>
      </c>
      <c r="T693" s="0" t="e">
        <f aca="false">VLOOKUP('XL-OPT'!Q693,Months!$A$4:$D$288,4)</f>
        <v>#REF!</v>
      </c>
    </row>
    <row r="694" customFormat="false" ht="12.75" hidden="false" customHeight="false" outlineLevel="0" collapsed="false">
      <c r="O694" s="0" t="e">
        <f aca="false">CONCATENATE(P694,Q694)</f>
        <v>#REF!</v>
      </c>
      <c r="P694" s="0" t="e">
        <f aca="false">#REF!</f>
        <v>#REF!</v>
      </c>
      <c r="Q694" s="153" t="e">
        <f aca="false">#REF!</f>
        <v>#REF!</v>
      </c>
      <c r="R694" s="0" t="e">
        <f aca="false">#REF!</f>
        <v>#REF!</v>
      </c>
      <c r="S694" s="0" t="e">
        <f aca="false">#REF!</f>
        <v>#REF!</v>
      </c>
      <c r="T694" s="0" t="e">
        <f aca="false">VLOOKUP('XL-OPT'!Q694,Months!$A$4:$D$288,4)</f>
        <v>#REF!</v>
      </c>
    </row>
    <row r="695" customFormat="false" ht="12.75" hidden="false" customHeight="false" outlineLevel="0" collapsed="false">
      <c r="O695" s="0" t="e">
        <f aca="false">CONCATENATE(P695,Q695)</f>
        <v>#REF!</v>
      </c>
      <c r="P695" s="0" t="e">
        <f aca="false">#REF!</f>
        <v>#REF!</v>
      </c>
      <c r="Q695" s="153" t="e">
        <f aca="false">#REF!</f>
        <v>#REF!</v>
      </c>
      <c r="R695" s="0" t="e">
        <f aca="false">#REF!</f>
        <v>#REF!</v>
      </c>
      <c r="S695" s="0" t="e">
        <f aca="false">#REF!</f>
        <v>#REF!</v>
      </c>
      <c r="T695" s="0" t="e">
        <f aca="false">VLOOKUP('XL-OPT'!Q695,Months!$A$4:$D$288,4)</f>
        <v>#REF!</v>
      </c>
    </row>
    <row r="696" customFormat="false" ht="12.75" hidden="false" customHeight="false" outlineLevel="0" collapsed="false">
      <c r="O696" s="0" t="e">
        <f aca="false">CONCATENATE(P696,Q696)</f>
        <v>#REF!</v>
      </c>
      <c r="P696" s="0" t="e">
        <f aca="false">#REF!</f>
        <v>#REF!</v>
      </c>
      <c r="Q696" s="153" t="e">
        <f aca="false">#REF!</f>
        <v>#REF!</v>
      </c>
      <c r="R696" s="0" t="e">
        <f aca="false">#REF!</f>
        <v>#REF!</v>
      </c>
      <c r="S696" s="0" t="e">
        <f aca="false">#REF!</f>
        <v>#REF!</v>
      </c>
      <c r="T696" s="0" t="e">
        <f aca="false">VLOOKUP('XL-OPT'!Q696,Months!$A$4:$D$288,4)</f>
        <v>#REF!</v>
      </c>
    </row>
    <row r="697" customFormat="false" ht="12.75" hidden="false" customHeight="false" outlineLevel="0" collapsed="false">
      <c r="O697" s="0" t="e">
        <f aca="false">CONCATENATE(P697,Q697)</f>
        <v>#REF!</v>
      </c>
      <c r="P697" s="0" t="e">
        <f aca="false">#REF!</f>
        <v>#REF!</v>
      </c>
      <c r="Q697" s="153" t="e">
        <f aca="false">#REF!</f>
        <v>#REF!</v>
      </c>
      <c r="R697" s="0" t="e">
        <f aca="false">#REF!</f>
        <v>#REF!</v>
      </c>
      <c r="S697" s="0" t="e">
        <f aca="false">#REF!</f>
        <v>#REF!</v>
      </c>
      <c r="T697" s="0" t="e">
        <f aca="false">VLOOKUP('XL-OPT'!Q697,Months!$A$4:$D$288,4)</f>
        <v>#REF!</v>
      </c>
    </row>
    <row r="698" customFormat="false" ht="12.75" hidden="false" customHeight="false" outlineLevel="0" collapsed="false">
      <c r="O698" s="0" t="e">
        <f aca="false">CONCATENATE(P698,Q698)</f>
        <v>#REF!</v>
      </c>
      <c r="P698" s="0" t="e">
        <f aca="false">#REF!</f>
        <v>#REF!</v>
      </c>
      <c r="Q698" s="153" t="e">
        <f aca="false">#REF!</f>
        <v>#REF!</v>
      </c>
      <c r="R698" s="0" t="e">
        <f aca="false">#REF!</f>
        <v>#REF!</v>
      </c>
      <c r="S698" s="0" t="e">
        <f aca="false">#REF!</f>
        <v>#REF!</v>
      </c>
      <c r="T698" s="0" t="e">
        <f aca="false">VLOOKUP('XL-OPT'!Q698,Months!$A$4:$D$288,4)</f>
        <v>#REF!</v>
      </c>
    </row>
    <row r="699" customFormat="false" ht="12.75" hidden="false" customHeight="false" outlineLevel="0" collapsed="false">
      <c r="O699" s="0" t="e">
        <f aca="false">CONCATENATE(P699,Q699)</f>
        <v>#REF!</v>
      </c>
      <c r="P699" s="0" t="e">
        <f aca="false">#REF!</f>
        <v>#REF!</v>
      </c>
      <c r="Q699" s="153" t="e">
        <f aca="false">#REF!</f>
        <v>#REF!</v>
      </c>
      <c r="R699" s="0" t="e">
        <f aca="false">#REF!</f>
        <v>#REF!</v>
      </c>
      <c r="S699" s="0" t="e">
        <f aca="false">#REF!</f>
        <v>#REF!</v>
      </c>
      <c r="T699" s="0" t="e">
        <f aca="false">VLOOKUP('XL-OPT'!Q699,Months!$A$4:$D$288,4)</f>
        <v>#REF!</v>
      </c>
    </row>
    <row r="700" customFormat="false" ht="12.75" hidden="false" customHeight="false" outlineLevel="0" collapsed="false">
      <c r="O700" s="0" t="e">
        <f aca="false">CONCATENATE(P700,Q700)</f>
        <v>#REF!</v>
      </c>
      <c r="P700" s="0" t="e">
        <f aca="false">#REF!</f>
        <v>#REF!</v>
      </c>
      <c r="Q700" s="153" t="e">
        <f aca="false">#REF!</f>
        <v>#REF!</v>
      </c>
      <c r="R700" s="0" t="e">
        <f aca="false">#REF!</f>
        <v>#REF!</v>
      </c>
      <c r="S700" s="0" t="e">
        <f aca="false">#REF!</f>
        <v>#REF!</v>
      </c>
      <c r="T700" s="0" t="e">
        <f aca="false">VLOOKUP('XL-OPT'!Q700,Months!$A$4:$D$288,4)</f>
        <v>#REF!</v>
      </c>
    </row>
    <row r="701" customFormat="false" ht="12.75" hidden="false" customHeight="false" outlineLevel="0" collapsed="false">
      <c r="O701" s="0" t="e">
        <f aca="false">CONCATENATE(P701,Q701)</f>
        <v>#REF!</v>
      </c>
      <c r="P701" s="0" t="e">
        <f aca="false">#REF!</f>
        <v>#REF!</v>
      </c>
      <c r="Q701" s="153" t="e">
        <f aca="false">#REF!</f>
        <v>#REF!</v>
      </c>
      <c r="R701" s="0" t="e">
        <f aca="false">#REF!</f>
        <v>#REF!</v>
      </c>
      <c r="S701" s="0" t="e">
        <f aca="false">#REF!</f>
        <v>#REF!</v>
      </c>
      <c r="T701" s="0" t="e">
        <f aca="false">VLOOKUP('XL-OPT'!Q701,Months!$A$4:$D$288,4)</f>
        <v>#REF!</v>
      </c>
    </row>
    <row r="702" customFormat="false" ht="12.75" hidden="false" customHeight="false" outlineLevel="0" collapsed="false">
      <c r="O702" s="0" t="e">
        <f aca="false">CONCATENATE(P702,Q702)</f>
        <v>#REF!</v>
      </c>
      <c r="P702" s="0" t="e">
        <f aca="false">#REF!</f>
        <v>#REF!</v>
      </c>
      <c r="Q702" s="153" t="e">
        <f aca="false">#REF!</f>
        <v>#REF!</v>
      </c>
      <c r="R702" s="0" t="e">
        <f aca="false">#REF!</f>
        <v>#REF!</v>
      </c>
      <c r="S702" s="0" t="e">
        <f aca="false">#REF!</f>
        <v>#REF!</v>
      </c>
      <c r="T702" s="0" t="e">
        <f aca="false">VLOOKUP('XL-OPT'!Q702,Months!$A$4:$D$288,4)</f>
        <v>#REF!</v>
      </c>
    </row>
    <row r="703" customFormat="false" ht="12.75" hidden="false" customHeight="false" outlineLevel="0" collapsed="false">
      <c r="O703" s="0" t="e">
        <f aca="false">CONCATENATE(P703,Q703)</f>
        <v>#REF!</v>
      </c>
      <c r="P703" s="0" t="e">
        <f aca="false">#REF!</f>
        <v>#REF!</v>
      </c>
      <c r="Q703" s="153" t="e">
        <f aca="false">#REF!</f>
        <v>#REF!</v>
      </c>
      <c r="R703" s="0" t="e">
        <f aca="false">#REF!</f>
        <v>#REF!</v>
      </c>
      <c r="S703" s="0" t="e">
        <f aca="false">#REF!</f>
        <v>#REF!</v>
      </c>
      <c r="T703" s="0" t="e">
        <f aca="false">VLOOKUP('XL-OPT'!Q703,Months!$A$4:$D$288,4)</f>
        <v>#REF!</v>
      </c>
    </row>
    <row r="704" customFormat="false" ht="12.75" hidden="false" customHeight="false" outlineLevel="0" collapsed="false">
      <c r="O704" s="0" t="e">
        <f aca="false">CONCATENATE(P704,Q704)</f>
        <v>#REF!</v>
      </c>
      <c r="P704" s="0" t="e">
        <f aca="false">#REF!</f>
        <v>#REF!</v>
      </c>
      <c r="Q704" s="153" t="e">
        <f aca="false">#REF!</f>
        <v>#REF!</v>
      </c>
      <c r="R704" s="0" t="e">
        <f aca="false">#REF!</f>
        <v>#REF!</v>
      </c>
      <c r="S704" s="0" t="e">
        <f aca="false">#REF!</f>
        <v>#REF!</v>
      </c>
      <c r="T704" s="0" t="e">
        <f aca="false">VLOOKUP('XL-OPT'!Q704,Months!$A$4:$D$288,4)</f>
        <v>#REF!</v>
      </c>
    </row>
    <row r="705" customFormat="false" ht="12.75" hidden="false" customHeight="false" outlineLevel="0" collapsed="false">
      <c r="O705" s="0" t="e">
        <f aca="false">CONCATENATE(P705,Q705)</f>
        <v>#REF!</v>
      </c>
      <c r="P705" s="0" t="e">
        <f aca="false">#REF!</f>
        <v>#REF!</v>
      </c>
      <c r="Q705" s="153" t="e">
        <f aca="false">#REF!</f>
        <v>#REF!</v>
      </c>
      <c r="R705" s="0" t="e">
        <f aca="false">#REF!</f>
        <v>#REF!</v>
      </c>
      <c r="S705" s="0" t="e">
        <f aca="false">#REF!</f>
        <v>#REF!</v>
      </c>
      <c r="T705" s="0" t="e">
        <f aca="false">VLOOKUP('XL-OPT'!Q705,Months!$A$4:$D$288,4)</f>
        <v>#REF!</v>
      </c>
    </row>
    <row r="706" customFormat="false" ht="12.75" hidden="false" customHeight="false" outlineLevel="0" collapsed="false">
      <c r="O706" s="0" t="e">
        <f aca="false">CONCATENATE(P706,Q706)</f>
        <v>#REF!</v>
      </c>
      <c r="P706" s="0" t="e">
        <f aca="false">#REF!</f>
        <v>#REF!</v>
      </c>
      <c r="Q706" s="153" t="e">
        <f aca="false">#REF!</f>
        <v>#REF!</v>
      </c>
      <c r="R706" s="0" t="e">
        <f aca="false">#REF!</f>
        <v>#REF!</v>
      </c>
      <c r="S706" s="0" t="e">
        <f aca="false">#REF!</f>
        <v>#REF!</v>
      </c>
      <c r="T706" s="0" t="e">
        <f aca="false">VLOOKUP('XL-OPT'!Q706,Months!$A$4:$D$288,4)</f>
        <v>#REF!</v>
      </c>
    </row>
    <row r="707" customFormat="false" ht="12.75" hidden="false" customHeight="false" outlineLevel="0" collapsed="false">
      <c r="O707" s="0" t="e">
        <f aca="false">CONCATENATE(P707,Q707)</f>
        <v>#REF!</v>
      </c>
      <c r="P707" s="0" t="e">
        <f aca="false">#REF!</f>
        <v>#REF!</v>
      </c>
      <c r="Q707" s="153" t="e">
        <f aca="false">#REF!</f>
        <v>#REF!</v>
      </c>
      <c r="R707" s="0" t="e">
        <f aca="false">#REF!</f>
        <v>#REF!</v>
      </c>
      <c r="S707" s="0" t="e">
        <f aca="false">#REF!</f>
        <v>#REF!</v>
      </c>
      <c r="T707" s="0" t="e">
        <f aca="false">VLOOKUP('XL-OPT'!Q707,Months!$A$4:$D$288,4)</f>
        <v>#REF!</v>
      </c>
    </row>
    <row r="708" customFormat="false" ht="12.75" hidden="false" customHeight="false" outlineLevel="0" collapsed="false">
      <c r="O708" s="0" t="e">
        <f aca="false">CONCATENATE(P708,Q708)</f>
        <v>#REF!</v>
      </c>
      <c r="P708" s="0" t="e">
        <f aca="false">#REF!</f>
        <v>#REF!</v>
      </c>
      <c r="Q708" s="153" t="e">
        <f aca="false">#REF!</f>
        <v>#REF!</v>
      </c>
      <c r="R708" s="0" t="e">
        <f aca="false">#REF!</f>
        <v>#REF!</v>
      </c>
      <c r="S708" s="0" t="e">
        <f aca="false">#REF!</f>
        <v>#REF!</v>
      </c>
      <c r="T708" s="0" t="e">
        <f aca="false">VLOOKUP('XL-OPT'!Q708,Months!$A$4:$D$288,4)</f>
        <v>#REF!</v>
      </c>
    </row>
    <row r="709" customFormat="false" ht="12.75" hidden="false" customHeight="false" outlineLevel="0" collapsed="false">
      <c r="O709" s="0" t="e">
        <f aca="false">CONCATENATE(P709,Q709)</f>
        <v>#REF!</v>
      </c>
      <c r="P709" s="0" t="e">
        <f aca="false">#REF!</f>
        <v>#REF!</v>
      </c>
      <c r="Q709" s="153" t="e">
        <f aca="false">#REF!</f>
        <v>#REF!</v>
      </c>
      <c r="R709" s="0" t="e">
        <f aca="false">#REF!</f>
        <v>#REF!</v>
      </c>
      <c r="S709" s="0" t="e">
        <f aca="false">#REF!</f>
        <v>#REF!</v>
      </c>
      <c r="T709" s="0" t="e">
        <f aca="false">VLOOKUP('XL-OPT'!Q709,Months!$A$4:$D$288,4)</f>
        <v>#REF!</v>
      </c>
    </row>
    <row r="710" customFormat="false" ht="12.75" hidden="false" customHeight="false" outlineLevel="0" collapsed="false">
      <c r="O710" s="0" t="e">
        <f aca="false">CONCATENATE(P710,Q710)</f>
        <v>#REF!</v>
      </c>
      <c r="P710" s="0" t="e">
        <f aca="false">#REF!</f>
        <v>#REF!</v>
      </c>
      <c r="Q710" s="153" t="e">
        <f aca="false">#REF!</f>
        <v>#REF!</v>
      </c>
      <c r="R710" s="0" t="e">
        <f aca="false">#REF!</f>
        <v>#REF!</v>
      </c>
      <c r="S710" s="0" t="e">
        <f aca="false">#REF!</f>
        <v>#REF!</v>
      </c>
      <c r="T710" s="0" t="e">
        <f aca="false">VLOOKUP('XL-OPT'!Q710,Months!$A$4:$D$288,4)</f>
        <v>#REF!</v>
      </c>
    </row>
    <row r="711" customFormat="false" ht="12.75" hidden="false" customHeight="false" outlineLevel="0" collapsed="false">
      <c r="O711" s="0" t="e">
        <f aca="false">CONCATENATE(P711,Q711)</f>
        <v>#REF!</v>
      </c>
      <c r="P711" s="0" t="e">
        <f aca="false">#REF!</f>
        <v>#REF!</v>
      </c>
      <c r="Q711" s="153" t="e">
        <f aca="false">#REF!</f>
        <v>#REF!</v>
      </c>
      <c r="R711" s="0" t="e">
        <f aca="false">#REF!</f>
        <v>#REF!</v>
      </c>
      <c r="S711" s="0" t="e">
        <f aca="false">#REF!</f>
        <v>#REF!</v>
      </c>
      <c r="T711" s="0" t="e">
        <f aca="false">VLOOKUP('XL-OPT'!Q711,Months!$A$4:$D$288,4)</f>
        <v>#REF!</v>
      </c>
    </row>
    <row r="712" customFormat="false" ht="12.75" hidden="false" customHeight="false" outlineLevel="0" collapsed="false">
      <c r="O712" s="0" t="e">
        <f aca="false">CONCATENATE(P712,Q712)</f>
        <v>#REF!</v>
      </c>
      <c r="P712" s="0" t="e">
        <f aca="false">#REF!</f>
        <v>#REF!</v>
      </c>
      <c r="Q712" s="153" t="e">
        <f aca="false">#REF!</f>
        <v>#REF!</v>
      </c>
      <c r="R712" s="0" t="e">
        <f aca="false">#REF!</f>
        <v>#REF!</v>
      </c>
      <c r="S712" s="0" t="e">
        <f aca="false">#REF!</f>
        <v>#REF!</v>
      </c>
      <c r="T712" s="0" t="e">
        <f aca="false">VLOOKUP('XL-OPT'!Q712,Months!$A$4:$D$288,4)</f>
        <v>#REF!</v>
      </c>
    </row>
    <row r="713" customFormat="false" ht="12.75" hidden="false" customHeight="false" outlineLevel="0" collapsed="false">
      <c r="O713" s="0" t="e">
        <f aca="false">CONCATENATE(P713,Q713)</f>
        <v>#REF!</v>
      </c>
      <c r="P713" s="0" t="e">
        <f aca="false">#REF!</f>
        <v>#REF!</v>
      </c>
      <c r="Q713" s="153" t="e">
        <f aca="false">#REF!</f>
        <v>#REF!</v>
      </c>
      <c r="R713" s="0" t="e">
        <f aca="false">#REF!</f>
        <v>#REF!</v>
      </c>
      <c r="S713" s="0" t="e">
        <f aca="false">#REF!</f>
        <v>#REF!</v>
      </c>
      <c r="T713" s="0" t="e">
        <f aca="false">VLOOKUP('XL-OPT'!Q713,Months!$A$4:$D$288,4)</f>
        <v>#REF!</v>
      </c>
    </row>
    <row r="714" customFormat="false" ht="12.75" hidden="false" customHeight="false" outlineLevel="0" collapsed="false">
      <c r="O714" s="0" t="e">
        <f aca="false">CONCATENATE(P714,Q714)</f>
        <v>#REF!</v>
      </c>
      <c r="P714" s="0" t="e">
        <f aca="false">#REF!</f>
        <v>#REF!</v>
      </c>
      <c r="Q714" s="153" t="e">
        <f aca="false">#REF!</f>
        <v>#REF!</v>
      </c>
      <c r="R714" s="0" t="e">
        <f aca="false">#REF!</f>
        <v>#REF!</v>
      </c>
      <c r="S714" s="0" t="e">
        <f aca="false">#REF!</f>
        <v>#REF!</v>
      </c>
      <c r="T714" s="0" t="e">
        <f aca="false">VLOOKUP('XL-OPT'!Q714,Months!$A$4:$D$288,4)</f>
        <v>#REF!</v>
      </c>
    </row>
    <row r="715" customFormat="false" ht="12.75" hidden="false" customHeight="false" outlineLevel="0" collapsed="false">
      <c r="O715" s="0" t="e">
        <f aca="false">CONCATENATE(P715,Q715)</f>
        <v>#REF!</v>
      </c>
      <c r="P715" s="0" t="e">
        <f aca="false">#REF!</f>
        <v>#REF!</v>
      </c>
      <c r="Q715" s="153" t="e">
        <f aca="false">#REF!</f>
        <v>#REF!</v>
      </c>
      <c r="R715" s="0" t="e">
        <f aca="false">#REF!</f>
        <v>#REF!</v>
      </c>
      <c r="S715" s="0" t="e">
        <f aca="false">#REF!</f>
        <v>#REF!</v>
      </c>
      <c r="T715" s="0" t="e">
        <f aca="false">VLOOKUP('XL-OPT'!Q715,Months!$A$4:$D$288,4)</f>
        <v>#REF!</v>
      </c>
    </row>
    <row r="716" customFormat="false" ht="12.75" hidden="false" customHeight="false" outlineLevel="0" collapsed="false">
      <c r="O716" s="0" t="e">
        <f aca="false">CONCATENATE(P716,Q716)</f>
        <v>#REF!</v>
      </c>
      <c r="P716" s="0" t="e">
        <f aca="false">#REF!</f>
        <v>#REF!</v>
      </c>
      <c r="Q716" s="153" t="e">
        <f aca="false">#REF!</f>
        <v>#REF!</v>
      </c>
      <c r="R716" s="0" t="e">
        <f aca="false">#REF!</f>
        <v>#REF!</v>
      </c>
      <c r="S716" s="0" t="e">
        <f aca="false">#REF!</f>
        <v>#REF!</v>
      </c>
      <c r="T716" s="0" t="e">
        <f aca="false">VLOOKUP('XL-OPT'!Q716,Months!$A$4:$D$288,4)</f>
        <v>#REF!</v>
      </c>
    </row>
    <row r="717" customFormat="false" ht="12.75" hidden="false" customHeight="false" outlineLevel="0" collapsed="false">
      <c r="O717" s="0" t="e">
        <f aca="false">CONCATENATE(P717,Q717)</f>
        <v>#REF!</v>
      </c>
      <c r="P717" s="0" t="e">
        <f aca="false">#REF!</f>
        <v>#REF!</v>
      </c>
      <c r="Q717" s="153" t="e">
        <f aca="false">#REF!</f>
        <v>#REF!</v>
      </c>
      <c r="R717" s="0" t="e">
        <f aca="false">#REF!</f>
        <v>#REF!</v>
      </c>
      <c r="S717" s="0" t="e">
        <f aca="false">#REF!</f>
        <v>#REF!</v>
      </c>
      <c r="T717" s="0" t="e">
        <f aca="false">VLOOKUP('XL-OPT'!Q717,Months!$A$4:$D$288,4)</f>
        <v>#REF!</v>
      </c>
    </row>
    <row r="718" customFormat="false" ht="12.75" hidden="false" customHeight="false" outlineLevel="0" collapsed="false">
      <c r="O718" s="0" t="e">
        <f aca="false">CONCATENATE(P718,Q718)</f>
        <v>#REF!</v>
      </c>
      <c r="P718" s="0" t="e">
        <f aca="false">#REF!</f>
        <v>#REF!</v>
      </c>
      <c r="Q718" s="153" t="e">
        <f aca="false">#REF!</f>
        <v>#REF!</v>
      </c>
      <c r="R718" s="0" t="e">
        <f aca="false">#REF!</f>
        <v>#REF!</v>
      </c>
      <c r="S718" s="0" t="e">
        <f aca="false">#REF!</f>
        <v>#REF!</v>
      </c>
      <c r="T718" s="0" t="e">
        <f aca="false">VLOOKUP('XL-OPT'!Q718,Months!$A$4:$D$288,4)</f>
        <v>#REF!</v>
      </c>
    </row>
    <row r="719" customFormat="false" ht="12.75" hidden="false" customHeight="false" outlineLevel="0" collapsed="false">
      <c r="O719" s="0" t="e">
        <f aca="false">CONCATENATE(P719,Q719)</f>
        <v>#REF!</v>
      </c>
      <c r="P719" s="0" t="e">
        <f aca="false">#REF!</f>
        <v>#REF!</v>
      </c>
      <c r="Q719" s="153" t="e">
        <f aca="false">#REF!</f>
        <v>#REF!</v>
      </c>
      <c r="R719" s="0" t="e">
        <f aca="false">#REF!</f>
        <v>#REF!</v>
      </c>
      <c r="S719" s="0" t="e">
        <f aca="false">#REF!</f>
        <v>#REF!</v>
      </c>
      <c r="T719" s="0" t="e">
        <f aca="false">VLOOKUP('XL-OPT'!Q719,Months!$A$4:$D$288,4)</f>
        <v>#REF!</v>
      </c>
    </row>
    <row r="720" customFormat="false" ht="12.75" hidden="false" customHeight="false" outlineLevel="0" collapsed="false">
      <c r="O720" s="0" t="e">
        <f aca="false">CONCATENATE(P720,Q720)</f>
        <v>#REF!</v>
      </c>
      <c r="P720" s="0" t="e">
        <f aca="false">#REF!</f>
        <v>#REF!</v>
      </c>
      <c r="Q720" s="153" t="e">
        <f aca="false">#REF!</f>
        <v>#REF!</v>
      </c>
      <c r="R720" s="0" t="e">
        <f aca="false">#REF!</f>
        <v>#REF!</v>
      </c>
      <c r="S720" s="0" t="e">
        <f aca="false">#REF!</f>
        <v>#REF!</v>
      </c>
      <c r="T720" s="0" t="e">
        <f aca="false">VLOOKUP('XL-OPT'!Q720,Months!$A$4:$D$288,4)</f>
        <v>#REF!</v>
      </c>
    </row>
    <row r="721" customFormat="false" ht="12.75" hidden="false" customHeight="false" outlineLevel="0" collapsed="false">
      <c r="O721" s="0" t="e">
        <f aca="false">CONCATENATE(P721,Q721)</f>
        <v>#REF!</v>
      </c>
      <c r="P721" s="0" t="e">
        <f aca="false">#REF!</f>
        <v>#REF!</v>
      </c>
      <c r="Q721" s="153" t="e">
        <f aca="false">#REF!</f>
        <v>#REF!</v>
      </c>
      <c r="R721" s="0" t="e">
        <f aca="false">#REF!</f>
        <v>#REF!</v>
      </c>
      <c r="S721" s="0" t="e">
        <f aca="false">#REF!</f>
        <v>#REF!</v>
      </c>
      <c r="T721" s="0" t="e">
        <f aca="false">VLOOKUP('XL-OPT'!Q721,Months!$A$4:$D$288,4)</f>
        <v>#REF!</v>
      </c>
    </row>
    <row r="722" customFormat="false" ht="12.75" hidden="false" customHeight="false" outlineLevel="0" collapsed="false">
      <c r="O722" s="0" t="e">
        <f aca="false">CONCATENATE(P722,Q722)</f>
        <v>#REF!</v>
      </c>
      <c r="P722" s="0" t="e">
        <f aca="false">#REF!</f>
        <v>#REF!</v>
      </c>
      <c r="Q722" s="153" t="e">
        <f aca="false">#REF!</f>
        <v>#REF!</v>
      </c>
      <c r="R722" s="0" t="e">
        <f aca="false">#REF!</f>
        <v>#REF!</v>
      </c>
      <c r="S722" s="0" t="e">
        <f aca="false">#REF!</f>
        <v>#REF!</v>
      </c>
      <c r="T722" s="0" t="e">
        <f aca="false">VLOOKUP('XL-OPT'!Q722,Months!$A$4:$D$288,4)</f>
        <v>#REF!</v>
      </c>
    </row>
    <row r="723" customFormat="false" ht="12.75" hidden="false" customHeight="false" outlineLevel="0" collapsed="false">
      <c r="O723" s="0" t="e">
        <f aca="false">CONCATENATE(P723,Q723)</f>
        <v>#REF!</v>
      </c>
      <c r="P723" s="0" t="e">
        <f aca="false">#REF!</f>
        <v>#REF!</v>
      </c>
      <c r="Q723" s="153" t="e">
        <f aca="false">#REF!</f>
        <v>#REF!</v>
      </c>
      <c r="R723" s="0" t="e">
        <f aca="false">#REF!</f>
        <v>#REF!</v>
      </c>
      <c r="S723" s="0" t="e">
        <f aca="false">#REF!</f>
        <v>#REF!</v>
      </c>
      <c r="T723" s="0" t="e">
        <f aca="false">VLOOKUP('XL-OPT'!Q723,Months!$A$4:$D$288,4)</f>
        <v>#REF!</v>
      </c>
    </row>
    <row r="724" customFormat="false" ht="12.75" hidden="false" customHeight="false" outlineLevel="0" collapsed="false">
      <c r="O724" s="0" t="e">
        <f aca="false">CONCATENATE(P724,Q724)</f>
        <v>#REF!</v>
      </c>
      <c r="P724" s="0" t="e">
        <f aca="false">#REF!</f>
        <v>#REF!</v>
      </c>
      <c r="Q724" s="153" t="e">
        <f aca="false">#REF!</f>
        <v>#REF!</v>
      </c>
      <c r="R724" s="0" t="e">
        <f aca="false">#REF!</f>
        <v>#REF!</v>
      </c>
      <c r="S724" s="0" t="e">
        <f aca="false">#REF!</f>
        <v>#REF!</v>
      </c>
      <c r="T724" s="0" t="e">
        <f aca="false">VLOOKUP('XL-OPT'!Q724,Months!$A$4:$D$288,4)</f>
        <v>#REF!</v>
      </c>
    </row>
    <row r="725" customFormat="false" ht="12.75" hidden="false" customHeight="false" outlineLevel="0" collapsed="false">
      <c r="O725" s="0" t="e">
        <f aca="false">CONCATENATE(P725,Q725)</f>
        <v>#REF!</v>
      </c>
      <c r="P725" s="0" t="e">
        <f aca="false">#REF!</f>
        <v>#REF!</v>
      </c>
      <c r="Q725" s="153" t="e">
        <f aca="false">#REF!</f>
        <v>#REF!</v>
      </c>
      <c r="R725" s="0" t="e">
        <f aca="false">#REF!</f>
        <v>#REF!</v>
      </c>
      <c r="S725" s="0" t="e">
        <f aca="false">#REF!</f>
        <v>#REF!</v>
      </c>
      <c r="T725" s="0" t="e">
        <f aca="false">VLOOKUP('XL-OPT'!Q725,Months!$A$4:$D$288,4)</f>
        <v>#REF!</v>
      </c>
    </row>
    <row r="726" customFormat="false" ht="12.75" hidden="false" customHeight="false" outlineLevel="0" collapsed="false">
      <c r="O726" s="0" t="e">
        <f aca="false">CONCATENATE(P726,Q726)</f>
        <v>#REF!</v>
      </c>
      <c r="P726" s="0" t="e">
        <f aca="false">#REF!</f>
        <v>#REF!</v>
      </c>
      <c r="Q726" s="153" t="e">
        <f aca="false">#REF!</f>
        <v>#REF!</v>
      </c>
      <c r="R726" s="0" t="e">
        <f aca="false">#REF!</f>
        <v>#REF!</v>
      </c>
      <c r="S726" s="0" t="e">
        <f aca="false">#REF!</f>
        <v>#REF!</v>
      </c>
      <c r="T726" s="0" t="e">
        <f aca="false">VLOOKUP('XL-OPT'!Q726,Months!$A$4:$D$288,4)</f>
        <v>#REF!</v>
      </c>
    </row>
    <row r="727" customFormat="false" ht="12.75" hidden="false" customHeight="false" outlineLevel="0" collapsed="false">
      <c r="O727" s="0" t="e">
        <f aca="false">CONCATENATE(P727,Q727)</f>
        <v>#REF!</v>
      </c>
      <c r="P727" s="0" t="e">
        <f aca="false">#REF!</f>
        <v>#REF!</v>
      </c>
      <c r="Q727" s="153" t="e">
        <f aca="false">#REF!</f>
        <v>#REF!</v>
      </c>
      <c r="R727" s="0" t="e">
        <f aca="false">#REF!</f>
        <v>#REF!</v>
      </c>
      <c r="S727" s="0" t="e">
        <f aca="false">#REF!</f>
        <v>#REF!</v>
      </c>
      <c r="T727" s="0" t="e">
        <f aca="false">VLOOKUP('XL-OPT'!Q727,Months!$A$4:$D$288,4)</f>
        <v>#REF!</v>
      </c>
    </row>
    <row r="728" customFormat="false" ht="12.75" hidden="false" customHeight="false" outlineLevel="0" collapsed="false">
      <c r="O728" s="0" t="e">
        <f aca="false">CONCATENATE(P728,Q728)</f>
        <v>#REF!</v>
      </c>
      <c r="P728" s="0" t="e">
        <f aca="false">#REF!</f>
        <v>#REF!</v>
      </c>
      <c r="Q728" s="153" t="e">
        <f aca="false">#REF!</f>
        <v>#REF!</v>
      </c>
      <c r="R728" s="0" t="e">
        <f aca="false">#REF!</f>
        <v>#REF!</v>
      </c>
      <c r="S728" s="0" t="e">
        <f aca="false">#REF!</f>
        <v>#REF!</v>
      </c>
      <c r="T728" s="0" t="e">
        <f aca="false">VLOOKUP('XL-OPT'!Q728,Months!$A$4:$D$288,4)</f>
        <v>#REF!</v>
      </c>
    </row>
    <row r="729" customFormat="false" ht="12.75" hidden="false" customHeight="false" outlineLevel="0" collapsed="false">
      <c r="O729" s="0" t="e">
        <f aca="false">CONCATENATE(P729,Q729)</f>
        <v>#REF!</v>
      </c>
      <c r="P729" s="0" t="e">
        <f aca="false">#REF!</f>
        <v>#REF!</v>
      </c>
      <c r="Q729" s="153" t="e">
        <f aca="false">#REF!</f>
        <v>#REF!</v>
      </c>
      <c r="R729" s="0" t="e">
        <f aca="false">#REF!</f>
        <v>#REF!</v>
      </c>
      <c r="S729" s="0" t="e">
        <f aca="false">#REF!</f>
        <v>#REF!</v>
      </c>
      <c r="T729" s="0" t="e">
        <f aca="false">VLOOKUP('XL-OPT'!Q729,Months!$A$4:$D$288,4)</f>
        <v>#REF!</v>
      </c>
    </row>
    <row r="730" customFormat="false" ht="12.75" hidden="false" customHeight="false" outlineLevel="0" collapsed="false">
      <c r="O730" s="0" t="e">
        <f aca="false">CONCATENATE(P730,Q730)</f>
        <v>#REF!</v>
      </c>
      <c r="P730" s="0" t="e">
        <f aca="false">#REF!</f>
        <v>#REF!</v>
      </c>
      <c r="Q730" s="153" t="e">
        <f aca="false">#REF!</f>
        <v>#REF!</v>
      </c>
      <c r="R730" s="0" t="e">
        <f aca="false">#REF!</f>
        <v>#REF!</v>
      </c>
      <c r="S730" s="0" t="e">
        <f aca="false">#REF!</f>
        <v>#REF!</v>
      </c>
      <c r="T730" s="0" t="e">
        <f aca="false">VLOOKUP('XL-OPT'!Q730,Months!$A$4:$D$288,4)</f>
        <v>#REF!</v>
      </c>
    </row>
    <row r="731" customFormat="false" ht="12.75" hidden="false" customHeight="false" outlineLevel="0" collapsed="false">
      <c r="O731" s="0" t="e">
        <f aca="false">CONCATENATE(P731,Q731)</f>
        <v>#REF!</v>
      </c>
      <c r="P731" s="0" t="e">
        <f aca="false">#REF!</f>
        <v>#REF!</v>
      </c>
      <c r="Q731" s="153" t="e">
        <f aca="false">#REF!</f>
        <v>#REF!</v>
      </c>
      <c r="R731" s="0" t="e">
        <f aca="false">#REF!</f>
        <v>#REF!</v>
      </c>
      <c r="S731" s="0" t="e">
        <f aca="false">#REF!</f>
        <v>#REF!</v>
      </c>
      <c r="T731" s="0" t="e">
        <f aca="false">VLOOKUP('XL-OPT'!Q731,Months!$A$4:$D$288,4)</f>
        <v>#REF!</v>
      </c>
    </row>
    <row r="732" customFormat="false" ht="12.75" hidden="false" customHeight="false" outlineLevel="0" collapsed="false">
      <c r="O732" s="0" t="e">
        <f aca="false">CONCATENATE(P732,Q732)</f>
        <v>#REF!</v>
      </c>
      <c r="P732" s="0" t="e">
        <f aca="false">#REF!</f>
        <v>#REF!</v>
      </c>
      <c r="Q732" s="153" t="e">
        <f aca="false">#REF!</f>
        <v>#REF!</v>
      </c>
      <c r="R732" s="0" t="e">
        <f aca="false">#REF!</f>
        <v>#REF!</v>
      </c>
      <c r="S732" s="0" t="e">
        <f aca="false">#REF!</f>
        <v>#REF!</v>
      </c>
      <c r="T732" s="0" t="e">
        <f aca="false">VLOOKUP('XL-OPT'!Q732,Months!$A$4:$D$288,4)</f>
        <v>#REF!</v>
      </c>
    </row>
    <row r="733" customFormat="false" ht="12.75" hidden="false" customHeight="false" outlineLevel="0" collapsed="false">
      <c r="O733" s="0" t="e">
        <f aca="false">CONCATENATE(P733,Q733)</f>
        <v>#REF!</v>
      </c>
      <c r="P733" s="0" t="e">
        <f aca="false">#REF!</f>
        <v>#REF!</v>
      </c>
      <c r="Q733" s="153" t="e">
        <f aca="false">#REF!</f>
        <v>#REF!</v>
      </c>
      <c r="R733" s="0" t="e">
        <f aca="false">#REF!</f>
        <v>#REF!</v>
      </c>
      <c r="S733" s="0" t="e">
        <f aca="false">#REF!</f>
        <v>#REF!</v>
      </c>
      <c r="T733" s="0" t="e">
        <f aca="false">VLOOKUP('XL-OPT'!Q733,Months!$A$4:$D$288,4)</f>
        <v>#REF!</v>
      </c>
    </row>
    <row r="734" customFormat="false" ht="12.75" hidden="false" customHeight="false" outlineLevel="0" collapsed="false">
      <c r="O734" s="0" t="e">
        <f aca="false">CONCATENATE(P734,Q734)</f>
        <v>#REF!</v>
      </c>
      <c r="P734" s="0" t="e">
        <f aca="false">#REF!</f>
        <v>#REF!</v>
      </c>
      <c r="Q734" s="153" t="e">
        <f aca="false">#REF!</f>
        <v>#REF!</v>
      </c>
      <c r="R734" s="0" t="e">
        <f aca="false">#REF!</f>
        <v>#REF!</v>
      </c>
      <c r="S734" s="0" t="e">
        <f aca="false">#REF!</f>
        <v>#REF!</v>
      </c>
      <c r="T734" s="0" t="e">
        <f aca="false">VLOOKUP('XL-OPT'!Q734,Months!$A$4:$D$288,4)</f>
        <v>#REF!</v>
      </c>
    </row>
    <row r="735" customFormat="false" ht="12.75" hidden="false" customHeight="false" outlineLevel="0" collapsed="false">
      <c r="O735" s="0" t="e">
        <f aca="false">CONCATENATE(P735,Q735)</f>
        <v>#REF!</v>
      </c>
      <c r="P735" s="0" t="e">
        <f aca="false">#REF!</f>
        <v>#REF!</v>
      </c>
      <c r="Q735" s="153" t="e">
        <f aca="false">#REF!</f>
        <v>#REF!</v>
      </c>
      <c r="R735" s="0" t="e">
        <f aca="false">#REF!</f>
        <v>#REF!</v>
      </c>
      <c r="S735" s="0" t="e">
        <f aca="false">#REF!</f>
        <v>#REF!</v>
      </c>
      <c r="T735" s="0" t="e">
        <f aca="false">VLOOKUP('XL-OPT'!Q735,Months!$A$4:$D$288,4)</f>
        <v>#REF!</v>
      </c>
    </row>
    <row r="736" customFormat="false" ht="12.75" hidden="false" customHeight="false" outlineLevel="0" collapsed="false">
      <c r="O736" s="0" t="e">
        <f aca="false">CONCATENATE(P736,Q736)</f>
        <v>#REF!</v>
      </c>
      <c r="P736" s="0" t="e">
        <f aca="false">#REF!</f>
        <v>#REF!</v>
      </c>
      <c r="Q736" s="153" t="e">
        <f aca="false">#REF!</f>
        <v>#REF!</v>
      </c>
      <c r="R736" s="0" t="e">
        <f aca="false">#REF!</f>
        <v>#REF!</v>
      </c>
      <c r="S736" s="0" t="e">
        <f aca="false">#REF!</f>
        <v>#REF!</v>
      </c>
      <c r="T736" s="0" t="e">
        <f aca="false">VLOOKUP('XL-OPT'!Q736,Months!$A$4:$D$288,4)</f>
        <v>#REF!</v>
      </c>
    </row>
    <row r="737" customFormat="false" ht="12.75" hidden="false" customHeight="false" outlineLevel="0" collapsed="false">
      <c r="O737" s="0" t="e">
        <f aca="false">CONCATENATE(P737,Q737)</f>
        <v>#REF!</v>
      </c>
      <c r="P737" s="0" t="e">
        <f aca="false">#REF!</f>
        <v>#REF!</v>
      </c>
      <c r="Q737" s="153" t="e">
        <f aca="false">#REF!</f>
        <v>#REF!</v>
      </c>
      <c r="R737" s="0" t="e">
        <f aca="false">#REF!</f>
        <v>#REF!</v>
      </c>
      <c r="S737" s="0" t="e">
        <f aca="false">#REF!</f>
        <v>#REF!</v>
      </c>
      <c r="T737" s="0" t="e">
        <f aca="false">VLOOKUP('XL-OPT'!Q737,Months!$A$4:$D$288,4)</f>
        <v>#REF!</v>
      </c>
    </row>
    <row r="738" customFormat="false" ht="12.75" hidden="false" customHeight="false" outlineLevel="0" collapsed="false">
      <c r="O738" s="0" t="e">
        <f aca="false">CONCATENATE(P738,Q738)</f>
        <v>#REF!</v>
      </c>
      <c r="P738" s="0" t="e">
        <f aca="false">#REF!</f>
        <v>#REF!</v>
      </c>
      <c r="Q738" s="153" t="e">
        <f aca="false">#REF!</f>
        <v>#REF!</v>
      </c>
      <c r="R738" s="0" t="e">
        <f aca="false">#REF!</f>
        <v>#REF!</v>
      </c>
      <c r="S738" s="0" t="e">
        <f aca="false">#REF!</f>
        <v>#REF!</v>
      </c>
      <c r="T738" s="0" t="e">
        <f aca="false">VLOOKUP('XL-OPT'!Q738,Months!$A$4:$D$288,4)</f>
        <v>#REF!</v>
      </c>
    </row>
    <row r="739" customFormat="false" ht="12.75" hidden="false" customHeight="false" outlineLevel="0" collapsed="false">
      <c r="O739" s="0" t="e">
        <f aca="false">CONCATENATE(P739,Q739)</f>
        <v>#REF!</v>
      </c>
      <c r="P739" s="0" t="e">
        <f aca="false">#REF!</f>
        <v>#REF!</v>
      </c>
      <c r="Q739" s="153" t="e">
        <f aca="false">#REF!</f>
        <v>#REF!</v>
      </c>
      <c r="R739" s="0" t="e">
        <f aca="false">#REF!</f>
        <v>#REF!</v>
      </c>
      <c r="S739" s="0" t="e">
        <f aca="false">#REF!</f>
        <v>#REF!</v>
      </c>
      <c r="T739" s="0" t="e">
        <f aca="false">VLOOKUP('XL-OPT'!Q739,Months!$A$4:$D$288,4)</f>
        <v>#REF!</v>
      </c>
    </row>
    <row r="740" customFormat="false" ht="12.75" hidden="false" customHeight="false" outlineLevel="0" collapsed="false">
      <c r="O740" s="0" t="e">
        <f aca="false">CONCATENATE(P740,Q740)</f>
        <v>#REF!</v>
      </c>
      <c r="P740" s="0" t="e">
        <f aca="false">#REF!</f>
        <v>#REF!</v>
      </c>
      <c r="Q740" s="153" t="e">
        <f aca="false">#REF!</f>
        <v>#REF!</v>
      </c>
      <c r="R740" s="0" t="e">
        <f aca="false">#REF!</f>
        <v>#REF!</v>
      </c>
      <c r="S740" s="0" t="e">
        <f aca="false">#REF!</f>
        <v>#REF!</v>
      </c>
      <c r="T740" s="0" t="e">
        <f aca="false">VLOOKUP('XL-OPT'!Q740,Months!$A$4:$D$288,4)</f>
        <v>#REF!</v>
      </c>
    </row>
    <row r="741" customFormat="false" ht="12.75" hidden="false" customHeight="false" outlineLevel="0" collapsed="false">
      <c r="O741" s="0" t="e">
        <f aca="false">CONCATENATE(P741,Q741)</f>
        <v>#REF!</v>
      </c>
      <c r="P741" s="0" t="e">
        <f aca="false">#REF!</f>
        <v>#REF!</v>
      </c>
      <c r="Q741" s="153" t="e">
        <f aca="false">#REF!</f>
        <v>#REF!</v>
      </c>
      <c r="R741" s="0" t="e">
        <f aca="false">#REF!</f>
        <v>#REF!</v>
      </c>
      <c r="S741" s="0" t="e">
        <f aca="false">#REF!</f>
        <v>#REF!</v>
      </c>
      <c r="T741" s="0" t="e">
        <f aca="false">VLOOKUP('XL-OPT'!Q741,Months!$A$4:$D$288,4)</f>
        <v>#REF!</v>
      </c>
    </row>
    <row r="742" customFormat="false" ht="12.75" hidden="false" customHeight="false" outlineLevel="0" collapsed="false">
      <c r="O742" s="0" t="e">
        <f aca="false">CONCATENATE(P742,Q742)</f>
        <v>#REF!</v>
      </c>
      <c r="P742" s="0" t="e">
        <f aca="false">#REF!</f>
        <v>#REF!</v>
      </c>
      <c r="Q742" s="153" t="e">
        <f aca="false">#REF!</f>
        <v>#REF!</v>
      </c>
      <c r="R742" s="0" t="e">
        <f aca="false">#REF!</f>
        <v>#REF!</v>
      </c>
      <c r="S742" s="0" t="e">
        <f aca="false">#REF!</f>
        <v>#REF!</v>
      </c>
      <c r="T742" s="0" t="e">
        <f aca="false">VLOOKUP('XL-OPT'!Q742,Months!$A$4:$D$288,4)</f>
        <v>#REF!</v>
      </c>
    </row>
    <row r="743" customFormat="false" ht="12.75" hidden="false" customHeight="false" outlineLevel="0" collapsed="false">
      <c r="O743" s="0" t="e">
        <f aca="false">CONCATENATE(P743,Q743)</f>
        <v>#REF!</v>
      </c>
      <c r="P743" s="0" t="e">
        <f aca="false">#REF!</f>
        <v>#REF!</v>
      </c>
      <c r="Q743" s="153" t="e">
        <f aca="false">#REF!</f>
        <v>#REF!</v>
      </c>
      <c r="R743" s="0" t="e">
        <f aca="false">#REF!</f>
        <v>#REF!</v>
      </c>
      <c r="S743" s="0" t="e">
        <f aca="false">#REF!</f>
        <v>#REF!</v>
      </c>
      <c r="T743" s="0" t="e">
        <f aca="false">VLOOKUP('XL-OPT'!Q743,Months!$A$4:$D$288,4)</f>
        <v>#REF!</v>
      </c>
    </row>
    <row r="744" customFormat="false" ht="12.75" hidden="false" customHeight="false" outlineLevel="0" collapsed="false">
      <c r="O744" s="0" t="e">
        <f aca="false">CONCATENATE(P744,Q744)</f>
        <v>#REF!</v>
      </c>
      <c r="P744" s="0" t="e">
        <f aca="false">#REF!</f>
        <v>#REF!</v>
      </c>
      <c r="Q744" s="153" t="e">
        <f aca="false">#REF!</f>
        <v>#REF!</v>
      </c>
      <c r="R744" s="0" t="e">
        <f aca="false">#REF!</f>
        <v>#REF!</v>
      </c>
      <c r="S744" s="0" t="e">
        <f aca="false">#REF!</f>
        <v>#REF!</v>
      </c>
      <c r="T744" s="0" t="e">
        <f aca="false">VLOOKUP('XL-OPT'!Q744,Months!$A$4:$D$288,4)</f>
        <v>#REF!</v>
      </c>
    </row>
    <row r="745" customFormat="false" ht="12.75" hidden="false" customHeight="false" outlineLevel="0" collapsed="false">
      <c r="O745" s="0" t="e">
        <f aca="false">CONCATENATE(P745,Q745)</f>
        <v>#REF!</v>
      </c>
      <c r="P745" s="0" t="e">
        <f aca="false">#REF!</f>
        <v>#REF!</v>
      </c>
      <c r="Q745" s="153" t="e">
        <f aca="false">#REF!</f>
        <v>#REF!</v>
      </c>
      <c r="R745" s="0" t="e">
        <f aca="false">#REF!</f>
        <v>#REF!</v>
      </c>
      <c r="S745" s="0" t="e">
        <f aca="false">#REF!</f>
        <v>#REF!</v>
      </c>
      <c r="T745" s="0" t="e">
        <f aca="false">VLOOKUP('XL-OPT'!Q745,Months!$A$4:$D$288,4)</f>
        <v>#REF!</v>
      </c>
    </row>
    <row r="746" customFormat="false" ht="12.75" hidden="false" customHeight="false" outlineLevel="0" collapsed="false">
      <c r="O746" s="0" t="e">
        <f aca="false">CONCATENATE(P746,Q746)</f>
        <v>#REF!</v>
      </c>
      <c r="P746" s="0" t="e">
        <f aca="false">#REF!</f>
        <v>#REF!</v>
      </c>
      <c r="Q746" s="153" t="e">
        <f aca="false">#REF!</f>
        <v>#REF!</v>
      </c>
      <c r="R746" s="0" t="e">
        <f aca="false">#REF!</f>
        <v>#REF!</v>
      </c>
      <c r="S746" s="0" t="e">
        <f aca="false">#REF!</f>
        <v>#REF!</v>
      </c>
      <c r="T746" s="0" t="e">
        <f aca="false">VLOOKUP('XL-OPT'!Q746,Months!$A$4:$D$288,4)</f>
        <v>#REF!</v>
      </c>
    </row>
    <row r="747" customFormat="false" ht="12.75" hidden="false" customHeight="false" outlineLevel="0" collapsed="false">
      <c r="O747" s="0" t="e">
        <f aca="false">CONCATENATE(P747,Q747)</f>
        <v>#REF!</v>
      </c>
      <c r="P747" s="0" t="e">
        <f aca="false">#REF!</f>
        <v>#REF!</v>
      </c>
      <c r="Q747" s="153" t="e">
        <f aca="false">#REF!</f>
        <v>#REF!</v>
      </c>
      <c r="R747" s="0" t="e">
        <f aca="false">#REF!</f>
        <v>#REF!</v>
      </c>
      <c r="S747" s="0" t="e">
        <f aca="false">#REF!</f>
        <v>#REF!</v>
      </c>
      <c r="T747" s="0" t="e">
        <f aca="false">VLOOKUP('XL-OPT'!Q747,Months!$A$4:$D$288,4)</f>
        <v>#REF!</v>
      </c>
    </row>
    <row r="748" customFormat="false" ht="12.75" hidden="false" customHeight="false" outlineLevel="0" collapsed="false">
      <c r="O748" s="0" t="e">
        <f aca="false">CONCATENATE(P748,Q748)</f>
        <v>#REF!</v>
      </c>
      <c r="P748" s="0" t="e">
        <f aca="false">#REF!</f>
        <v>#REF!</v>
      </c>
      <c r="Q748" s="153" t="e">
        <f aca="false">#REF!</f>
        <v>#REF!</v>
      </c>
      <c r="R748" s="0" t="e">
        <f aca="false">#REF!</f>
        <v>#REF!</v>
      </c>
      <c r="S748" s="0" t="e">
        <f aca="false">#REF!</f>
        <v>#REF!</v>
      </c>
      <c r="T748" s="0" t="e">
        <f aca="false">VLOOKUP('XL-OPT'!Q748,Months!$A$4:$D$288,4)</f>
        <v>#REF!</v>
      </c>
    </row>
    <row r="749" customFormat="false" ht="12.75" hidden="false" customHeight="false" outlineLevel="0" collapsed="false">
      <c r="O749" s="0" t="e">
        <f aca="false">CONCATENATE(P749,Q749)</f>
        <v>#REF!</v>
      </c>
      <c r="P749" s="0" t="e">
        <f aca="false">#REF!</f>
        <v>#REF!</v>
      </c>
      <c r="Q749" s="153" t="e">
        <f aca="false">#REF!</f>
        <v>#REF!</v>
      </c>
      <c r="R749" s="0" t="e">
        <f aca="false">#REF!</f>
        <v>#REF!</v>
      </c>
      <c r="S749" s="0" t="e">
        <f aca="false">#REF!</f>
        <v>#REF!</v>
      </c>
      <c r="T749" s="0" t="e">
        <f aca="false">VLOOKUP('XL-OPT'!Q749,Months!$A$4:$D$288,4)</f>
        <v>#REF!</v>
      </c>
    </row>
    <row r="750" customFormat="false" ht="12.75" hidden="false" customHeight="false" outlineLevel="0" collapsed="false">
      <c r="O750" s="0" t="e">
        <f aca="false">CONCATENATE(P750,Q750)</f>
        <v>#REF!</v>
      </c>
      <c r="P750" s="0" t="e">
        <f aca="false">#REF!</f>
        <v>#REF!</v>
      </c>
      <c r="Q750" s="153" t="e">
        <f aca="false">#REF!</f>
        <v>#REF!</v>
      </c>
      <c r="R750" s="0" t="e">
        <f aca="false">#REF!</f>
        <v>#REF!</v>
      </c>
      <c r="S750" s="0" t="e">
        <f aca="false">#REF!</f>
        <v>#REF!</v>
      </c>
      <c r="T750" s="0" t="e">
        <f aca="false">VLOOKUP('XL-OPT'!Q750,Months!$A$4:$D$288,4)</f>
        <v>#REF!</v>
      </c>
    </row>
    <row r="751" customFormat="false" ht="12.75" hidden="false" customHeight="false" outlineLevel="0" collapsed="false">
      <c r="O751" s="0" t="e">
        <f aca="false">CONCATENATE(P751,Q751)</f>
        <v>#REF!</v>
      </c>
      <c r="P751" s="0" t="e">
        <f aca="false">#REF!</f>
        <v>#REF!</v>
      </c>
      <c r="Q751" s="153" t="e">
        <f aca="false">#REF!</f>
        <v>#REF!</v>
      </c>
      <c r="R751" s="0" t="e">
        <f aca="false">#REF!</f>
        <v>#REF!</v>
      </c>
      <c r="S751" s="0" t="e">
        <f aca="false">#REF!</f>
        <v>#REF!</v>
      </c>
      <c r="T751" s="0" t="e">
        <f aca="false">VLOOKUP('XL-OPT'!Q751,Months!$A$4:$D$288,4)</f>
        <v>#REF!</v>
      </c>
    </row>
    <row r="752" customFormat="false" ht="12.75" hidden="false" customHeight="false" outlineLevel="0" collapsed="false">
      <c r="O752" s="0" t="e">
        <f aca="false">CONCATENATE(P752,Q752)</f>
        <v>#REF!</v>
      </c>
      <c r="P752" s="0" t="e">
        <f aca="false">#REF!</f>
        <v>#REF!</v>
      </c>
      <c r="Q752" s="153" t="e">
        <f aca="false">#REF!</f>
        <v>#REF!</v>
      </c>
      <c r="R752" s="0" t="e">
        <f aca="false">#REF!</f>
        <v>#REF!</v>
      </c>
      <c r="S752" s="0" t="e">
        <f aca="false">#REF!</f>
        <v>#REF!</v>
      </c>
      <c r="T752" s="0" t="e">
        <f aca="false">VLOOKUP('XL-OPT'!Q752,Months!$A$4:$D$288,4)</f>
        <v>#REF!</v>
      </c>
    </row>
    <row r="753" customFormat="false" ht="12.75" hidden="false" customHeight="false" outlineLevel="0" collapsed="false">
      <c r="O753" s="0" t="e">
        <f aca="false">CONCATENATE(P753,Q753)</f>
        <v>#REF!</v>
      </c>
      <c r="P753" s="0" t="e">
        <f aca="false">#REF!</f>
        <v>#REF!</v>
      </c>
      <c r="Q753" s="153" t="e">
        <f aca="false">#REF!</f>
        <v>#REF!</v>
      </c>
      <c r="R753" s="0" t="e">
        <f aca="false">#REF!</f>
        <v>#REF!</v>
      </c>
      <c r="S753" s="0" t="e">
        <f aca="false">#REF!</f>
        <v>#REF!</v>
      </c>
      <c r="T753" s="0" t="e">
        <f aca="false">VLOOKUP('XL-OPT'!Q753,Months!$A$4:$D$288,4)</f>
        <v>#REF!</v>
      </c>
    </row>
    <row r="754" customFormat="false" ht="12.75" hidden="false" customHeight="false" outlineLevel="0" collapsed="false">
      <c r="O754" s="0" t="e">
        <f aca="false">CONCATENATE(P754,Q754)</f>
        <v>#REF!</v>
      </c>
      <c r="P754" s="0" t="e">
        <f aca="false">#REF!</f>
        <v>#REF!</v>
      </c>
      <c r="Q754" s="153" t="e">
        <f aca="false">#REF!</f>
        <v>#REF!</v>
      </c>
      <c r="R754" s="0" t="e">
        <f aca="false">#REF!</f>
        <v>#REF!</v>
      </c>
      <c r="S754" s="0" t="e">
        <f aca="false">#REF!</f>
        <v>#REF!</v>
      </c>
      <c r="T754" s="0" t="e">
        <f aca="false">VLOOKUP('XL-OPT'!Q754,Months!$A$4:$D$288,4)</f>
        <v>#REF!</v>
      </c>
    </row>
    <row r="755" customFormat="false" ht="12.75" hidden="false" customHeight="false" outlineLevel="0" collapsed="false">
      <c r="O755" s="0" t="e">
        <f aca="false">CONCATENATE(P755,Q755)</f>
        <v>#REF!</v>
      </c>
      <c r="P755" s="0" t="e">
        <f aca="false">#REF!</f>
        <v>#REF!</v>
      </c>
      <c r="Q755" s="153" t="e">
        <f aca="false">#REF!</f>
        <v>#REF!</v>
      </c>
      <c r="R755" s="0" t="e">
        <f aca="false">#REF!</f>
        <v>#REF!</v>
      </c>
      <c r="S755" s="0" t="e">
        <f aca="false">#REF!</f>
        <v>#REF!</v>
      </c>
      <c r="T755" s="0" t="e">
        <f aca="false">VLOOKUP('XL-OPT'!Q755,Months!$A$4:$D$288,4)</f>
        <v>#REF!</v>
      </c>
    </row>
    <row r="756" customFormat="false" ht="12.75" hidden="false" customHeight="false" outlineLevel="0" collapsed="false">
      <c r="O756" s="0" t="e">
        <f aca="false">CONCATENATE(P756,Q756)</f>
        <v>#REF!</v>
      </c>
      <c r="P756" s="0" t="e">
        <f aca="false">#REF!</f>
        <v>#REF!</v>
      </c>
      <c r="Q756" s="153" t="e">
        <f aca="false">#REF!</f>
        <v>#REF!</v>
      </c>
      <c r="R756" s="0" t="e">
        <f aca="false">#REF!</f>
        <v>#REF!</v>
      </c>
      <c r="S756" s="0" t="e">
        <f aca="false">#REF!</f>
        <v>#REF!</v>
      </c>
      <c r="T756" s="0" t="e">
        <f aca="false">VLOOKUP('XL-OPT'!Q756,Months!$A$4:$D$288,4)</f>
        <v>#REF!</v>
      </c>
    </row>
    <row r="757" customFormat="false" ht="12.75" hidden="false" customHeight="false" outlineLevel="0" collapsed="false">
      <c r="O757" s="0" t="e">
        <f aca="false">CONCATENATE(P757,Q757)</f>
        <v>#REF!</v>
      </c>
      <c r="P757" s="0" t="e">
        <f aca="false">#REF!</f>
        <v>#REF!</v>
      </c>
      <c r="Q757" s="153" t="e">
        <f aca="false">#REF!</f>
        <v>#REF!</v>
      </c>
      <c r="R757" s="0" t="e">
        <f aca="false">#REF!</f>
        <v>#REF!</v>
      </c>
      <c r="S757" s="0" t="e">
        <f aca="false">#REF!</f>
        <v>#REF!</v>
      </c>
      <c r="T757" s="0" t="e">
        <f aca="false">VLOOKUP('XL-OPT'!Q757,Months!$A$4:$D$288,4)</f>
        <v>#REF!</v>
      </c>
    </row>
    <row r="758" customFormat="false" ht="12.75" hidden="false" customHeight="false" outlineLevel="0" collapsed="false">
      <c r="O758" s="0" t="e">
        <f aca="false">CONCATENATE(P758,Q758)</f>
        <v>#REF!</v>
      </c>
      <c r="P758" s="0" t="e">
        <f aca="false">#REF!</f>
        <v>#REF!</v>
      </c>
      <c r="Q758" s="153" t="e">
        <f aca="false">#REF!</f>
        <v>#REF!</v>
      </c>
      <c r="R758" s="0" t="e">
        <f aca="false">#REF!</f>
        <v>#REF!</v>
      </c>
      <c r="S758" s="0" t="e">
        <f aca="false">#REF!</f>
        <v>#REF!</v>
      </c>
      <c r="T758" s="0" t="e">
        <f aca="false">VLOOKUP('XL-OPT'!Q758,Months!$A$4:$D$288,4)</f>
        <v>#REF!</v>
      </c>
    </row>
    <row r="759" customFormat="false" ht="12.75" hidden="false" customHeight="false" outlineLevel="0" collapsed="false">
      <c r="O759" s="0" t="e">
        <f aca="false">CONCATENATE(P759,Q759)</f>
        <v>#REF!</v>
      </c>
      <c r="P759" s="0" t="e">
        <f aca="false">#REF!</f>
        <v>#REF!</v>
      </c>
      <c r="Q759" s="153" t="e">
        <f aca="false">#REF!</f>
        <v>#REF!</v>
      </c>
      <c r="R759" s="0" t="e">
        <f aca="false">#REF!</f>
        <v>#REF!</v>
      </c>
      <c r="S759" s="0" t="e">
        <f aca="false">#REF!</f>
        <v>#REF!</v>
      </c>
      <c r="T759" s="0" t="e">
        <f aca="false">VLOOKUP('XL-OPT'!Q759,Months!$A$4:$D$288,4)</f>
        <v>#REF!</v>
      </c>
    </row>
    <row r="760" customFormat="false" ht="12.75" hidden="false" customHeight="false" outlineLevel="0" collapsed="false">
      <c r="O760" s="0" t="e">
        <f aca="false">CONCATENATE(P760,Q760)</f>
        <v>#REF!</v>
      </c>
      <c r="P760" s="0" t="e">
        <f aca="false">#REF!</f>
        <v>#REF!</v>
      </c>
      <c r="Q760" s="153" t="e">
        <f aca="false">#REF!</f>
        <v>#REF!</v>
      </c>
      <c r="R760" s="0" t="e">
        <f aca="false">#REF!</f>
        <v>#REF!</v>
      </c>
      <c r="S760" s="0" t="e">
        <f aca="false">#REF!</f>
        <v>#REF!</v>
      </c>
      <c r="T760" s="0" t="e">
        <f aca="false">VLOOKUP('XL-OPT'!Q760,Months!$A$4:$D$288,4)</f>
        <v>#REF!</v>
      </c>
    </row>
    <row r="761" customFormat="false" ht="12.75" hidden="false" customHeight="false" outlineLevel="0" collapsed="false">
      <c r="O761" s="0" t="e">
        <f aca="false">CONCATENATE(P761,Q761)</f>
        <v>#REF!</v>
      </c>
      <c r="P761" s="0" t="e">
        <f aca="false">#REF!</f>
        <v>#REF!</v>
      </c>
      <c r="Q761" s="153" t="e">
        <f aca="false">#REF!</f>
        <v>#REF!</v>
      </c>
      <c r="R761" s="0" t="e">
        <f aca="false">#REF!</f>
        <v>#REF!</v>
      </c>
      <c r="S761" s="0" t="e">
        <f aca="false">#REF!</f>
        <v>#REF!</v>
      </c>
      <c r="T761" s="0" t="e">
        <f aca="false">VLOOKUP('XL-OPT'!Q761,Months!$A$4:$D$288,4)</f>
        <v>#REF!</v>
      </c>
    </row>
    <row r="762" customFormat="false" ht="12.75" hidden="false" customHeight="false" outlineLevel="0" collapsed="false">
      <c r="O762" s="0" t="e">
        <f aca="false">CONCATENATE(P762,Q762)</f>
        <v>#REF!</v>
      </c>
      <c r="P762" s="0" t="e">
        <f aca="false">#REF!</f>
        <v>#REF!</v>
      </c>
      <c r="Q762" s="153" t="e">
        <f aca="false">#REF!</f>
        <v>#REF!</v>
      </c>
      <c r="R762" s="0" t="e">
        <f aca="false">#REF!</f>
        <v>#REF!</v>
      </c>
      <c r="S762" s="0" t="e">
        <f aca="false">#REF!</f>
        <v>#REF!</v>
      </c>
      <c r="T762" s="0" t="e">
        <f aca="false">VLOOKUP('XL-OPT'!Q762,Months!$A$4:$D$288,4)</f>
        <v>#REF!</v>
      </c>
    </row>
    <row r="763" customFormat="false" ht="12.75" hidden="false" customHeight="false" outlineLevel="0" collapsed="false">
      <c r="O763" s="0" t="e">
        <f aca="false">CONCATENATE(P763,Q763)</f>
        <v>#REF!</v>
      </c>
      <c r="P763" s="0" t="e">
        <f aca="false">#REF!</f>
        <v>#REF!</v>
      </c>
      <c r="Q763" s="153" t="e">
        <f aca="false">#REF!</f>
        <v>#REF!</v>
      </c>
      <c r="R763" s="0" t="e">
        <f aca="false">#REF!</f>
        <v>#REF!</v>
      </c>
      <c r="S763" s="0" t="e">
        <f aca="false">#REF!</f>
        <v>#REF!</v>
      </c>
      <c r="T763" s="0" t="e">
        <f aca="false">VLOOKUP('XL-OPT'!Q763,Months!$A$4:$D$288,4)</f>
        <v>#REF!</v>
      </c>
    </row>
    <row r="764" customFormat="false" ht="12.75" hidden="false" customHeight="false" outlineLevel="0" collapsed="false">
      <c r="O764" s="0" t="e">
        <f aca="false">CONCATENATE(P764,Q764)</f>
        <v>#REF!</v>
      </c>
      <c r="P764" s="0" t="e">
        <f aca="false">#REF!</f>
        <v>#REF!</v>
      </c>
      <c r="Q764" s="153" t="e">
        <f aca="false">#REF!</f>
        <v>#REF!</v>
      </c>
      <c r="R764" s="0" t="e">
        <f aca="false">#REF!</f>
        <v>#REF!</v>
      </c>
      <c r="S764" s="0" t="e">
        <f aca="false">#REF!</f>
        <v>#REF!</v>
      </c>
      <c r="T764" s="0" t="e">
        <f aca="false">VLOOKUP('XL-OPT'!Q764,Months!$A$4:$D$288,4)</f>
        <v>#REF!</v>
      </c>
    </row>
    <row r="765" customFormat="false" ht="12.75" hidden="false" customHeight="false" outlineLevel="0" collapsed="false">
      <c r="O765" s="0" t="e">
        <f aca="false">CONCATENATE(P765,Q765)</f>
        <v>#REF!</v>
      </c>
      <c r="P765" s="0" t="e">
        <f aca="false">#REF!</f>
        <v>#REF!</v>
      </c>
      <c r="Q765" s="153" t="e">
        <f aca="false">#REF!</f>
        <v>#REF!</v>
      </c>
      <c r="R765" s="0" t="e">
        <f aca="false">#REF!</f>
        <v>#REF!</v>
      </c>
      <c r="S765" s="0" t="e">
        <f aca="false">#REF!</f>
        <v>#REF!</v>
      </c>
      <c r="T765" s="0" t="e">
        <f aca="false">VLOOKUP('XL-OPT'!Q765,Months!$A$4:$D$288,4)</f>
        <v>#REF!</v>
      </c>
    </row>
    <row r="766" customFormat="false" ht="12.75" hidden="false" customHeight="false" outlineLevel="0" collapsed="false">
      <c r="O766" s="0" t="e">
        <f aca="false">CONCATENATE(P766,Q766)</f>
        <v>#REF!</v>
      </c>
      <c r="P766" s="0" t="e">
        <f aca="false">#REF!</f>
        <v>#REF!</v>
      </c>
      <c r="Q766" s="153" t="e">
        <f aca="false">#REF!</f>
        <v>#REF!</v>
      </c>
      <c r="R766" s="0" t="e">
        <f aca="false">#REF!</f>
        <v>#REF!</v>
      </c>
      <c r="S766" s="0" t="e">
        <f aca="false">#REF!</f>
        <v>#REF!</v>
      </c>
      <c r="T766" s="0" t="e">
        <f aca="false">VLOOKUP('XL-OPT'!Q766,Months!$A$4:$D$288,4)</f>
        <v>#REF!</v>
      </c>
    </row>
    <row r="767" customFormat="false" ht="12.75" hidden="false" customHeight="false" outlineLevel="0" collapsed="false">
      <c r="O767" s="0" t="e">
        <f aca="false">CONCATENATE(P767,Q767)</f>
        <v>#REF!</v>
      </c>
      <c r="P767" s="0" t="e">
        <f aca="false">#REF!</f>
        <v>#REF!</v>
      </c>
      <c r="Q767" s="153" t="e">
        <f aca="false">#REF!</f>
        <v>#REF!</v>
      </c>
      <c r="R767" s="0" t="e">
        <f aca="false">#REF!</f>
        <v>#REF!</v>
      </c>
      <c r="S767" s="0" t="e">
        <f aca="false">#REF!</f>
        <v>#REF!</v>
      </c>
      <c r="T767" s="0" t="e">
        <f aca="false">VLOOKUP('XL-OPT'!Q767,Months!$A$4:$D$288,4)</f>
        <v>#REF!</v>
      </c>
    </row>
    <row r="768" customFormat="false" ht="12.75" hidden="false" customHeight="false" outlineLevel="0" collapsed="false">
      <c r="O768" s="0" t="e">
        <f aca="false">CONCATENATE(P768,Q768)</f>
        <v>#REF!</v>
      </c>
      <c r="P768" s="0" t="e">
        <f aca="false">#REF!</f>
        <v>#REF!</v>
      </c>
      <c r="Q768" s="153" t="e">
        <f aca="false">#REF!</f>
        <v>#REF!</v>
      </c>
      <c r="R768" s="0" t="e">
        <f aca="false">#REF!</f>
        <v>#REF!</v>
      </c>
      <c r="S768" s="0" t="e">
        <f aca="false">#REF!</f>
        <v>#REF!</v>
      </c>
      <c r="T768" s="0" t="e">
        <f aca="false">VLOOKUP('XL-OPT'!Q768,Months!$A$4:$D$288,4)</f>
        <v>#REF!</v>
      </c>
    </row>
    <row r="769" customFormat="false" ht="12.75" hidden="false" customHeight="false" outlineLevel="0" collapsed="false">
      <c r="O769" s="0" t="e">
        <f aca="false">CONCATENATE(P769,Q769)</f>
        <v>#REF!</v>
      </c>
      <c r="P769" s="0" t="e">
        <f aca="false">#REF!</f>
        <v>#REF!</v>
      </c>
      <c r="Q769" s="153" t="e">
        <f aca="false">#REF!</f>
        <v>#REF!</v>
      </c>
      <c r="R769" s="0" t="e">
        <f aca="false">#REF!</f>
        <v>#REF!</v>
      </c>
      <c r="S769" s="0" t="e">
        <f aca="false">#REF!</f>
        <v>#REF!</v>
      </c>
      <c r="T769" s="0" t="e">
        <f aca="false">VLOOKUP('XL-OPT'!Q769,Months!$A$4:$D$288,4)</f>
        <v>#REF!</v>
      </c>
    </row>
    <row r="770" customFormat="false" ht="12.75" hidden="false" customHeight="false" outlineLevel="0" collapsed="false">
      <c r="O770" s="0" t="e">
        <f aca="false">CONCATENATE(P770,Q770)</f>
        <v>#REF!</v>
      </c>
      <c r="P770" s="0" t="e">
        <f aca="false">#REF!</f>
        <v>#REF!</v>
      </c>
      <c r="Q770" s="153" t="e">
        <f aca="false">#REF!</f>
        <v>#REF!</v>
      </c>
      <c r="R770" s="0" t="e">
        <f aca="false">#REF!</f>
        <v>#REF!</v>
      </c>
      <c r="S770" s="0" t="e">
        <f aca="false">#REF!</f>
        <v>#REF!</v>
      </c>
      <c r="T770" s="0" t="e">
        <f aca="false">VLOOKUP('XL-OPT'!Q770,Months!$A$4:$D$288,4)</f>
        <v>#REF!</v>
      </c>
    </row>
    <row r="771" customFormat="false" ht="12.75" hidden="false" customHeight="false" outlineLevel="0" collapsed="false">
      <c r="O771" s="0" t="e">
        <f aca="false">CONCATENATE(P771,Q771)</f>
        <v>#REF!</v>
      </c>
      <c r="P771" s="0" t="e">
        <f aca="false">#REF!</f>
        <v>#REF!</v>
      </c>
      <c r="Q771" s="153" t="e">
        <f aca="false">#REF!</f>
        <v>#REF!</v>
      </c>
      <c r="R771" s="0" t="e">
        <f aca="false">#REF!</f>
        <v>#REF!</v>
      </c>
      <c r="S771" s="0" t="e">
        <f aca="false">#REF!</f>
        <v>#REF!</v>
      </c>
      <c r="T771" s="0" t="e">
        <f aca="false">VLOOKUP('XL-OPT'!Q771,Months!$A$4:$D$288,4)</f>
        <v>#REF!</v>
      </c>
    </row>
    <row r="772" customFormat="false" ht="12.75" hidden="false" customHeight="false" outlineLevel="0" collapsed="false">
      <c r="O772" s="0" t="e">
        <f aca="false">CONCATENATE(P772,Q772)</f>
        <v>#REF!</v>
      </c>
      <c r="P772" s="0" t="e">
        <f aca="false">#REF!</f>
        <v>#REF!</v>
      </c>
      <c r="Q772" s="153" t="e">
        <f aca="false">#REF!</f>
        <v>#REF!</v>
      </c>
      <c r="R772" s="0" t="e">
        <f aca="false">#REF!</f>
        <v>#REF!</v>
      </c>
      <c r="S772" s="0" t="e">
        <f aca="false">#REF!</f>
        <v>#REF!</v>
      </c>
      <c r="T772" s="0" t="e">
        <f aca="false">VLOOKUP('XL-OPT'!Q772,Months!$A$4:$D$288,4)</f>
        <v>#REF!</v>
      </c>
    </row>
    <row r="773" customFormat="false" ht="12.75" hidden="false" customHeight="false" outlineLevel="0" collapsed="false">
      <c r="O773" s="0" t="e">
        <f aca="false">CONCATENATE(P773,Q773)</f>
        <v>#REF!</v>
      </c>
      <c r="P773" s="0" t="e">
        <f aca="false">#REF!</f>
        <v>#REF!</v>
      </c>
      <c r="Q773" s="153" t="e">
        <f aca="false">#REF!</f>
        <v>#REF!</v>
      </c>
      <c r="R773" s="0" t="e">
        <f aca="false">#REF!</f>
        <v>#REF!</v>
      </c>
      <c r="S773" s="0" t="e">
        <f aca="false">#REF!</f>
        <v>#REF!</v>
      </c>
      <c r="T773" s="0" t="e">
        <f aca="false">VLOOKUP('XL-OPT'!Q773,Months!$A$4:$D$288,4)</f>
        <v>#REF!</v>
      </c>
    </row>
    <row r="774" customFormat="false" ht="12.75" hidden="false" customHeight="false" outlineLevel="0" collapsed="false">
      <c r="O774" s="0" t="e">
        <f aca="false">CONCATENATE(P774,Q774)</f>
        <v>#REF!</v>
      </c>
      <c r="P774" s="0" t="e">
        <f aca="false">#REF!</f>
        <v>#REF!</v>
      </c>
      <c r="Q774" s="153" t="e">
        <f aca="false">#REF!</f>
        <v>#REF!</v>
      </c>
      <c r="R774" s="0" t="e">
        <f aca="false">#REF!</f>
        <v>#REF!</v>
      </c>
      <c r="S774" s="0" t="e">
        <f aca="false">#REF!</f>
        <v>#REF!</v>
      </c>
      <c r="T774" s="0" t="e">
        <f aca="false">VLOOKUP('XL-OPT'!Q774,Months!$A$4:$D$288,4)</f>
        <v>#REF!</v>
      </c>
    </row>
    <row r="775" customFormat="false" ht="12.75" hidden="false" customHeight="false" outlineLevel="0" collapsed="false">
      <c r="O775" s="0" t="e">
        <f aca="false">CONCATENATE(P775,Q775)</f>
        <v>#REF!</v>
      </c>
      <c r="P775" s="0" t="e">
        <f aca="false">#REF!</f>
        <v>#REF!</v>
      </c>
      <c r="Q775" s="153" t="e">
        <f aca="false">#REF!</f>
        <v>#REF!</v>
      </c>
      <c r="R775" s="0" t="e">
        <f aca="false">#REF!</f>
        <v>#REF!</v>
      </c>
      <c r="S775" s="0" t="e">
        <f aca="false">#REF!</f>
        <v>#REF!</v>
      </c>
      <c r="T775" s="0" t="e">
        <f aca="false">VLOOKUP('XL-OPT'!Q775,Months!$A$4:$D$288,4)</f>
        <v>#REF!</v>
      </c>
    </row>
    <row r="776" customFormat="false" ht="12.75" hidden="false" customHeight="false" outlineLevel="0" collapsed="false">
      <c r="O776" s="0" t="e">
        <f aca="false">CONCATENATE(P776,Q776)</f>
        <v>#REF!</v>
      </c>
      <c r="P776" s="0" t="e">
        <f aca="false">#REF!</f>
        <v>#REF!</v>
      </c>
      <c r="Q776" s="153" t="e">
        <f aca="false">#REF!</f>
        <v>#REF!</v>
      </c>
      <c r="R776" s="0" t="e">
        <f aca="false">#REF!</f>
        <v>#REF!</v>
      </c>
      <c r="S776" s="0" t="e">
        <f aca="false">#REF!</f>
        <v>#REF!</v>
      </c>
      <c r="T776" s="0" t="e">
        <f aca="false">VLOOKUP('XL-OPT'!Q776,Months!$A$4:$D$288,4)</f>
        <v>#REF!</v>
      </c>
    </row>
    <row r="777" customFormat="false" ht="12.75" hidden="false" customHeight="false" outlineLevel="0" collapsed="false">
      <c r="O777" s="0" t="e">
        <f aca="false">CONCATENATE(P777,Q777)</f>
        <v>#REF!</v>
      </c>
      <c r="P777" s="0" t="e">
        <f aca="false">#REF!</f>
        <v>#REF!</v>
      </c>
      <c r="Q777" s="153" t="e">
        <f aca="false">#REF!</f>
        <v>#REF!</v>
      </c>
      <c r="R777" s="0" t="e">
        <f aca="false">#REF!</f>
        <v>#REF!</v>
      </c>
      <c r="S777" s="0" t="e">
        <f aca="false">#REF!</f>
        <v>#REF!</v>
      </c>
      <c r="T777" s="0" t="e">
        <f aca="false">VLOOKUP('XL-OPT'!Q777,Months!$A$4:$D$288,4)</f>
        <v>#REF!</v>
      </c>
    </row>
    <row r="778" customFormat="false" ht="12.75" hidden="false" customHeight="false" outlineLevel="0" collapsed="false">
      <c r="O778" s="0" t="e">
        <f aca="false">CONCATENATE(P778,Q778)</f>
        <v>#REF!</v>
      </c>
      <c r="P778" s="0" t="e">
        <f aca="false">#REF!</f>
        <v>#REF!</v>
      </c>
      <c r="Q778" s="153" t="e">
        <f aca="false">#REF!</f>
        <v>#REF!</v>
      </c>
      <c r="R778" s="0" t="e">
        <f aca="false">#REF!</f>
        <v>#REF!</v>
      </c>
      <c r="S778" s="0" t="e">
        <f aca="false">#REF!</f>
        <v>#REF!</v>
      </c>
      <c r="T778" s="0" t="e">
        <f aca="false">VLOOKUP('XL-OPT'!Q778,Months!$A$4:$D$288,4)</f>
        <v>#REF!</v>
      </c>
    </row>
    <row r="779" customFormat="false" ht="12.75" hidden="false" customHeight="false" outlineLevel="0" collapsed="false">
      <c r="O779" s="0" t="e">
        <f aca="false">CONCATENATE(P779,Q779)</f>
        <v>#REF!</v>
      </c>
      <c r="P779" s="0" t="e">
        <f aca="false">#REF!</f>
        <v>#REF!</v>
      </c>
      <c r="Q779" s="153" t="e">
        <f aca="false">#REF!</f>
        <v>#REF!</v>
      </c>
      <c r="R779" s="0" t="e">
        <f aca="false">#REF!</f>
        <v>#REF!</v>
      </c>
      <c r="S779" s="0" t="e">
        <f aca="false">#REF!</f>
        <v>#REF!</v>
      </c>
      <c r="T779" s="0" t="e">
        <f aca="false">VLOOKUP('XL-OPT'!Q779,Months!$A$4:$D$288,4)</f>
        <v>#REF!</v>
      </c>
    </row>
    <row r="780" customFormat="false" ht="12.75" hidden="false" customHeight="false" outlineLevel="0" collapsed="false">
      <c r="O780" s="0" t="e">
        <f aca="false">CONCATENATE(P780,Q780)</f>
        <v>#REF!</v>
      </c>
      <c r="P780" s="0" t="e">
        <f aca="false">#REF!</f>
        <v>#REF!</v>
      </c>
      <c r="Q780" s="153" t="e">
        <f aca="false">#REF!</f>
        <v>#REF!</v>
      </c>
      <c r="R780" s="0" t="e">
        <f aca="false">#REF!</f>
        <v>#REF!</v>
      </c>
      <c r="S780" s="0" t="e">
        <f aca="false">#REF!</f>
        <v>#REF!</v>
      </c>
      <c r="T780" s="0" t="e">
        <f aca="false">VLOOKUP('XL-OPT'!Q780,Months!$A$4:$D$288,4)</f>
        <v>#REF!</v>
      </c>
    </row>
    <row r="781" customFormat="false" ht="12.75" hidden="false" customHeight="false" outlineLevel="0" collapsed="false">
      <c r="O781" s="0" t="e">
        <f aca="false">CONCATENATE(P781,Q781)</f>
        <v>#REF!</v>
      </c>
      <c r="P781" s="0" t="e">
        <f aca="false">#REF!</f>
        <v>#REF!</v>
      </c>
      <c r="Q781" s="153" t="e">
        <f aca="false">#REF!</f>
        <v>#REF!</v>
      </c>
      <c r="R781" s="0" t="e">
        <f aca="false">#REF!</f>
        <v>#REF!</v>
      </c>
      <c r="S781" s="0" t="e">
        <f aca="false">#REF!</f>
        <v>#REF!</v>
      </c>
      <c r="T781" s="0" t="e">
        <f aca="false">VLOOKUP('XL-OPT'!Q781,Months!$A$4:$D$288,4)</f>
        <v>#REF!</v>
      </c>
    </row>
    <row r="782" customFormat="false" ht="12.75" hidden="false" customHeight="false" outlineLevel="0" collapsed="false">
      <c r="O782" s="0" t="e">
        <f aca="false">CONCATENATE(P782,Q782)</f>
        <v>#REF!</v>
      </c>
      <c r="P782" s="0" t="e">
        <f aca="false">#REF!</f>
        <v>#REF!</v>
      </c>
      <c r="Q782" s="153" t="e">
        <f aca="false">#REF!</f>
        <v>#REF!</v>
      </c>
      <c r="R782" s="0" t="e">
        <f aca="false">#REF!</f>
        <v>#REF!</v>
      </c>
      <c r="S782" s="0" t="e">
        <f aca="false">#REF!</f>
        <v>#REF!</v>
      </c>
      <c r="T782" s="0" t="e">
        <f aca="false">VLOOKUP('XL-OPT'!Q782,Months!$A$4:$D$288,4)</f>
        <v>#REF!</v>
      </c>
    </row>
    <row r="783" customFormat="false" ht="12.75" hidden="false" customHeight="false" outlineLevel="0" collapsed="false">
      <c r="O783" s="0" t="e">
        <f aca="false">CONCATENATE(P783,Q783)</f>
        <v>#REF!</v>
      </c>
      <c r="P783" s="0" t="e">
        <f aca="false">#REF!</f>
        <v>#REF!</v>
      </c>
      <c r="Q783" s="153" t="e">
        <f aca="false">#REF!</f>
        <v>#REF!</v>
      </c>
      <c r="R783" s="0" t="e">
        <f aca="false">#REF!</f>
        <v>#REF!</v>
      </c>
      <c r="S783" s="0" t="e">
        <f aca="false">#REF!</f>
        <v>#REF!</v>
      </c>
      <c r="T783" s="0" t="e">
        <f aca="false">VLOOKUP('XL-OPT'!Q783,Months!$A$4:$D$288,4)</f>
        <v>#REF!</v>
      </c>
    </row>
    <row r="784" customFormat="false" ht="12.75" hidden="false" customHeight="false" outlineLevel="0" collapsed="false">
      <c r="O784" s="0" t="e">
        <f aca="false">CONCATENATE(P784,Q784)</f>
        <v>#REF!</v>
      </c>
      <c r="P784" s="0" t="e">
        <f aca="false">#REF!</f>
        <v>#REF!</v>
      </c>
      <c r="Q784" s="153" t="e">
        <f aca="false">#REF!</f>
        <v>#REF!</v>
      </c>
      <c r="R784" s="0" t="e">
        <f aca="false">#REF!</f>
        <v>#REF!</v>
      </c>
      <c r="S784" s="0" t="e">
        <f aca="false">#REF!</f>
        <v>#REF!</v>
      </c>
      <c r="T784" s="0" t="e">
        <f aca="false">VLOOKUP('XL-OPT'!Q784,Months!$A$4:$D$288,4)</f>
        <v>#REF!</v>
      </c>
    </row>
    <row r="785" customFormat="false" ht="12.75" hidden="false" customHeight="false" outlineLevel="0" collapsed="false">
      <c r="O785" s="0" t="e">
        <f aca="false">CONCATENATE(P785,Q785)</f>
        <v>#REF!</v>
      </c>
      <c r="P785" s="0" t="e">
        <f aca="false">#REF!</f>
        <v>#REF!</v>
      </c>
      <c r="Q785" s="153" t="e">
        <f aca="false">#REF!</f>
        <v>#REF!</v>
      </c>
      <c r="R785" s="0" t="e">
        <f aca="false">#REF!</f>
        <v>#REF!</v>
      </c>
      <c r="S785" s="0" t="e">
        <f aca="false">#REF!</f>
        <v>#REF!</v>
      </c>
      <c r="T785" s="0" t="e">
        <f aca="false">VLOOKUP('XL-OPT'!Q785,Months!$A$4:$D$288,4)</f>
        <v>#REF!</v>
      </c>
    </row>
    <row r="786" customFormat="false" ht="12.75" hidden="false" customHeight="false" outlineLevel="0" collapsed="false">
      <c r="O786" s="0" t="e">
        <f aca="false">CONCATENATE(P786,Q786)</f>
        <v>#REF!</v>
      </c>
      <c r="P786" s="0" t="e">
        <f aca="false">#REF!</f>
        <v>#REF!</v>
      </c>
      <c r="Q786" s="153" t="e">
        <f aca="false">#REF!</f>
        <v>#REF!</v>
      </c>
      <c r="R786" s="0" t="e">
        <f aca="false">#REF!</f>
        <v>#REF!</v>
      </c>
      <c r="S786" s="0" t="e">
        <f aca="false">#REF!</f>
        <v>#REF!</v>
      </c>
      <c r="T786" s="0" t="e">
        <f aca="false">VLOOKUP('XL-OPT'!Q786,Months!$A$4:$D$288,4)</f>
        <v>#REF!</v>
      </c>
    </row>
    <row r="787" customFormat="false" ht="12.75" hidden="false" customHeight="false" outlineLevel="0" collapsed="false">
      <c r="O787" s="0" t="e">
        <f aca="false">CONCATENATE(P787,Q787)</f>
        <v>#REF!</v>
      </c>
      <c r="P787" s="0" t="e">
        <f aca="false">#REF!</f>
        <v>#REF!</v>
      </c>
      <c r="Q787" s="153" t="e">
        <f aca="false">#REF!</f>
        <v>#REF!</v>
      </c>
      <c r="R787" s="0" t="e">
        <f aca="false">#REF!</f>
        <v>#REF!</v>
      </c>
      <c r="S787" s="0" t="e">
        <f aca="false">#REF!</f>
        <v>#REF!</v>
      </c>
      <c r="T787" s="0" t="e">
        <f aca="false">VLOOKUP('XL-OPT'!Q787,Months!$A$4:$D$288,4)</f>
        <v>#REF!</v>
      </c>
    </row>
    <row r="788" customFormat="false" ht="12.75" hidden="false" customHeight="false" outlineLevel="0" collapsed="false">
      <c r="O788" s="0" t="e">
        <f aca="false">CONCATENATE(P788,Q788)</f>
        <v>#REF!</v>
      </c>
      <c r="P788" s="0" t="e">
        <f aca="false">#REF!</f>
        <v>#REF!</v>
      </c>
      <c r="Q788" s="153" t="e">
        <f aca="false">#REF!</f>
        <v>#REF!</v>
      </c>
      <c r="R788" s="0" t="e">
        <f aca="false">#REF!</f>
        <v>#REF!</v>
      </c>
      <c r="S788" s="0" t="e">
        <f aca="false">#REF!</f>
        <v>#REF!</v>
      </c>
      <c r="T788" s="0" t="e">
        <f aca="false">VLOOKUP('XL-OPT'!Q788,Months!$A$4:$D$288,4)</f>
        <v>#REF!</v>
      </c>
    </row>
    <row r="789" customFormat="false" ht="12.75" hidden="false" customHeight="false" outlineLevel="0" collapsed="false">
      <c r="O789" s="0" t="e">
        <f aca="false">CONCATENATE(P789,Q789)</f>
        <v>#REF!</v>
      </c>
      <c r="P789" s="0" t="e">
        <f aca="false">#REF!</f>
        <v>#REF!</v>
      </c>
      <c r="Q789" s="153" t="e">
        <f aca="false">#REF!</f>
        <v>#REF!</v>
      </c>
      <c r="R789" s="0" t="e">
        <f aca="false">#REF!</f>
        <v>#REF!</v>
      </c>
      <c r="S789" s="0" t="e">
        <f aca="false">#REF!</f>
        <v>#REF!</v>
      </c>
      <c r="T789" s="0" t="e">
        <f aca="false">VLOOKUP('XL-OPT'!Q789,Months!$A$4:$D$288,4)</f>
        <v>#REF!</v>
      </c>
    </row>
    <row r="790" customFormat="false" ht="12.75" hidden="false" customHeight="false" outlineLevel="0" collapsed="false">
      <c r="O790" s="0" t="e">
        <f aca="false">CONCATENATE(P790,Q790)</f>
        <v>#REF!</v>
      </c>
      <c r="P790" s="0" t="e">
        <f aca="false">#REF!</f>
        <v>#REF!</v>
      </c>
      <c r="Q790" s="153" t="e">
        <f aca="false">#REF!</f>
        <v>#REF!</v>
      </c>
      <c r="R790" s="0" t="e">
        <f aca="false">#REF!</f>
        <v>#REF!</v>
      </c>
      <c r="S790" s="0" t="e">
        <f aca="false">#REF!</f>
        <v>#REF!</v>
      </c>
      <c r="T790" s="0" t="e">
        <f aca="false">VLOOKUP('XL-OPT'!Q790,Months!$A$4:$D$288,4)</f>
        <v>#REF!</v>
      </c>
    </row>
    <row r="791" customFormat="false" ht="12.75" hidden="false" customHeight="false" outlineLevel="0" collapsed="false">
      <c r="O791" s="0" t="e">
        <f aca="false">CONCATENATE(P791,Q791)</f>
        <v>#REF!</v>
      </c>
      <c r="P791" s="0" t="e">
        <f aca="false">#REF!</f>
        <v>#REF!</v>
      </c>
      <c r="Q791" s="153" t="e">
        <f aca="false">#REF!</f>
        <v>#REF!</v>
      </c>
      <c r="R791" s="0" t="e">
        <f aca="false">#REF!</f>
        <v>#REF!</v>
      </c>
      <c r="S791" s="0" t="e">
        <f aca="false">#REF!</f>
        <v>#REF!</v>
      </c>
      <c r="T791" s="0" t="e">
        <f aca="false">VLOOKUP('XL-OPT'!Q791,Months!$A$4:$D$288,4)</f>
        <v>#REF!</v>
      </c>
    </row>
    <row r="792" customFormat="false" ht="12.75" hidden="false" customHeight="false" outlineLevel="0" collapsed="false">
      <c r="O792" s="0" t="e">
        <f aca="false">CONCATENATE(P792,Q792)</f>
        <v>#REF!</v>
      </c>
      <c r="P792" s="0" t="e">
        <f aca="false">#REF!</f>
        <v>#REF!</v>
      </c>
      <c r="Q792" s="153" t="e">
        <f aca="false">#REF!</f>
        <v>#REF!</v>
      </c>
      <c r="R792" s="0" t="e">
        <f aca="false">#REF!</f>
        <v>#REF!</v>
      </c>
      <c r="S792" s="0" t="e">
        <f aca="false">#REF!</f>
        <v>#REF!</v>
      </c>
      <c r="T792" s="0" t="e">
        <f aca="false">VLOOKUP('XL-OPT'!Q792,Months!$A$4:$D$288,4)</f>
        <v>#REF!</v>
      </c>
    </row>
    <row r="793" customFormat="false" ht="12.75" hidden="false" customHeight="false" outlineLevel="0" collapsed="false">
      <c r="O793" s="0" t="e">
        <f aca="false">CONCATENATE(P793,Q793)</f>
        <v>#REF!</v>
      </c>
      <c r="P793" s="0" t="e">
        <f aca="false">#REF!</f>
        <v>#REF!</v>
      </c>
      <c r="Q793" s="153" t="e">
        <f aca="false">#REF!</f>
        <v>#REF!</v>
      </c>
      <c r="R793" s="0" t="e">
        <f aca="false">#REF!</f>
        <v>#REF!</v>
      </c>
      <c r="S793" s="0" t="e">
        <f aca="false">#REF!</f>
        <v>#REF!</v>
      </c>
      <c r="T793" s="0" t="e">
        <f aca="false">VLOOKUP('XL-OPT'!Q793,Months!$A$4:$D$288,4)</f>
        <v>#REF!</v>
      </c>
    </row>
    <row r="794" customFormat="false" ht="12.75" hidden="false" customHeight="false" outlineLevel="0" collapsed="false">
      <c r="O794" s="0" t="e">
        <f aca="false">CONCATENATE(P794,Q794)</f>
        <v>#REF!</v>
      </c>
      <c r="P794" s="0" t="e">
        <f aca="false">#REF!</f>
        <v>#REF!</v>
      </c>
      <c r="Q794" s="153" t="e">
        <f aca="false">#REF!</f>
        <v>#REF!</v>
      </c>
      <c r="R794" s="0" t="e">
        <f aca="false">#REF!</f>
        <v>#REF!</v>
      </c>
      <c r="S794" s="0" t="e">
        <f aca="false">#REF!</f>
        <v>#REF!</v>
      </c>
      <c r="T794" s="0" t="e">
        <f aca="false">VLOOKUP('XL-OPT'!Q794,Months!$A$4:$D$288,4)</f>
        <v>#REF!</v>
      </c>
    </row>
    <row r="795" customFormat="false" ht="12.75" hidden="false" customHeight="false" outlineLevel="0" collapsed="false">
      <c r="O795" s="0" t="e">
        <f aca="false">CONCATENATE(P795,Q795)</f>
        <v>#REF!</v>
      </c>
      <c r="P795" s="0" t="e">
        <f aca="false">#REF!</f>
        <v>#REF!</v>
      </c>
      <c r="Q795" s="153" t="e">
        <f aca="false">#REF!</f>
        <v>#REF!</v>
      </c>
      <c r="R795" s="0" t="e">
        <f aca="false">#REF!</f>
        <v>#REF!</v>
      </c>
      <c r="S795" s="0" t="e">
        <f aca="false">#REF!</f>
        <v>#REF!</v>
      </c>
      <c r="T795" s="0" t="e">
        <f aca="false">VLOOKUP('XL-OPT'!Q795,Months!$A$4:$D$288,4)</f>
        <v>#REF!</v>
      </c>
    </row>
    <row r="796" customFormat="false" ht="12.75" hidden="false" customHeight="false" outlineLevel="0" collapsed="false">
      <c r="O796" s="0" t="e">
        <f aca="false">CONCATENATE(P796,Q796)</f>
        <v>#REF!</v>
      </c>
      <c r="P796" s="0" t="e">
        <f aca="false">#REF!</f>
        <v>#REF!</v>
      </c>
      <c r="Q796" s="153" t="e">
        <f aca="false">#REF!</f>
        <v>#REF!</v>
      </c>
      <c r="R796" s="0" t="e">
        <f aca="false">#REF!</f>
        <v>#REF!</v>
      </c>
      <c r="S796" s="0" t="e">
        <f aca="false">#REF!</f>
        <v>#REF!</v>
      </c>
      <c r="T796" s="0" t="e">
        <f aca="false">VLOOKUP('XL-OPT'!Q796,Months!$A$4:$D$288,4)</f>
        <v>#REF!</v>
      </c>
    </row>
    <row r="797" customFormat="false" ht="12.75" hidden="false" customHeight="false" outlineLevel="0" collapsed="false">
      <c r="O797" s="0" t="e">
        <f aca="false">CONCATENATE(P797,Q797)</f>
        <v>#REF!</v>
      </c>
      <c r="P797" s="0" t="e">
        <f aca="false">#REF!</f>
        <v>#REF!</v>
      </c>
      <c r="Q797" s="153" t="e">
        <f aca="false">#REF!</f>
        <v>#REF!</v>
      </c>
      <c r="R797" s="0" t="e">
        <f aca="false">#REF!</f>
        <v>#REF!</v>
      </c>
      <c r="S797" s="0" t="e">
        <f aca="false">#REF!</f>
        <v>#REF!</v>
      </c>
      <c r="T797" s="0" t="e">
        <f aca="false">VLOOKUP('XL-OPT'!Q797,Months!$A$4:$D$288,4)</f>
        <v>#REF!</v>
      </c>
    </row>
    <row r="798" customFormat="false" ht="12.75" hidden="false" customHeight="false" outlineLevel="0" collapsed="false">
      <c r="O798" s="0" t="e">
        <f aca="false">CONCATENATE(P798,Q798)</f>
        <v>#REF!</v>
      </c>
      <c r="P798" s="0" t="e">
        <f aca="false">#REF!</f>
        <v>#REF!</v>
      </c>
      <c r="Q798" s="153" t="e">
        <f aca="false">#REF!</f>
        <v>#REF!</v>
      </c>
      <c r="R798" s="0" t="e">
        <f aca="false">#REF!</f>
        <v>#REF!</v>
      </c>
      <c r="S798" s="0" t="e">
        <f aca="false">#REF!</f>
        <v>#REF!</v>
      </c>
      <c r="T798" s="0" t="e">
        <f aca="false">VLOOKUP('XL-OPT'!Q798,Months!$A$4:$D$288,4)</f>
        <v>#REF!</v>
      </c>
    </row>
    <row r="799" customFormat="false" ht="12.75" hidden="false" customHeight="false" outlineLevel="0" collapsed="false">
      <c r="O799" s="0" t="e">
        <f aca="false">CONCATENATE(P799,Q799)</f>
        <v>#REF!</v>
      </c>
      <c r="P799" s="0" t="e">
        <f aca="false">#REF!</f>
        <v>#REF!</v>
      </c>
      <c r="Q799" s="153" t="e">
        <f aca="false">#REF!</f>
        <v>#REF!</v>
      </c>
      <c r="R799" s="0" t="e">
        <f aca="false">#REF!</f>
        <v>#REF!</v>
      </c>
      <c r="S799" s="0" t="e">
        <f aca="false">#REF!</f>
        <v>#REF!</v>
      </c>
      <c r="T799" s="0" t="e">
        <f aca="false">VLOOKUP('XL-OPT'!Q799,Months!$A$4:$D$288,4)</f>
        <v>#REF!</v>
      </c>
    </row>
    <row r="800" customFormat="false" ht="12.75" hidden="false" customHeight="false" outlineLevel="0" collapsed="false">
      <c r="O800" s="0" t="e">
        <f aca="false">CONCATENATE(P800,Q800)</f>
        <v>#REF!</v>
      </c>
      <c r="P800" s="0" t="e">
        <f aca="false">#REF!</f>
        <v>#REF!</v>
      </c>
      <c r="Q800" s="153" t="e">
        <f aca="false">#REF!</f>
        <v>#REF!</v>
      </c>
      <c r="R800" s="0" t="e">
        <f aca="false">#REF!</f>
        <v>#REF!</v>
      </c>
      <c r="S800" s="0" t="e">
        <f aca="false">#REF!</f>
        <v>#REF!</v>
      </c>
      <c r="T800" s="0" t="e">
        <f aca="false">VLOOKUP('XL-OPT'!Q800,Months!$A$4:$D$288,4)</f>
        <v>#REF!</v>
      </c>
    </row>
    <row r="801" customFormat="false" ht="12.75" hidden="false" customHeight="false" outlineLevel="0" collapsed="false">
      <c r="O801" s="0" t="e">
        <f aca="false">CONCATENATE(P801,Q801)</f>
        <v>#REF!</v>
      </c>
      <c r="P801" s="0" t="e">
        <f aca="false">#REF!</f>
        <v>#REF!</v>
      </c>
      <c r="Q801" s="153" t="e">
        <f aca="false">#REF!</f>
        <v>#REF!</v>
      </c>
      <c r="R801" s="0" t="e">
        <f aca="false">#REF!</f>
        <v>#REF!</v>
      </c>
      <c r="S801" s="0" t="e">
        <f aca="false">#REF!</f>
        <v>#REF!</v>
      </c>
      <c r="T801" s="0" t="e">
        <f aca="false">VLOOKUP('XL-OPT'!Q801,Months!$A$4:$D$288,4)</f>
        <v>#REF!</v>
      </c>
    </row>
    <row r="802" customFormat="false" ht="12.75" hidden="false" customHeight="false" outlineLevel="0" collapsed="false">
      <c r="O802" s="0" t="e">
        <f aca="false">CONCATENATE(P802,Q802)</f>
        <v>#REF!</v>
      </c>
      <c r="P802" s="0" t="e">
        <f aca="false">#REF!</f>
        <v>#REF!</v>
      </c>
      <c r="Q802" s="153" t="e">
        <f aca="false">#REF!</f>
        <v>#REF!</v>
      </c>
      <c r="R802" s="0" t="e">
        <f aca="false">#REF!</f>
        <v>#REF!</v>
      </c>
      <c r="S802" s="0" t="e">
        <f aca="false">#REF!</f>
        <v>#REF!</v>
      </c>
      <c r="T802" s="0" t="e">
        <f aca="false">VLOOKUP('XL-OPT'!Q802,Months!$A$4:$D$288,4)</f>
        <v>#REF!</v>
      </c>
    </row>
    <row r="803" customFormat="false" ht="12.75" hidden="false" customHeight="false" outlineLevel="0" collapsed="false">
      <c r="O803" s="0" t="e">
        <f aca="false">CONCATENATE(P803,Q803)</f>
        <v>#REF!</v>
      </c>
      <c r="P803" s="0" t="e">
        <f aca="false">#REF!</f>
        <v>#REF!</v>
      </c>
      <c r="Q803" s="153" t="e">
        <f aca="false">#REF!</f>
        <v>#REF!</v>
      </c>
      <c r="R803" s="0" t="e">
        <f aca="false">#REF!</f>
        <v>#REF!</v>
      </c>
      <c r="S803" s="0" t="e">
        <f aca="false">#REF!</f>
        <v>#REF!</v>
      </c>
      <c r="T803" s="0" t="e">
        <f aca="false">VLOOKUP('XL-OPT'!Q803,Months!$A$4:$D$288,4)</f>
        <v>#REF!</v>
      </c>
    </row>
    <row r="804" customFormat="false" ht="12.75" hidden="false" customHeight="false" outlineLevel="0" collapsed="false">
      <c r="O804" s="0" t="e">
        <f aca="false">CONCATENATE(P804,Q804)</f>
        <v>#REF!</v>
      </c>
      <c r="P804" s="0" t="e">
        <f aca="false">#REF!</f>
        <v>#REF!</v>
      </c>
      <c r="Q804" s="153" t="e">
        <f aca="false">#REF!</f>
        <v>#REF!</v>
      </c>
      <c r="R804" s="0" t="e">
        <f aca="false">#REF!</f>
        <v>#REF!</v>
      </c>
      <c r="S804" s="0" t="e">
        <f aca="false">#REF!</f>
        <v>#REF!</v>
      </c>
      <c r="T804" s="0" t="e">
        <f aca="false">VLOOKUP('XL-OPT'!Q804,Months!$A$4:$D$288,4)</f>
        <v>#REF!</v>
      </c>
    </row>
    <row r="805" customFormat="false" ht="12.75" hidden="false" customHeight="false" outlineLevel="0" collapsed="false">
      <c r="O805" s="0" t="e">
        <f aca="false">CONCATENATE(P805,Q805)</f>
        <v>#REF!</v>
      </c>
      <c r="P805" s="0" t="e">
        <f aca="false">#REF!</f>
        <v>#REF!</v>
      </c>
      <c r="Q805" s="153" t="e">
        <f aca="false">#REF!</f>
        <v>#REF!</v>
      </c>
      <c r="R805" s="0" t="e">
        <f aca="false">#REF!</f>
        <v>#REF!</v>
      </c>
      <c r="S805" s="0" t="e">
        <f aca="false">#REF!</f>
        <v>#REF!</v>
      </c>
      <c r="T805" s="0" t="e">
        <f aca="false">VLOOKUP('XL-OPT'!Q805,Months!$A$4:$D$288,4)</f>
        <v>#REF!</v>
      </c>
    </row>
    <row r="806" customFormat="false" ht="12.75" hidden="false" customHeight="false" outlineLevel="0" collapsed="false">
      <c r="O806" s="0" t="e">
        <f aca="false">CONCATENATE(P806,Q806)</f>
        <v>#REF!</v>
      </c>
      <c r="P806" s="0" t="e">
        <f aca="false">#REF!</f>
        <v>#REF!</v>
      </c>
      <c r="Q806" s="153" t="e">
        <f aca="false">#REF!</f>
        <v>#REF!</v>
      </c>
      <c r="R806" s="0" t="e">
        <f aca="false">#REF!</f>
        <v>#REF!</v>
      </c>
      <c r="S806" s="0" t="e">
        <f aca="false">#REF!</f>
        <v>#REF!</v>
      </c>
      <c r="T806" s="0" t="e">
        <f aca="false">VLOOKUP('XL-OPT'!Q806,Months!$A$4:$D$288,4)</f>
        <v>#REF!</v>
      </c>
    </row>
    <row r="807" customFormat="false" ht="12.75" hidden="false" customHeight="false" outlineLevel="0" collapsed="false">
      <c r="O807" s="0" t="e">
        <f aca="false">CONCATENATE(P807,Q807)</f>
        <v>#REF!</v>
      </c>
      <c r="P807" s="0" t="e">
        <f aca="false">#REF!</f>
        <v>#REF!</v>
      </c>
      <c r="Q807" s="153" t="e">
        <f aca="false">#REF!</f>
        <v>#REF!</v>
      </c>
      <c r="R807" s="0" t="e">
        <f aca="false">#REF!</f>
        <v>#REF!</v>
      </c>
      <c r="S807" s="0" t="e">
        <f aca="false">#REF!</f>
        <v>#REF!</v>
      </c>
      <c r="T807" s="0" t="e">
        <f aca="false">VLOOKUP('XL-OPT'!Q807,Months!$A$4:$D$288,4)</f>
        <v>#REF!</v>
      </c>
    </row>
    <row r="808" customFormat="false" ht="12.75" hidden="false" customHeight="false" outlineLevel="0" collapsed="false">
      <c r="O808" s="0" t="e">
        <f aca="false">CONCATENATE(P808,Q808)</f>
        <v>#REF!</v>
      </c>
      <c r="P808" s="0" t="e">
        <f aca="false">#REF!</f>
        <v>#REF!</v>
      </c>
      <c r="Q808" s="153" t="e">
        <f aca="false">#REF!</f>
        <v>#REF!</v>
      </c>
      <c r="R808" s="0" t="e">
        <f aca="false">#REF!</f>
        <v>#REF!</v>
      </c>
      <c r="S808" s="0" t="e">
        <f aca="false">#REF!</f>
        <v>#REF!</v>
      </c>
      <c r="T808" s="0" t="e">
        <f aca="false">VLOOKUP('XL-OPT'!Q808,Months!$A$4:$D$288,4)</f>
        <v>#REF!</v>
      </c>
    </row>
    <row r="809" customFormat="false" ht="12.75" hidden="false" customHeight="false" outlineLevel="0" collapsed="false">
      <c r="O809" s="0" t="e">
        <f aca="false">CONCATENATE(P809,Q809)</f>
        <v>#REF!</v>
      </c>
      <c r="P809" s="0" t="e">
        <f aca="false">#REF!</f>
        <v>#REF!</v>
      </c>
      <c r="Q809" s="153" t="e">
        <f aca="false">#REF!</f>
        <v>#REF!</v>
      </c>
      <c r="R809" s="0" t="e">
        <f aca="false">#REF!</f>
        <v>#REF!</v>
      </c>
      <c r="S809" s="0" t="e">
        <f aca="false">#REF!</f>
        <v>#REF!</v>
      </c>
      <c r="T809" s="0" t="e">
        <f aca="false">VLOOKUP('XL-OPT'!Q809,Months!$A$4:$D$288,4)</f>
        <v>#REF!</v>
      </c>
    </row>
    <row r="810" customFormat="false" ht="12.75" hidden="false" customHeight="false" outlineLevel="0" collapsed="false">
      <c r="O810" s="0" t="e">
        <f aca="false">CONCATENATE(P810,Q810)</f>
        <v>#REF!</v>
      </c>
      <c r="P810" s="0" t="e">
        <f aca="false">#REF!</f>
        <v>#REF!</v>
      </c>
      <c r="Q810" s="153" t="e">
        <f aca="false">#REF!</f>
        <v>#REF!</v>
      </c>
      <c r="R810" s="0" t="e">
        <f aca="false">#REF!</f>
        <v>#REF!</v>
      </c>
      <c r="S810" s="0" t="e">
        <f aca="false">#REF!</f>
        <v>#REF!</v>
      </c>
      <c r="T810" s="0" t="e">
        <f aca="false">VLOOKUP('XL-OPT'!Q810,Months!$A$4:$D$288,4)</f>
        <v>#REF!</v>
      </c>
    </row>
    <row r="811" customFormat="false" ht="12.75" hidden="false" customHeight="false" outlineLevel="0" collapsed="false">
      <c r="O811" s="0" t="e">
        <f aca="false">CONCATENATE(P811,Q811)</f>
        <v>#REF!</v>
      </c>
      <c r="P811" s="0" t="e">
        <f aca="false">#REF!</f>
        <v>#REF!</v>
      </c>
      <c r="Q811" s="153" t="e">
        <f aca="false">#REF!</f>
        <v>#REF!</v>
      </c>
      <c r="R811" s="0" t="e">
        <f aca="false">#REF!</f>
        <v>#REF!</v>
      </c>
      <c r="S811" s="0" t="e">
        <f aca="false">#REF!</f>
        <v>#REF!</v>
      </c>
      <c r="T811" s="0" t="e">
        <f aca="false">VLOOKUP('XL-OPT'!Q811,Months!$A$4:$D$288,4)</f>
        <v>#REF!</v>
      </c>
    </row>
    <row r="812" customFormat="false" ht="12.75" hidden="false" customHeight="false" outlineLevel="0" collapsed="false">
      <c r="O812" s="0" t="e">
        <f aca="false">CONCATENATE(P812,Q812)</f>
        <v>#REF!</v>
      </c>
      <c r="P812" s="0" t="e">
        <f aca="false">#REF!</f>
        <v>#REF!</v>
      </c>
      <c r="Q812" s="153" t="e">
        <f aca="false">#REF!</f>
        <v>#REF!</v>
      </c>
      <c r="R812" s="0" t="e">
        <f aca="false">#REF!</f>
        <v>#REF!</v>
      </c>
      <c r="S812" s="0" t="e">
        <f aca="false">#REF!</f>
        <v>#REF!</v>
      </c>
      <c r="T812" s="0" t="e">
        <f aca="false">VLOOKUP('XL-OPT'!Q812,Months!$A$4:$D$288,4)</f>
        <v>#REF!</v>
      </c>
    </row>
    <row r="813" customFormat="false" ht="12.75" hidden="false" customHeight="false" outlineLevel="0" collapsed="false">
      <c r="O813" s="0" t="e">
        <f aca="false">CONCATENATE(P813,Q813)</f>
        <v>#REF!</v>
      </c>
      <c r="P813" s="0" t="e">
        <f aca="false">#REF!</f>
        <v>#REF!</v>
      </c>
      <c r="Q813" s="153" t="e">
        <f aca="false">#REF!</f>
        <v>#REF!</v>
      </c>
      <c r="R813" s="0" t="e">
        <f aca="false">#REF!</f>
        <v>#REF!</v>
      </c>
      <c r="S813" s="0" t="e">
        <f aca="false">#REF!</f>
        <v>#REF!</v>
      </c>
      <c r="T813" s="0" t="e">
        <f aca="false">VLOOKUP('XL-OPT'!Q813,Months!$A$4:$D$288,4)</f>
        <v>#REF!</v>
      </c>
    </row>
    <row r="814" customFormat="false" ht="12.75" hidden="false" customHeight="false" outlineLevel="0" collapsed="false">
      <c r="O814" s="0" t="e">
        <f aca="false">CONCATENATE(P814,Q814)</f>
        <v>#REF!</v>
      </c>
      <c r="P814" s="0" t="e">
        <f aca="false">#REF!</f>
        <v>#REF!</v>
      </c>
      <c r="Q814" s="153" t="e">
        <f aca="false">#REF!</f>
        <v>#REF!</v>
      </c>
      <c r="R814" s="0" t="e">
        <f aca="false">#REF!</f>
        <v>#REF!</v>
      </c>
      <c r="S814" s="0" t="e">
        <f aca="false">#REF!</f>
        <v>#REF!</v>
      </c>
      <c r="T814" s="0" t="e">
        <f aca="false">VLOOKUP('XL-OPT'!Q814,Months!$A$4:$D$288,4)</f>
        <v>#REF!</v>
      </c>
    </row>
    <row r="815" customFormat="false" ht="12.75" hidden="false" customHeight="false" outlineLevel="0" collapsed="false">
      <c r="O815" s="0" t="e">
        <f aca="false">CONCATENATE(P815,Q815)</f>
        <v>#REF!</v>
      </c>
      <c r="P815" s="0" t="e">
        <f aca="false">#REF!</f>
        <v>#REF!</v>
      </c>
      <c r="Q815" s="153" t="e">
        <f aca="false">#REF!</f>
        <v>#REF!</v>
      </c>
      <c r="R815" s="0" t="e">
        <f aca="false">#REF!</f>
        <v>#REF!</v>
      </c>
      <c r="S815" s="0" t="e">
        <f aca="false">#REF!</f>
        <v>#REF!</v>
      </c>
      <c r="T815" s="0" t="e">
        <f aca="false">VLOOKUP('XL-OPT'!Q815,Months!$A$4:$D$288,4)</f>
        <v>#REF!</v>
      </c>
    </row>
    <row r="816" customFormat="false" ht="12.75" hidden="false" customHeight="false" outlineLevel="0" collapsed="false">
      <c r="O816" s="0" t="e">
        <f aca="false">CONCATENATE(P816,Q816)</f>
        <v>#REF!</v>
      </c>
      <c r="P816" s="0" t="e">
        <f aca="false">#REF!</f>
        <v>#REF!</v>
      </c>
      <c r="Q816" s="153" t="e">
        <f aca="false">#REF!</f>
        <v>#REF!</v>
      </c>
      <c r="R816" s="0" t="e">
        <f aca="false">#REF!</f>
        <v>#REF!</v>
      </c>
      <c r="S816" s="0" t="e">
        <f aca="false">#REF!</f>
        <v>#REF!</v>
      </c>
      <c r="T816" s="0" t="e">
        <f aca="false">VLOOKUP('XL-OPT'!Q816,Months!$A$4:$D$288,4)</f>
        <v>#REF!</v>
      </c>
    </row>
    <row r="817" customFormat="false" ht="12.75" hidden="false" customHeight="false" outlineLevel="0" collapsed="false">
      <c r="O817" s="0" t="e">
        <f aca="false">CONCATENATE(P817,Q817)</f>
        <v>#REF!</v>
      </c>
      <c r="P817" s="0" t="e">
        <f aca="false">#REF!</f>
        <v>#REF!</v>
      </c>
      <c r="Q817" s="153" t="e">
        <f aca="false">#REF!</f>
        <v>#REF!</v>
      </c>
      <c r="R817" s="0" t="e">
        <f aca="false">#REF!</f>
        <v>#REF!</v>
      </c>
      <c r="S817" s="0" t="e">
        <f aca="false">#REF!</f>
        <v>#REF!</v>
      </c>
      <c r="T817" s="0" t="e">
        <f aca="false">VLOOKUP('XL-OPT'!Q817,Months!$A$4:$D$288,4)</f>
        <v>#REF!</v>
      </c>
    </row>
    <row r="818" customFormat="false" ht="12.75" hidden="false" customHeight="false" outlineLevel="0" collapsed="false">
      <c r="O818" s="0" t="e">
        <f aca="false">CONCATENATE(P818,Q818)</f>
        <v>#REF!</v>
      </c>
      <c r="P818" s="0" t="e">
        <f aca="false">#REF!</f>
        <v>#REF!</v>
      </c>
      <c r="Q818" s="153" t="e">
        <f aca="false">#REF!</f>
        <v>#REF!</v>
      </c>
      <c r="R818" s="0" t="e">
        <f aca="false">#REF!</f>
        <v>#REF!</v>
      </c>
      <c r="S818" s="0" t="e">
        <f aca="false">#REF!</f>
        <v>#REF!</v>
      </c>
      <c r="T818" s="0" t="e">
        <f aca="false">VLOOKUP('XL-OPT'!Q818,Months!$A$4:$D$288,4)</f>
        <v>#REF!</v>
      </c>
    </row>
    <row r="819" customFormat="false" ht="12.75" hidden="false" customHeight="false" outlineLevel="0" collapsed="false">
      <c r="O819" s="0" t="e">
        <f aca="false">CONCATENATE(P819,Q819)</f>
        <v>#REF!</v>
      </c>
      <c r="P819" s="0" t="e">
        <f aca="false">#REF!</f>
        <v>#REF!</v>
      </c>
      <c r="Q819" s="153" t="e">
        <f aca="false">#REF!</f>
        <v>#REF!</v>
      </c>
      <c r="R819" s="0" t="e">
        <f aca="false">#REF!</f>
        <v>#REF!</v>
      </c>
      <c r="S819" s="0" t="e">
        <f aca="false">#REF!</f>
        <v>#REF!</v>
      </c>
      <c r="T819" s="0" t="e">
        <f aca="false">VLOOKUP('XL-OPT'!Q819,Months!$A$4:$D$288,4)</f>
        <v>#REF!</v>
      </c>
    </row>
    <row r="820" customFormat="false" ht="12.75" hidden="false" customHeight="false" outlineLevel="0" collapsed="false">
      <c r="O820" s="0" t="e">
        <f aca="false">CONCATENATE(P820,Q820)</f>
        <v>#REF!</v>
      </c>
      <c r="P820" s="0" t="e">
        <f aca="false">#REF!</f>
        <v>#REF!</v>
      </c>
      <c r="Q820" s="153" t="e">
        <f aca="false">#REF!</f>
        <v>#REF!</v>
      </c>
      <c r="R820" s="0" t="e">
        <f aca="false">#REF!</f>
        <v>#REF!</v>
      </c>
      <c r="S820" s="0" t="e">
        <f aca="false">#REF!</f>
        <v>#REF!</v>
      </c>
      <c r="T820" s="0" t="e">
        <f aca="false">VLOOKUP('XL-OPT'!Q820,Months!$A$4:$D$288,4)</f>
        <v>#REF!</v>
      </c>
    </row>
    <row r="821" customFormat="false" ht="12.75" hidden="false" customHeight="false" outlineLevel="0" collapsed="false">
      <c r="O821" s="0" t="e">
        <f aca="false">CONCATENATE(P821,Q821)</f>
        <v>#REF!</v>
      </c>
      <c r="P821" s="0" t="e">
        <f aca="false">#REF!</f>
        <v>#REF!</v>
      </c>
      <c r="Q821" s="153" t="e">
        <f aca="false">#REF!</f>
        <v>#REF!</v>
      </c>
      <c r="R821" s="0" t="e">
        <f aca="false">#REF!</f>
        <v>#REF!</v>
      </c>
      <c r="S821" s="0" t="e">
        <f aca="false">#REF!</f>
        <v>#REF!</v>
      </c>
      <c r="T821" s="0" t="e">
        <f aca="false">VLOOKUP('XL-OPT'!Q821,Months!$A$4:$D$288,4)</f>
        <v>#REF!</v>
      </c>
    </row>
    <row r="822" customFormat="false" ht="12.75" hidden="false" customHeight="false" outlineLevel="0" collapsed="false">
      <c r="O822" s="0" t="e">
        <f aca="false">CONCATENATE(P822,Q822)</f>
        <v>#REF!</v>
      </c>
      <c r="P822" s="0" t="e">
        <f aca="false">#REF!</f>
        <v>#REF!</v>
      </c>
      <c r="Q822" s="153" t="e">
        <f aca="false">#REF!</f>
        <v>#REF!</v>
      </c>
      <c r="R822" s="0" t="e">
        <f aca="false">#REF!</f>
        <v>#REF!</v>
      </c>
      <c r="S822" s="0" t="e">
        <f aca="false">#REF!</f>
        <v>#REF!</v>
      </c>
      <c r="T822" s="0" t="e">
        <f aca="false">VLOOKUP('XL-OPT'!Q822,Months!$A$4:$D$288,4)</f>
        <v>#REF!</v>
      </c>
    </row>
    <row r="823" customFormat="false" ht="12.75" hidden="false" customHeight="false" outlineLevel="0" collapsed="false">
      <c r="O823" s="0" t="e">
        <f aca="false">CONCATENATE(P823,Q823)</f>
        <v>#REF!</v>
      </c>
      <c r="P823" s="0" t="e">
        <f aca="false">#REF!</f>
        <v>#REF!</v>
      </c>
      <c r="Q823" s="153" t="e">
        <f aca="false">#REF!</f>
        <v>#REF!</v>
      </c>
      <c r="R823" s="0" t="e">
        <f aca="false">#REF!</f>
        <v>#REF!</v>
      </c>
      <c r="S823" s="0" t="e">
        <f aca="false">#REF!</f>
        <v>#REF!</v>
      </c>
      <c r="T823" s="0" t="e">
        <f aca="false">VLOOKUP('XL-OPT'!Q823,Months!$A$4:$D$288,4)</f>
        <v>#REF!</v>
      </c>
    </row>
    <row r="824" customFormat="false" ht="12.75" hidden="false" customHeight="false" outlineLevel="0" collapsed="false">
      <c r="O824" s="0" t="e">
        <f aca="false">CONCATENATE(P824,Q824)</f>
        <v>#REF!</v>
      </c>
      <c r="P824" s="0" t="e">
        <f aca="false">#REF!</f>
        <v>#REF!</v>
      </c>
      <c r="Q824" s="153" t="e">
        <f aca="false">#REF!</f>
        <v>#REF!</v>
      </c>
      <c r="R824" s="0" t="e">
        <f aca="false">#REF!</f>
        <v>#REF!</v>
      </c>
      <c r="S824" s="0" t="e">
        <f aca="false">#REF!</f>
        <v>#REF!</v>
      </c>
      <c r="T824" s="0" t="e">
        <f aca="false">VLOOKUP('XL-OPT'!Q824,Months!$A$4:$D$288,4)</f>
        <v>#REF!</v>
      </c>
    </row>
    <row r="825" customFormat="false" ht="12.75" hidden="false" customHeight="false" outlineLevel="0" collapsed="false">
      <c r="O825" s="0" t="e">
        <f aca="false">CONCATENATE(P825,Q825)</f>
        <v>#REF!</v>
      </c>
      <c r="P825" s="0" t="e">
        <f aca="false">#REF!</f>
        <v>#REF!</v>
      </c>
      <c r="Q825" s="153" t="e">
        <f aca="false">#REF!</f>
        <v>#REF!</v>
      </c>
      <c r="R825" s="0" t="e">
        <f aca="false">#REF!</f>
        <v>#REF!</v>
      </c>
      <c r="S825" s="0" t="e">
        <f aca="false">#REF!</f>
        <v>#REF!</v>
      </c>
      <c r="T825" s="0" t="e">
        <f aca="false">VLOOKUP('XL-OPT'!Q825,Months!$A$4:$D$288,4)</f>
        <v>#REF!</v>
      </c>
    </row>
    <row r="826" customFormat="false" ht="12.75" hidden="false" customHeight="false" outlineLevel="0" collapsed="false">
      <c r="O826" s="0" t="e">
        <f aca="false">CONCATENATE(P826,Q826)</f>
        <v>#REF!</v>
      </c>
      <c r="P826" s="0" t="e">
        <f aca="false">#REF!</f>
        <v>#REF!</v>
      </c>
      <c r="Q826" s="153" t="e">
        <f aca="false">#REF!</f>
        <v>#REF!</v>
      </c>
      <c r="R826" s="0" t="e">
        <f aca="false">#REF!</f>
        <v>#REF!</v>
      </c>
      <c r="S826" s="0" t="e">
        <f aca="false">#REF!</f>
        <v>#REF!</v>
      </c>
      <c r="T826" s="0" t="e">
        <f aca="false">VLOOKUP('XL-OPT'!Q826,Months!$A$4:$D$288,4)</f>
        <v>#REF!</v>
      </c>
    </row>
    <row r="827" customFormat="false" ht="12.75" hidden="false" customHeight="false" outlineLevel="0" collapsed="false">
      <c r="O827" s="0" t="e">
        <f aca="false">CONCATENATE(P827,Q827)</f>
        <v>#REF!</v>
      </c>
      <c r="P827" s="0" t="e">
        <f aca="false">#REF!</f>
        <v>#REF!</v>
      </c>
      <c r="Q827" s="153" t="e">
        <f aca="false">#REF!</f>
        <v>#REF!</v>
      </c>
      <c r="R827" s="0" t="e">
        <f aca="false">#REF!</f>
        <v>#REF!</v>
      </c>
      <c r="S827" s="0" t="e">
        <f aca="false">#REF!</f>
        <v>#REF!</v>
      </c>
      <c r="T827" s="0" t="e">
        <f aca="false">VLOOKUP('XL-OPT'!Q827,Months!$A$4:$D$288,4)</f>
        <v>#REF!</v>
      </c>
    </row>
    <row r="828" customFormat="false" ht="12.75" hidden="false" customHeight="false" outlineLevel="0" collapsed="false">
      <c r="O828" s="0" t="e">
        <f aca="false">CONCATENATE(P828,Q828)</f>
        <v>#REF!</v>
      </c>
      <c r="P828" s="0" t="e">
        <f aca="false">#REF!</f>
        <v>#REF!</v>
      </c>
      <c r="Q828" s="153" t="e">
        <f aca="false">#REF!</f>
        <v>#REF!</v>
      </c>
      <c r="R828" s="0" t="e">
        <f aca="false">#REF!</f>
        <v>#REF!</v>
      </c>
      <c r="S828" s="0" t="e">
        <f aca="false">#REF!</f>
        <v>#REF!</v>
      </c>
      <c r="T828" s="0" t="e">
        <f aca="false">VLOOKUP('XL-OPT'!Q828,Months!$A$4:$D$288,4)</f>
        <v>#REF!</v>
      </c>
    </row>
    <row r="829" customFormat="false" ht="12.75" hidden="false" customHeight="false" outlineLevel="0" collapsed="false">
      <c r="O829" s="0" t="e">
        <f aca="false">CONCATENATE(P829,Q829)</f>
        <v>#REF!</v>
      </c>
      <c r="P829" s="0" t="e">
        <f aca="false">#REF!</f>
        <v>#REF!</v>
      </c>
      <c r="Q829" s="153" t="e">
        <f aca="false">#REF!</f>
        <v>#REF!</v>
      </c>
      <c r="R829" s="0" t="e">
        <f aca="false">#REF!</f>
        <v>#REF!</v>
      </c>
      <c r="S829" s="0" t="e">
        <f aca="false">#REF!</f>
        <v>#REF!</v>
      </c>
      <c r="T829" s="0" t="e">
        <f aca="false">VLOOKUP('XL-OPT'!Q829,Months!$A$4:$D$288,4)</f>
        <v>#REF!</v>
      </c>
    </row>
    <row r="830" customFormat="false" ht="12.75" hidden="false" customHeight="false" outlineLevel="0" collapsed="false">
      <c r="O830" s="0" t="e">
        <f aca="false">CONCATENATE(P830,Q830)</f>
        <v>#REF!</v>
      </c>
      <c r="P830" s="0" t="e">
        <f aca="false">#REF!</f>
        <v>#REF!</v>
      </c>
      <c r="Q830" s="153" t="e">
        <f aca="false">#REF!</f>
        <v>#REF!</v>
      </c>
      <c r="R830" s="0" t="e">
        <f aca="false">#REF!</f>
        <v>#REF!</v>
      </c>
      <c r="S830" s="0" t="e">
        <f aca="false">#REF!</f>
        <v>#REF!</v>
      </c>
      <c r="T830" s="0" t="e">
        <f aca="false">VLOOKUP('XL-OPT'!Q830,Months!$A$4:$D$288,4)</f>
        <v>#REF!</v>
      </c>
    </row>
    <row r="831" customFormat="false" ht="12.75" hidden="false" customHeight="false" outlineLevel="0" collapsed="false">
      <c r="O831" s="0" t="e">
        <f aca="false">CONCATENATE(P831,Q831)</f>
        <v>#REF!</v>
      </c>
      <c r="P831" s="0" t="e">
        <f aca="false">#REF!</f>
        <v>#REF!</v>
      </c>
      <c r="Q831" s="153" t="e">
        <f aca="false">#REF!</f>
        <v>#REF!</v>
      </c>
      <c r="R831" s="0" t="e">
        <f aca="false">#REF!</f>
        <v>#REF!</v>
      </c>
      <c r="S831" s="0" t="e">
        <f aca="false">#REF!</f>
        <v>#REF!</v>
      </c>
      <c r="T831" s="0" t="e">
        <f aca="false">VLOOKUP('XL-OPT'!Q831,Months!$A$4:$D$288,4)</f>
        <v>#REF!</v>
      </c>
    </row>
    <row r="832" customFormat="false" ht="12.75" hidden="false" customHeight="false" outlineLevel="0" collapsed="false">
      <c r="O832" s="0" t="e">
        <f aca="false">CONCATENATE(P832,Q832)</f>
        <v>#REF!</v>
      </c>
      <c r="P832" s="0" t="e">
        <f aca="false">#REF!</f>
        <v>#REF!</v>
      </c>
      <c r="Q832" s="153" t="e">
        <f aca="false">#REF!</f>
        <v>#REF!</v>
      </c>
      <c r="R832" s="0" t="e">
        <f aca="false">#REF!</f>
        <v>#REF!</v>
      </c>
      <c r="S832" s="0" t="e">
        <f aca="false">#REF!</f>
        <v>#REF!</v>
      </c>
      <c r="T832" s="0" t="e">
        <f aca="false">VLOOKUP('XL-OPT'!Q832,Months!$A$4:$D$288,4)</f>
        <v>#REF!</v>
      </c>
    </row>
    <row r="833" customFormat="false" ht="12.75" hidden="false" customHeight="false" outlineLevel="0" collapsed="false">
      <c r="O833" s="0" t="e">
        <f aca="false">CONCATENATE(P833,Q833)</f>
        <v>#REF!</v>
      </c>
      <c r="P833" s="0" t="e">
        <f aca="false">#REF!</f>
        <v>#REF!</v>
      </c>
      <c r="Q833" s="153" t="e">
        <f aca="false">#REF!</f>
        <v>#REF!</v>
      </c>
      <c r="R833" s="0" t="e">
        <f aca="false">#REF!</f>
        <v>#REF!</v>
      </c>
      <c r="S833" s="0" t="e">
        <f aca="false">#REF!</f>
        <v>#REF!</v>
      </c>
      <c r="T833" s="0" t="e">
        <f aca="false">VLOOKUP('XL-OPT'!Q833,Months!$A$4:$D$288,4)</f>
        <v>#REF!</v>
      </c>
    </row>
    <row r="834" customFormat="false" ht="12.75" hidden="false" customHeight="false" outlineLevel="0" collapsed="false">
      <c r="O834" s="0" t="e">
        <f aca="false">CONCATENATE(P834,Q834)</f>
        <v>#REF!</v>
      </c>
      <c r="P834" s="0" t="e">
        <f aca="false">#REF!</f>
        <v>#REF!</v>
      </c>
      <c r="Q834" s="153" t="e">
        <f aca="false">#REF!</f>
        <v>#REF!</v>
      </c>
      <c r="R834" s="0" t="e">
        <f aca="false">#REF!</f>
        <v>#REF!</v>
      </c>
      <c r="S834" s="0" t="e">
        <f aca="false">#REF!</f>
        <v>#REF!</v>
      </c>
      <c r="T834" s="0" t="e">
        <f aca="false">VLOOKUP('XL-OPT'!Q834,Months!$A$4:$D$288,4)</f>
        <v>#REF!</v>
      </c>
    </row>
    <row r="835" customFormat="false" ht="12.75" hidden="false" customHeight="false" outlineLevel="0" collapsed="false">
      <c r="O835" s="0" t="e">
        <f aca="false">CONCATENATE(P835,Q835)</f>
        <v>#REF!</v>
      </c>
      <c r="P835" s="0" t="e">
        <f aca="false">#REF!</f>
        <v>#REF!</v>
      </c>
      <c r="Q835" s="153" t="e">
        <f aca="false">#REF!</f>
        <v>#REF!</v>
      </c>
      <c r="R835" s="0" t="e">
        <f aca="false">#REF!</f>
        <v>#REF!</v>
      </c>
      <c r="S835" s="0" t="e">
        <f aca="false">#REF!</f>
        <v>#REF!</v>
      </c>
      <c r="T835" s="0" t="e">
        <f aca="false">VLOOKUP('XL-OPT'!Q835,Months!$A$4:$D$288,4)</f>
        <v>#REF!</v>
      </c>
    </row>
    <row r="836" customFormat="false" ht="12.75" hidden="false" customHeight="false" outlineLevel="0" collapsed="false">
      <c r="O836" s="0" t="e">
        <f aca="false">CONCATENATE(P836,Q836)</f>
        <v>#REF!</v>
      </c>
      <c r="P836" s="0" t="e">
        <f aca="false">#REF!</f>
        <v>#REF!</v>
      </c>
      <c r="Q836" s="153" t="e">
        <f aca="false">#REF!</f>
        <v>#REF!</v>
      </c>
      <c r="R836" s="0" t="e">
        <f aca="false">#REF!</f>
        <v>#REF!</v>
      </c>
      <c r="S836" s="0" t="e">
        <f aca="false">#REF!</f>
        <v>#REF!</v>
      </c>
      <c r="T836" s="0" t="e">
        <f aca="false">VLOOKUP('XL-OPT'!Q836,Months!$A$4:$D$288,4)</f>
        <v>#REF!</v>
      </c>
    </row>
    <row r="837" customFormat="false" ht="12.75" hidden="false" customHeight="false" outlineLevel="0" collapsed="false">
      <c r="O837" s="0" t="e">
        <f aca="false">CONCATENATE(P837,Q837)</f>
        <v>#REF!</v>
      </c>
      <c r="P837" s="0" t="e">
        <f aca="false">#REF!</f>
        <v>#REF!</v>
      </c>
      <c r="Q837" s="153" t="e">
        <f aca="false">#REF!</f>
        <v>#REF!</v>
      </c>
      <c r="R837" s="0" t="e">
        <f aca="false">#REF!</f>
        <v>#REF!</v>
      </c>
      <c r="S837" s="0" t="e">
        <f aca="false">#REF!</f>
        <v>#REF!</v>
      </c>
      <c r="T837" s="0" t="e">
        <f aca="false">VLOOKUP('XL-OPT'!Q837,Months!$A$4:$D$288,4)</f>
        <v>#REF!</v>
      </c>
    </row>
    <row r="838" customFormat="false" ht="12.75" hidden="false" customHeight="false" outlineLevel="0" collapsed="false">
      <c r="O838" s="0" t="e">
        <f aca="false">CONCATENATE(P838,Q838)</f>
        <v>#REF!</v>
      </c>
      <c r="P838" s="0" t="e">
        <f aca="false">#REF!</f>
        <v>#REF!</v>
      </c>
      <c r="Q838" s="153" t="e">
        <f aca="false">#REF!</f>
        <v>#REF!</v>
      </c>
      <c r="R838" s="0" t="e">
        <f aca="false">#REF!</f>
        <v>#REF!</v>
      </c>
      <c r="S838" s="0" t="e">
        <f aca="false">#REF!</f>
        <v>#REF!</v>
      </c>
      <c r="T838" s="0" t="e">
        <f aca="false">VLOOKUP('XL-OPT'!Q838,Months!$A$4:$D$288,4)</f>
        <v>#REF!</v>
      </c>
    </row>
    <row r="839" customFormat="false" ht="12.75" hidden="false" customHeight="false" outlineLevel="0" collapsed="false">
      <c r="O839" s="0" t="e">
        <f aca="false">CONCATENATE(P839,Q839)</f>
        <v>#REF!</v>
      </c>
      <c r="P839" s="0" t="e">
        <f aca="false">#REF!</f>
        <v>#REF!</v>
      </c>
      <c r="Q839" s="153" t="e">
        <f aca="false">#REF!</f>
        <v>#REF!</v>
      </c>
      <c r="R839" s="0" t="e">
        <f aca="false">#REF!</f>
        <v>#REF!</v>
      </c>
      <c r="S839" s="0" t="e">
        <f aca="false">#REF!</f>
        <v>#REF!</v>
      </c>
      <c r="T839" s="0" t="e">
        <f aca="false">VLOOKUP('XL-OPT'!Q839,Months!$A$4:$D$288,4)</f>
        <v>#REF!</v>
      </c>
    </row>
    <row r="840" customFormat="false" ht="12.75" hidden="false" customHeight="false" outlineLevel="0" collapsed="false">
      <c r="O840" s="0" t="e">
        <f aca="false">CONCATENATE(P840,Q840)</f>
        <v>#REF!</v>
      </c>
      <c r="P840" s="0" t="e">
        <f aca="false">#REF!</f>
        <v>#REF!</v>
      </c>
      <c r="Q840" s="153" t="e">
        <f aca="false">#REF!</f>
        <v>#REF!</v>
      </c>
      <c r="R840" s="0" t="e">
        <f aca="false">#REF!</f>
        <v>#REF!</v>
      </c>
      <c r="S840" s="0" t="e">
        <f aca="false">#REF!</f>
        <v>#REF!</v>
      </c>
      <c r="T840" s="0" t="e">
        <f aca="false">VLOOKUP('XL-OPT'!Q840,Months!$A$4:$D$288,4)</f>
        <v>#REF!</v>
      </c>
    </row>
    <row r="841" customFormat="false" ht="12.75" hidden="false" customHeight="false" outlineLevel="0" collapsed="false">
      <c r="O841" s="0" t="e">
        <f aca="false">CONCATENATE(P841,Q841)</f>
        <v>#REF!</v>
      </c>
      <c r="P841" s="0" t="e">
        <f aca="false">#REF!</f>
        <v>#REF!</v>
      </c>
      <c r="Q841" s="153" t="e">
        <f aca="false">#REF!</f>
        <v>#REF!</v>
      </c>
      <c r="R841" s="0" t="e">
        <f aca="false">#REF!</f>
        <v>#REF!</v>
      </c>
      <c r="S841" s="0" t="e">
        <f aca="false">#REF!</f>
        <v>#REF!</v>
      </c>
      <c r="T841" s="0" t="e">
        <f aca="false">VLOOKUP('XL-OPT'!Q841,Months!$A$4:$D$288,4)</f>
        <v>#REF!</v>
      </c>
    </row>
    <row r="842" customFormat="false" ht="12.75" hidden="false" customHeight="false" outlineLevel="0" collapsed="false">
      <c r="O842" s="0" t="e">
        <f aca="false">CONCATENATE(P842,Q842)</f>
        <v>#REF!</v>
      </c>
      <c r="P842" s="0" t="e">
        <f aca="false">#REF!</f>
        <v>#REF!</v>
      </c>
      <c r="Q842" s="153" t="e">
        <f aca="false">#REF!</f>
        <v>#REF!</v>
      </c>
      <c r="R842" s="0" t="e">
        <f aca="false">#REF!</f>
        <v>#REF!</v>
      </c>
      <c r="S842" s="0" t="e">
        <f aca="false">#REF!</f>
        <v>#REF!</v>
      </c>
      <c r="T842" s="0" t="e">
        <f aca="false">VLOOKUP('XL-OPT'!Q842,Months!$A$4:$D$288,4)</f>
        <v>#REF!</v>
      </c>
    </row>
    <row r="843" customFormat="false" ht="12.75" hidden="false" customHeight="false" outlineLevel="0" collapsed="false">
      <c r="O843" s="0" t="e">
        <f aca="false">CONCATENATE(P843,Q843)</f>
        <v>#REF!</v>
      </c>
      <c r="P843" s="0" t="e">
        <f aca="false">#REF!</f>
        <v>#REF!</v>
      </c>
      <c r="Q843" s="153" t="e">
        <f aca="false">#REF!</f>
        <v>#REF!</v>
      </c>
      <c r="R843" s="0" t="e">
        <f aca="false">#REF!</f>
        <v>#REF!</v>
      </c>
      <c r="S843" s="0" t="e">
        <f aca="false">#REF!</f>
        <v>#REF!</v>
      </c>
      <c r="T843" s="0" t="e">
        <f aca="false">VLOOKUP('XL-OPT'!Q843,Months!$A$4:$D$288,4)</f>
        <v>#REF!</v>
      </c>
    </row>
    <row r="844" customFormat="false" ht="12.75" hidden="false" customHeight="false" outlineLevel="0" collapsed="false">
      <c r="O844" s="0" t="e">
        <f aca="false">CONCATENATE(P844,Q844)</f>
        <v>#REF!</v>
      </c>
      <c r="P844" s="0" t="e">
        <f aca="false">#REF!</f>
        <v>#REF!</v>
      </c>
      <c r="Q844" s="153" t="e">
        <f aca="false">#REF!</f>
        <v>#REF!</v>
      </c>
      <c r="R844" s="0" t="e">
        <f aca="false">#REF!</f>
        <v>#REF!</v>
      </c>
      <c r="S844" s="0" t="e">
        <f aca="false">#REF!</f>
        <v>#REF!</v>
      </c>
      <c r="T844" s="0" t="e">
        <f aca="false">VLOOKUP('XL-OPT'!Q844,Months!$A$4:$D$288,4)</f>
        <v>#REF!</v>
      </c>
    </row>
    <row r="845" customFormat="false" ht="12.75" hidden="false" customHeight="false" outlineLevel="0" collapsed="false">
      <c r="O845" s="0" t="e">
        <f aca="false">CONCATENATE(P845,Q845)</f>
        <v>#REF!</v>
      </c>
      <c r="P845" s="0" t="e">
        <f aca="false">#REF!</f>
        <v>#REF!</v>
      </c>
      <c r="Q845" s="153" t="e">
        <f aca="false">#REF!</f>
        <v>#REF!</v>
      </c>
      <c r="R845" s="0" t="e">
        <f aca="false">#REF!</f>
        <v>#REF!</v>
      </c>
      <c r="S845" s="0" t="e">
        <f aca="false">#REF!</f>
        <v>#REF!</v>
      </c>
      <c r="T845" s="0" t="e">
        <f aca="false">VLOOKUP('XL-OPT'!Q845,Months!$A$4:$D$288,4)</f>
        <v>#REF!</v>
      </c>
    </row>
    <row r="846" customFormat="false" ht="12.75" hidden="false" customHeight="false" outlineLevel="0" collapsed="false">
      <c r="O846" s="0" t="e">
        <f aca="false">CONCATENATE(P846,Q846)</f>
        <v>#REF!</v>
      </c>
      <c r="P846" s="0" t="e">
        <f aca="false">#REF!</f>
        <v>#REF!</v>
      </c>
      <c r="Q846" s="153" t="e">
        <f aca="false">#REF!</f>
        <v>#REF!</v>
      </c>
      <c r="R846" s="0" t="e">
        <f aca="false">#REF!</f>
        <v>#REF!</v>
      </c>
      <c r="S846" s="0" t="e">
        <f aca="false">#REF!</f>
        <v>#REF!</v>
      </c>
      <c r="T846" s="0" t="e">
        <f aca="false">VLOOKUP('XL-OPT'!Q846,Months!$A$4:$D$288,4)</f>
        <v>#REF!</v>
      </c>
    </row>
    <row r="847" customFormat="false" ht="12.75" hidden="false" customHeight="false" outlineLevel="0" collapsed="false">
      <c r="O847" s="0" t="e">
        <f aca="false">CONCATENATE(P847,Q847)</f>
        <v>#REF!</v>
      </c>
      <c r="P847" s="0" t="e">
        <f aca="false">#REF!</f>
        <v>#REF!</v>
      </c>
      <c r="Q847" s="153" t="e">
        <f aca="false">#REF!</f>
        <v>#REF!</v>
      </c>
      <c r="R847" s="0" t="e">
        <f aca="false">#REF!</f>
        <v>#REF!</v>
      </c>
      <c r="S847" s="0" t="e">
        <f aca="false">#REF!</f>
        <v>#REF!</v>
      </c>
      <c r="T847" s="0" t="e">
        <f aca="false">VLOOKUP('XL-OPT'!Q847,Months!$A$4:$D$288,4)</f>
        <v>#REF!</v>
      </c>
    </row>
    <row r="848" customFormat="false" ht="12.75" hidden="false" customHeight="false" outlineLevel="0" collapsed="false">
      <c r="O848" s="0" t="e">
        <f aca="false">CONCATENATE(P848,Q848)</f>
        <v>#REF!</v>
      </c>
      <c r="P848" s="0" t="e">
        <f aca="false">#REF!</f>
        <v>#REF!</v>
      </c>
      <c r="Q848" s="153" t="e">
        <f aca="false">#REF!</f>
        <v>#REF!</v>
      </c>
      <c r="R848" s="0" t="e">
        <f aca="false">#REF!</f>
        <v>#REF!</v>
      </c>
      <c r="S848" s="0" t="e">
        <f aca="false">#REF!</f>
        <v>#REF!</v>
      </c>
      <c r="T848" s="0" t="e">
        <f aca="false">VLOOKUP('XL-OPT'!Q848,Months!$A$4:$D$288,4)</f>
        <v>#REF!</v>
      </c>
    </row>
    <row r="849" customFormat="false" ht="12.75" hidden="false" customHeight="false" outlineLevel="0" collapsed="false">
      <c r="O849" s="0" t="e">
        <f aca="false">CONCATENATE(P849,Q849)</f>
        <v>#REF!</v>
      </c>
      <c r="P849" s="0" t="e">
        <f aca="false">#REF!</f>
        <v>#REF!</v>
      </c>
      <c r="Q849" s="153" t="e">
        <f aca="false">#REF!</f>
        <v>#REF!</v>
      </c>
      <c r="R849" s="0" t="e">
        <f aca="false">#REF!</f>
        <v>#REF!</v>
      </c>
      <c r="S849" s="0" t="e">
        <f aca="false">#REF!</f>
        <v>#REF!</v>
      </c>
      <c r="T849" s="0" t="e">
        <f aca="false">VLOOKUP('XL-OPT'!Q849,Months!$A$4:$D$288,4)</f>
        <v>#REF!</v>
      </c>
    </row>
    <row r="850" customFormat="false" ht="12.75" hidden="false" customHeight="false" outlineLevel="0" collapsed="false">
      <c r="O850" s="0" t="e">
        <f aca="false">CONCATENATE(P850,Q850)</f>
        <v>#REF!</v>
      </c>
      <c r="P850" s="0" t="e">
        <f aca="false">#REF!</f>
        <v>#REF!</v>
      </c>
      <c r="Q850" s="153" t="e">
        <f aca="false">#REF!</f>
        <v>#REF!</v>
      </c>
      <c r="R850" s="0" t="e">
        <f aca="false">#REF!</f>
        <v>#REF!</v>
      </c>
      <c r="S850" s="0" t="e">
        <f aca="false">#REF!</f>
        <v>#REF!</v>
      </c>
      <c r="T850" s="0" t="e">
        <f aca="false">VLOOKUP('XL-OPT'!Q850,Months!$A$4:$D$288,4)</f>
        <v>#REF!</v>
      </c>
    </row>
    <row r="851" customFormat="false" ht="12.75" hidden="false" customHeight="false" outlineLevel="0" collapsed="false">
      <c r="O851" s="0" t="e">
        <f aca="false">CONCATENATE(P851,Q851)</f>
        <v>#REF!</v>
      </c>
      <c r="P851" s="0" t="e">
        <f aca="false">#REF!</f>
        <v>#REF!</v>
      </c>
      <c r="Q851" s="153" t="e">
        <f aca="false">#REF!</f>
        <v>#REF!</v>
      </c>
      <c r="R851" s="0" t="e">
        <f aca="false">#REF!</f>
        <v>#REF!</v>
      </c>
      <c r="S851" s="0" t="e">
        <f aca="false">#REF!</f>
        <v>#REF!</v>
      </c>
      <c r="T851" s="0" t="e">
        <f aca="false">VLOOKUP('XL-OPT'!Q851,Months!$A$4:$D$288,4)</f>
        <v>#REF!</v>
      </c>
    </row>
    <row r="852" customFormat="false" ht="12.75" hidden="false" customHeight="false" outlineLevel="0" collapsed="false">
      <c r="O852" s="0" t="e">
        <f aca="false">CONCATENATE(P852,Q852)</f>
        <v>#REF!</v>
      </c>
      <c r="P852" s="0" t="e">
        <f aca="false">#REF!</f>
        <v>#REF!</v>
      </c>
      <c r="Q852" s="153" t="e">
        <f aca="false">#REF!</f>
        <v>#REF!</v>
      </c>
      <c r="R852" s="0" t="e">
        <f aca="false">#REF!</f>
        <v>#REF!</v>
      </c>
      <c r="S852" s="0" t="e">
        <f aca="false">#REF!</f>
        <v>#REF!</v>
      </c>
      <c r="T852" s="0" t="e">
        <f aca="false">VLOOKUP('XL-OPT'!Q852,Months!$A$4:$D$288,4)</f>
        <v>#REF!</v>
      </c>
    </row>
    <row r="853" customFormat="false" ht="12.75" hidden="false" customHeight="false" outlineLevel="0" collapsed="false">
      <c r="O853" s="0" t="e">
        <f aca="false">CONCATENATE(P853,Q853)</f>
        <v>#REF!</v>
      </c>
      <c r="P853" s="0" t="e">
        <f aca="false">#REF!</f>
        <v>#REF!</v>
      </c>
      <c r="Q853" s="153" t="e">
        <f aca="false">#REF!</f>
        <v>#REF!</v>
      </c>
      <c r="R853" s="0" t="e">
        <f aca="false">#REF!</f>
        <v>#REF!</v>
      </c>
      <c r="S853" s="0" t="e">
        <f aca="false">#REF!</f>
        <v>#REF!</v>
      </c>
      <c r="T853" s="0" t="e">
        <f aca="false">VLOOKUP('XL-OPT'!Q853,Months!$A$4:$D$288,4)</f>
        <v>#REF!</v>
      </c>
    </row>
    <row r="854" customFormat="false" ht="12.75" hidden="false" customHeight="false" outlineLevel="0" collapsed="false">
      <c r="O854" s="0" t="e">
        <f aca="false">CONCATENATE(P854,Q854)</f>
        <v>#REF!</v>
      </c>
      <c r="P854" s="0" t="e">
        <f aca="false">#REF!</f>
        <v>#REF!</v>
      </c>
      <c r="Q854" s="153" t="e">
        <f aca="false">#REF!</f>
        <v>#REF!</v>
      </c>
      <c r="R854" s="0" t="e">
        <f aca="false">#REF!</f>
        <v>#REF!</v>
      </c>
      <c r="S854" s="0" t="e">
        <f aca="false">#REF!</f>
        <v>#REF!</v>
      </c>
      <c r="T854" s="0" t="e">
        <f aca="false">VLOOKUP('XL-OPT'!Q854,Months!$A$4:$D$288,4)</f>
        <v>#REF!</v>
      </c>
    </row>
    <row r="855" customFormat="false" ht="12.75" hidden="false" customHeight="false" outlineLevel="0" collapsed="false">
      <c r="O855" s="0" t="e">
        <f aca="false">CONCATENATE(P855,Q855)</f>
        <v>#REF!</v>
      </c>
      <c r="P855" s="0" t="e">
        <f aca="false">#REF!</f>
        <v>#REF!</v>
      </c>
      <c r="Q855" s="153" t="e">
        <f aca="false">#REF!</f>
        <v>#REF!</v>
      </c>
      <c r="R855" s="0" t="e">
        <f aca="false">#REF!</f>
        <v>#REF!</v>
      </c>
      <c r="S855" s="0" t="e">
        <f aca="false">#REF!</f>
        <v>#REF!</v>
      </c>
      <c r="T855" s="0" t="e">
        <f aca="false">VLOOKUP('XL-OPT'!Q855,Months!$A$4:$D$288,4)</f>
        <v>#REF!</v>
      </c>
    </row>
    <row r="856" customFormat="false" ht="12.75" hidden="false" customHeight="false" outlineLevel="0" collapsed="false">
      <c r="O856" s="0" t="e">
        <f aca="false">CONCATENATE(P856,Q856)</f>
        <v>#REF!</v>
      </c>
      <c r="P856" s="0" t="e">
        <f aca="false">#REF!</f>
        <v>#REF!</v>
      </c>
      <c r="Q856" s="153" t="e">
        <f aca="false">#REF!</f>
        <v>#REF!</v>
      </c>
      <c r="R856" s="0" t="e">
        <f aca="false">#REF!</f>
        <v>#REF!</v>
      </c>
      <c r="S856" s="0" t="e">
        <f aca="false">#REF!</f>
        <v>#REF!</v>
      </c>
      <c r="T856" s="0" t="e">
        <f aca="false">VLOOKUP('XL-OPT'!Q856,Months!$A$4:$D$288,4)</f>
        <v>#REF!</v>
      </c>
    </row>
    <row r="857" customFormat="false" ht="12.75" hidden="false" customHeight="false" outlineLevel="0" collapsed="false">
      <c r="O857" s="0" t="e">
        <f aca="false">CONCATENATE(P857,Q857)</f>
        <v>#REF!</v>
      </c>
      <c r="P857" s="0" t="e">
        <f aca="false">#REF!</f>
        <v>#REF!</v>
      </c>
      <c r="Q857" s="153" t="e">
        <f aca="false">#REF!</f>
        <v>#REF!</v>
      </c>
      <c r="R857" s="0" t="e">
        <f aca="false">#REF!</f>
        <v>#REF!</v>
      </c>
      <c r="S857" s="0" t="e">
        <f aca="false">#REF!</f>
        <v>#REF!</v>
      </c>
      <c r="T857" s="0" t="e">
        <f aca="false">VLOOKUP('XL-OPT'!Q857,Months!$A$4:$D$288,4)</f>
        <v>#REF!</v>
      </c>
    </row>
    <row r="858" customFormat="false" ht="12.75" hidden="false" customHeight="false" outlineLevel="0" collapsed="false">
      <c r="O858" s="0" t="e">
        <f aca="false">CONCATENATE(P858,Q858)</f>
        <v>#REF!</v>
      </c>
      <c r="P858" s="0" t="e">
        <f aca="false">#REF!</f>
        <v>#REF!</v>
      </c>
      <c r="Q858" s="153" t="e">
        <f aca="false">#REF!</f>
        <v>#REF!</v>
      </c>
      <c r="R858" s="0" t="e">
        <f aca="false">#REF!</f>
        <v>#REF!</v>
      </c>
      <c r="S858" s="0" t="e">
        <f aca="false">#REF!</f>
        <v>#REF!</v>
      </c>
      <c r="T858" s="0" t="e">
        <f aca="false">VLOOKUP('XL-OPT'!Q858,Months!$A$4:$D$288,4)</f>
        <v>#REF!</v>
      </c>
    </row>
    <row r="859" customFormat="false" ht="12.75" hidden="false" customHeight="false" outlineLevel="0" collapsed="false">
      <c r="O859" s="0" t="e">
        <f aca="false">CONCATENATE(P859,Q859)</f>
        <v>#REF!</v>
      </c>
      <c r="P859" s="0" t="e">
        <f aca="false">#REF!</f>
        <v>#REF!</v>
      </c>
      <c r="Q859" s="153" t="e">
        <f aca="false">#REF!</f>
        <v>#REF!</v>
      </c>
      <c r="R859" s="0" t="e">
        <f aca="false">#REF!</f>
        <v>#REF!</v>
      </c>
      <c r="S859" s="0" t="e">
        <f aca="false">#REF!</f>
        <v>#REF!</v>
      </c>
      <c r="T859" s="0" t="e">
        <f aca="false">VLOOKUP('XL-OPT'!Q859,Months!$A$4:$D$288,4)</f>
        <v>#REF!</v>
      </c>
    </row>
    <row r="860" customFormat="false" ht="12.75" hidden="false" customHeight="false" outlineLevel="0" collapsed="false">
      <c r="O860" s="0" t="e">
        <f aca="false">CONCATENATE(P860,Q860)</f>
        <v>#REF!</v>
      </c>
      <c r="P860" s="0" t="e">
        <f aca="false">#REF!</f>
        <v>#REF!</v>
      </c>
      <c r="Q860" s="153" t="e">
        <f aca="false">#REF!</f>
        <v>#REF!</v>
      </c>
      <c r="R860" s="0" t="e">
        <f aca="false">#REF!</f>
        <v>#REF!</v>
      </c>
      <c r="S860" s="0" t="e">
        <f aca="false">#REF!</f>
        <v>#REF!</v>
      </c>
      <c r="T860" s="0" t="e">
        <f aca="false">VLOOKUP('XL-OPT'!Q860,Months!$A$4:$D$288,4)</f>
        <v>#REF!</v>
      </c>
    </row>
    <row r="861" customFormat="false" ht="12.75" hidden="false" customHeight="false" outlineLevel="0" collapsed="false">
      <c r="O861" s="0" t="e">
        <f aca="false">CONCATENATE(P861,Q861)</f>
        <v>#REF!</v>
      </c>
      <c r="P861" s="0" t="e">
        <f aca="false">#REF!</f>
        <v>#REF!</v>
      </c>
      <c r="Q861" s="153" t="e">
        <f aca="false">#REF!</f>
        <v>#REF!</v>
      </c>
      <c r="R861" s="0" t="e">
        <f aca="false">#REF!</f>
        <v>#REF!</v>
      </c>
      <c r="S861" s="0" t="e">
        <f aca="false">#REF!</f>
        <v>#REF!</v>
      </c>
      <c r="T861" s="0" t="e">
        <f aca="false">VLOOKUP('XL-OPT'!Q861,Months!$A$4:$D$288,4)</f>
        <v>#REF!</v>
      </c>
    </row>
    <row r="862" customFormat="false" ht="12.75" hidden="false" customHeight="false" outlineLevel="0" collapsed="false">
      <c r="O862" s="0" t="e">
        <f aca="false">CONCATENATE(P862,Q862)</f>
        <v>#REF!</v>
      </c>
      <c r="P862" s="0" t="e">
        <f aca="false">#REF!</f>
        <v>#REF!</v>
      </c>
      <c r="Q862" s="153" t="e">
        <f aca="false">#REF!</f>
        <v>#REF!</v>
      </c>
      <c r="R862" s="0" t="e">
        <f aca="false">#REF!</f>
        <v>#REF!</v>
      </c>
      <c r="S862" s="0" t="e">
        <f aca="false">#REF!</f>
        <v>#REF!</v>
      </c>
      <c r="T862" s="0" t="e">
        <f aca="false">VLOOKUP('XL-OPT'!Q862,Months!$A$4:$D$288,4)</f>
        <v>#REF!</v>
      </c>
    </row>
    <row r="863" customFormat="false" ht="12.75" hidden="false" customHeight="false" outlineLevel="0" collapsed="false">
      <c r="O863" s="0" t="e">
        <f aca="false">CONCATENATE(P863,Q863)</f>
        <v>#REF!</v>
      </c>
      <c r="P863" s="0" t="e">
        <f aca="false">#REF!</f>
        <v>#REF!</v>
      </c>
      <c r="Q863" s="153" t="e">
        <f aca="false">#REF!</f>
        <v>#REF!</v>
      </c>
      <c r="R863" s="0" t="e">
        <f aca="false">#REF!</f>
        <v>#REF!</v>
      </c>
      <c r="S863" s="0" t="e">
        <f aca="false">#REF!</f>
        <v>#REF!</v>
      </c>
      <c r="T863" s="0" t="e">
        <f aca="false">VLOOKUP('XL-OPT'!Q863,Months!$A$4:$D$288,4)</f>
        <v>#REF!</v>
      </c>
    </row>
    <row r="864" customFormat="false" ht="12.75" hidden="false" customHeight="false" outlineLevel="0" collapsed="false">
      <c r="O864" s="0" t="e">
        <f aca="false">CONCATENATE(P864,Q864)</f>
        <v>#REF!</v>
      </c>
      <c r="P864" s="0" t="e">
        <f aca="false">#REF!</f>
        <v>#REF!</v>
      </c>
      <c r="Q864" s="153" t="e">
        <f aca="false">#REF!</f>
        <v>#REF!</v>
      </c>
      <c r="R864" s="0" t="e">
        <f aca="false">#REF!</f>
        <v>#REF!</v>
      </c>
      <c r="S864" s="0" t="e">
        <f aca="false">#REF!</f>
        <v>#REF!</v>
      </c>
      <c r="T864" s="0" t="e">
        <f aca="false">VLOOKUP('XL-OPT'!Q864,Months!$A$4:$D$288,4)</f>
        <v>#REF!</v>
      </c>
    </row>
    <row r="865" customFormat="false" ht="12.75" hidden="false" customHeight="false" outlineLevel="0" collapsed="false">
      <c r="O865" s="0" t="e">
        <f aca="false">CONCATENATE(P865,Q865)</f>
        <v>#REF!</v>
      </c>
      <c r="P865" s="0" t="e">
        <f aca="false">#REF!</f>
        <v>#REF!</v>
      </c>
      <c r="Q865" s="153" t="e">
        <f aca="false">#REF!</f>
        <v>#REF!</v>
      </c>
      <c r="R865" s="0" t="e">
        <f aca="false">#REF!</f>
        <v>#REF!</v>
      </c>
      <c r="S865" s="0" t="e">
        <f aca="false">#REF!</f>
        <v>#REF!</v>
      </c>
      <c r="T865" s="0" t="e">
        <f aca="false">VLOOKUP('XL-OPT'!Q865,Months!$A$4:$D$288,4)</f>
        <v>#REF!</v>
      </c>
    </row>
    <row r="866" customFormat="false" ht="12.75" hidden="false" customHeight="false" outlineLevel="0" collapsed="false">
      <c r="O866" s="0" t="e">
        <f aca="false">CONCATENATE(P866,Q866)</f>
        <v>#REF!</v>
      </c>
      <c r="P866" s="0" t="e">
        <f aca="false">#REF!</f>
        <v>#REF!</v>
      </c>
      <c r="Q866" s="153" t="e">
        <f aca="false">#REF!</f>
        <v>#REF!</v>
      </c>
      <c r="R866" s="0" t="e">
        <f aca="false">#REF!</f>
        <v>#REF!</v>
      </c>
      <c r="S866" s="0" t="e">
        <f aca="false">#REF!</f>
        <v>#REF!</v>
      </c>
      <c r="T866" s="0" t="e">
        <f aca="false">VLOOKUP('XL-OPT'!Q866,Months!$A$4:$D$288,4)</f>
        <v>#REF!</v>
      </c>
    </row>
    <row r="867" customFormat="false" ht="12.75" hidden="false" customHeight="false" outlineLevel="0" collapsed="false">
      <c r="O867" s="0" t="e">
        <f aca="false">CONCATENATE(P867,Q867)</f>
        <v>#REF!</v>
      </c>
      <c r="P867" s="0" t="e">
        <f aca="false">#REF!</f>
        <v>#REF!</v>
      </c>
      <c r="Q867" s="153" t="e">
        <f aca="false">#REF!</f>
        <v>#REF!</v>
      </c>
      <c r="R867" s="0" t="e">
        <f aca="false">#REF!</f>
        <v>#REF!</v>
      </c>
      <c r="S867" s="0" t="e">
        <f aca="false">#REF!</f>
        <v>#REF!</v>
      </c>
      <c r="T867" s="0" t="e">
        <f aca="false">VLOOKUP('XL-OPT'!Q867,Months!$A$4:$D$288,4)</f>
        <v>#REF!</v>
      </c>
    </row>
    <row r="868" customFormat="false" ht="12.75" hidden="false" customHeight="false" outlineLevel="0" collapsed="false">
      <c r="O868" s="0" t="e">
        <f aca="false">CONCATENATE(P868,Q868)</f>
        <v>#REF!</v>
      </c>
      <c r="P868" s="0" t="e">
        <f aca="false">#REF!</f>
        <v>#REF!</v>
      </c>
      <c r="Q868" s="153" t="e">
        <f aca="false">#REF!</f>
        <v>#REF!</v>
      </c>
      <c r="R868" s="0" t="e">
        <f aca="false">#REF!</f>
        <v>#REF!</v>
      </c>
      <c r="S868" s="0" t="e">
        <f aca="false">#REF!</f>
        <v>#REF!</v>
      </c>
      <c r="T868" s="0" t="e">
        <f aca="false">VLOOKUP('XL-OPT'!Q868,Months!$A$4:$D$288,4)</f>
        <v>#REF!</v>
      </c>
    </row>
    <row r="869" customFormat="false" ht="12.75" hidden="false" customHeight="false" outlineLevel="0" collapsed="false">
      <c r="O869" s="0" t="e">
        <f aca="false">CONCATENATE(P869,Q869)</f>
        <v>#REF!</v>
      </c>
      <c r="P869" s="0" t="e">
        <f aca="false">#REF!</f>
        <v>#REF!</v>
      </c>
      <c r="Q869" s="153" t="e">
        <f aca="false">#REF!</f>
        <v>#REF!</v>
      </c>
      <c r="R869" s="0" t="e">
        <f aca="false">#REF!</f>
        <v>#REF!</v>
      </c>
      <c r="S869" s="0" t="e">
        <f aca="false">#REF!</f>
        <v>#REF!</v>
      </c>
      <c r="T869" s="0" t="e">
        <f aca="false">VLOOKUP('XL-OPT'!Q869,Months!$A$4:$D$288,4)</f>
        <v>#REF!</v>
      </c>
    </row>
    <row r="870" customFormat="false" ht="12.75" hidden="false" customHeight="false" outlineLevel="0" collapsed="false">
      <c r="O870" s="0" t="e">
        <f aca="false">CONCATENATE(P870,Q870)</f>
        <v>#REF!</v>
      </c>
      <c r="P870" s="0" t="e">
        <f aca="false">#REF!</f>
        <v>#REF!</v>
      </c>
      <c r="Q870" s="153" t="e">
        <f aca="false">#REF!</f>
        <v>#REF!</v>
      </c>
      <c r="R870" s="0" t="e">
        <f aca="false">#REF!</f>
        <v>#REF!</v>
      </c>
      <c r="S870" s="0" t="e">
        <f aca="false">#REF!</f>
        <v>#REF!</v>
      </c>
      <c r="T870" s="0" t="e">
        <f aca="false">VLOOKUP('XL-OPT'!Q870,Months!$A$4:$D$288,4)</f>
        <v>#REF!</v>
      </c>
    </row>
    <row r="871" customFormat="false" ht="12.75" hidden="false" customHeight="false" outlineLevel="0" collapsed="false">
      <c r="O871" s="0" t="e">
        <f aca="false">CONCATENATE(P871,Q871)</f>
        <v>#REF!</v>
      </c>
      <c r="P871" s="0" t="e">
        <f aca="false">#REF!</f>
        <v>#REF!</v>
      </c>
      <c r="Q871" s="153" t="e">
        <f aca="false">#REF!</f>
        <v>#REF!</v>
      </c>
      <c r="R871" s="0" t="e">
        <f aca="false">#REF!</f>
        <v>#REF!</v>
      </c>
      <c r="S871" s="0" t="e">
        <f aca="false">#REF!</f>
        <v>#REF!</v>
      </c>
      <c r="T871" s="0" t="e">
        <f aca="false">VLOOKUP('XL-OPT'!Q871,Months!$A$4:$D$288,4)</f>
        <v>#REF!</v>
      </c>
    </row>
    <row r="872" customFormat="false" ht="12.75" hidden="false" customHeight="false" outlineLevel="0" collapsed="false">
      <c r="O872" s="0" t="e">
        <f aca="false">CONCATENATE(P872,Q872)</f>
        <v>#REF!</v>
      </c>
      <c r="P872" s="0" t="e">
        <f aca="false">#REF!</f>
        <v>#REF!</v>
      </c>
      <c r="Q872" s="153" t="e">
        <f aca="false">#REF!</f>
        <v>#REF!</v>
      </c>
      <c r="R872" s="0" t="e">
        <f aca="false">#REF!</f>
        <v>#REF!</v>
      </c>
      <c r="S872" s="0" t="e">
        <f aca="false">#REF!</f>
        <v>#REF!</v>
      </c>
      <c r="T872" s="0" t="e">
        <f aca="false">VLOOKUP('XL-OPT'!Q872,Months!$A$4:$D$288,4)</f>
        <v>#REF!</v>
      </c>
    </row>
    <row r="873" customFormat="false" ht="12.75" hidden="false" customHeight="false" outlineLevel="0" collapsed="false">
      <c r="O873" s="0" t="e">
        <f aca="false">CONCATENATE(P873,Q873)</f>
        <v>#REF!</v>
      </c>
      <c r="P873" s="0" t="e">
        <f aca="false">#REF!</f>
        <v>#REF!</v>
      </c>
      <c r="Q873" s="153" t="e">
        <f aca="false">#REF!</f>
        <v>#REF!</v>
      </c>
      <c r="R873" s="0" t="e">
        <f aca="false">#REF!</f>
        <v>#REF!</v>
      </c>
      <c r="S873" s="0" t="e">
        <f aca="false">#REF!</f>
        <v>#REF!</v>
      </c>
      <c r="T873" s="0" t="e">
        <f aca="false">VLOOKUP('XL-OPT'!Q873,Months!$A$4:$D$288,4)</f>
        <v>#REF!</v>
      </c>
    </row>
    <row r="874" customFormat="false" ht="12.75" hidden="false" customHeight="false" outlineLevel="0" collapsed="false">
      <c r="O874" s="0" t="e">
        <f aca="false">CONCATENATE(P874,Q874)</f>
        <v>#REF!</v>
      </c>
      <c r="P874" s="0" t="e">
        <f aca="false">#REF!</f>
        <v>#REF!</v>
      </c>
      <c r="Q874" s="153" t="e">
        <f aca="false">#REF!</f>
        <v>#REF!</v>
      </c>
      <c r="R874" s="0" t="e">
        <f aca="false">#REF!</f>
        <v>#REF!</v>
      </c>
      <c r="S874" s="0" t="e">
        <f aca="false">#REF!</f>
        <v>#REF!</v>
      </c>
      <c r="T874" s="0" t="e">
        <f aca="false">VLOOKUP('XL-OPT'!Q874,Months!$A$4:$D$288,4)</f>
        <v>#REF!</v>
      </c>
    </row>
    <row r="875" customFormat="false" ht="12.75" hidden="false" customHeight="false" outlineLevel="0" collapsed="false">
      <c r="O875" s="0" t="e">
        <f aca="false">CONCATENATE(P875,Q875)</f>
        <v>#REF!</v>
      </c>
      <c r="P875" s="0" t="e">
        <f aca="false">#REF!</f>
        <v>#REF!</v>
      </c>
      <c r="Q875" s="153" t="e">
        <f aca="false">#REF!</f>
        <v>#REF!</v>
      </c>
      <c r="R875" s="0" t="e">
        <f aca="false">#REF!</f>
        <v>#REF!</v>
      </c>
      <c r="S875" s="0" t="e">
        <f aca="false">#REF!</f>
        <v>#REF!</v>
      </c>
      <c r="T875" s="0" t="e">
        <f aca="false">VLOOKUP('XL-OPT'!Q875,Months!$A$4:$D$288,4)</f>
        <v>#REF!</v>
      </c>
    </row>
    <row r="876" customFormat="false" ht="12.75" hidden="false" customHeight="false" outlineLevel="0" collapsed="false">
      <c r="O876" s="0" t="e">
        <f aca="false">CONCATENATE(P876,Q876)</f>
        <v>#REF!</v>
      </c>
      <c r="P876" s="0" t="e">
        <f aca="false">#REF!</f>
        <v>#REF!</v>
      </c>
      <c r="Q876" s="153" t="e">
        <f aca="false">#REF!</f>
        <v>#REF!</v>
      </c>
      <c r="R876" s="0" t="e">
        <f aca="false">#REF!</f>
        <v>#REF!</v>
      </c>
      <c r="S876" s="0" t="e">
        <f aca="false">#REF!</f>
        <v>#REF!</v>
      </c>
      <c r="T876" s="0" t="e">
        <f aca="false">VLOOKUP('XL-OPT'!Q876,Months!$A$4:$D$288,4)</f>
        <v>#REF!</v>
      </c>
    </row>
    <row r="877" customFormat="false" ht="12.75" hidden="false" customHeight="false" outlineLevel="0" collapsed="false">
      <c r="O877" s="0" t="e">
        <f aca="false">CONCATENATE(P877,Q877)</f>
        <v>#REF!</v>
      </c>
      <c r="P877" s="0" t="e">
        <f aca="false">#REF!</f>
        <v>#REF!</v>
      </c>
      <c r="Q877" s="153" t="e">
        <f aca="false">#REF!</f>
        <v>#REF!</v>
      </c>
      <c r="R877" s="0" t="e">
        <f aca="false">#REF!</f>
        <v>#REF!</v>
      </c>
      <c r="S877" s="0" t="e">
        <f aca="false">#REF!</f>
        <v>#REF!</v>
      </c>
      <c r="T877" s="0" t="e">
        <f aca="false">VLOOKUP('XL-OPT'!Q877,Months!$A$4:$D$288,4)</f>
        <v>#REF!</v>
      </c>
    </row>
    <row r="878" customFormat="false" ht="12.75" hidden="false" customHeight="false" outlineLevel="0" collapsed="false">
      <c r="O878" s="0" t="e">
        <f aca="false">CONCATENATE(P878,Q878)</f>
        <v>#REF!</v>
      </c>
      <c r="P878" s="0" t="e">
        <f aca="false">#REF!</f>
        <v>#REF!</v>
      </c>
      <c r="Q878" s="153" t="e">
        <f aca="false">#REF!</f>
        <v>#REF!</v>
      </c>
      <c r="R878" s="0" t="e">
        <f aca="false">#REF!</f>
        <v>#REF!</v>
      </c>
      <c r="S878" s="0" t="e">
        <f aca="false">#REF!</f>
        <v>#REF!</v>
      </c>
      <c r="T878" s="0" t="e">
        <f aca="false">VLOOKUP('XL-OPT'!Q878,Months!$A$4:$D$288,4)</f>
        <v>#REF!</v>
      </c>
    </row>
    <row r="879" customFormat="false" ht="12.75" hidden="false" customHeight="false" outlineLevel="0" collapsed="false">
      <c r="O879" s="0" t="e">
        <f aca="false">CONCATENATE(P879,Q879)</f>
        <v>#REF!</v>
      </c>
      <c r="P879" s="0" t="e">
        <f aca="false">#REF!</f>
        <v>#REF!</v>
      </c>
      <c r="Q879" s="153" t="e">
        <f aca="false">#REF!</f>
        <v>#REF!</v>
      </c>
      <c r="R879" s="0" t="e">
        <f aca="false">#REF!</f>
        <v>#REF!</v>
      </c>
      <c r="S879" s="0" t="e">
        <f aca="false">#REF!</f>
        <v>#REF!</v>
      </c>
      <c r="T879" s="0" t="e">
        <f aca="false">VLOOKUP('XL-OPT'!Q879,Months!$A$4:$D$288,4)</f>
        <v>#REF!</v>
      </c>
    </row>
    <row r="880" customFormat="false" ht="12.75" hidden="false" customHeight="false" outlineLevel="0" collapsed="false">
      <c r="O880" s="0" t="e">
        <f aca="false">CONCATENATE(P880,Q880)</f>
        <v>#REF!</v>
      </c>
      <c r="P880" s="0" t="e">
        <f aca="false">#REF!</f>
        <v>#REF!</v>
      </c>
      <c r="Q880" s="153" t="e">
        <f aca="false">#REF!</f>
        <v>#REF!</v>
      </c>
      <c r="R880" s="0" t="e">
        <f aca="false">#REF!</f>
        <v>#REF!</v>
      </c>
      <c r="S880" s="0" t="e">
        <f aca="false">#REF!</f>
        <v>#REF!</v>
      </c>
      <c r="T880" s="0" t="e">
        <f aca="false">VLOOKUP('XL-OPT'!Q880,Months!$A$4:$D$288,4)</f>
        <v>#REF!</v>
      </c>
    </row>
    <row r="881" customFormat="false" ht="12.75" hidden="false" customHeight="false" outlineLevel="0" collapsed="false">
      <c r="O881" s="0" t="e">
        <f aca="false">CONCATENATE(P881,Q881)</f>
        <v>#REF!</v>
      </c>
      <c r="P881" s="0" t="e">
        <f aca="false">#REF!</f>
        <v>#REF!</v>
      </c>
      <c r="Q881" s="153" t="e">
        <f aca="false">#REF!</f>
        <v>#REF!</v>
      </c>
      <c r="R881" s="0" t="e">
        <f aca="false">#REF!</f>
        <v>#REF!</v>
      </c>
      <c r="S881" s="0" t="e">
        <f aca="false">#REF!</f>
        <v>#REF!</v>
      </c>
      <c r="T881" s="0" t="e">
        <f aca="false">VLOOKUP('XL-OPT'!Q881,Months!$A$4:$D$288,4)</f>
        <v>#REF!</v>
      </c>
    </row>
    <row r="882" customFormat="false" ht="12.75" hidden="false" customHeight="false" outlineLevel="0" collapsed="false">
      <c r="O882" s="0" t="e">
        <f aca="false">CONCATENATE(P882,Q882)</f>
        <v>#REF!</v>
      </c>
      <c r="P882" s="0" t="e">
        <f aca="false">#REF!</f>
        <v>#REF!</v>
      </c>
      <c r="Q882" s="153" t="e">
        <f aca="false">#REF!</f>
        <v>#REF!</v>
      </c>
      <c r="R882" s="0" t="e">
        <f aca="false">#REF!</f>
        <v>#REF!</v>
      </c>
      <c r="S882" s="0" t="e">
        <f aca="false">#REF!</f>
        <v>#REF!</v>
      </c>
      <c r="T882" s="0" t="e">
        <f aca="false">VLOOKUP('XL-OPT'!Q882,Months!$A$4:$D$288,4)</f>
        <v>#REF!</v>
      </c>
    </row>
    <row r="883" customFormat="false" ht="12.75" hidden="false" customHeight="false" outlineLevel="0" collapsed="false">
      <c r="O883" s="0" t="e">
        <f aca="false">CONCATENATE(P883,Q883)</f>
        <v>#REF!</v>
      </c>
      <c r="P883" s="0" t="e">
        <f aca="false">#REF!</f>
        <v>#REF!</v>
      </c>
      <c r="Q883" s="153" t="e">
        <f aca="false">#REF!</f>
        <v>#REF!</v>
      </c>
      <c r="R883" s="0" t="e">
        <f aca="false">#REF!</f>
        <v>#REF!</v>
      </c>
      <c r="S883" s="0" t="e">
        <f aca="false">#REF!</f>
        <v>#REF!</v>
      </c>
      <c r="T883" s="0" t="e">
        <f aca="false">VLOOKUP('XL-OPT'!Q883,Months!$A$4:$D$288,4)</f>
        <v>#REF!</v>
      </c>
    </row>
    <row r="884" customFormat="false" ht="12.75" hidden="false" customHeight="false" outlineLevel="0" collapsed="false">
      <c r="O884" s="0" t="e">
        <f aca="false">CONCATENATE(P884,Q884)</f>
        <v>#REF!</v>
      </c>
      <c r="P884" s="0" t="e">
        <f aca="false">#REF!</f>
        <v>#REF!</v>
      </c>
      <c r="Q884" s="153" t="e">
        <f aca="false">#REF!</f>
        <v>#REF!</v>
      </c>
      <c r="R884" s="0" t="e">
        <f aca="false">#REF!</f>
        <v>#REF!</v>
      </c>
      <c r="S884" s="0" t="e">
        <f aca="false">#REF!</f>
        <v>#REF!</v>
      </c>
      <c r="T884" s="0" t="e">
        <f aca="false">VLOOKUP('XL-OPT'!Q884,Months!$A$4:$D$288,4)</f>
        <v>#REF!</v>
      </c>
    </row>
    <row r="885" customFormat="false" ht="12.75" hidden="false" customHeight="false" outlineLevel="0" collapsed="false">
      <c r="O885" s="0" t="e">
        <f aca="false">CONCATENATE(P885,Q885)</f>
        <v>#REF!</v>
      </c>
      <c r="P885" s="0" t="e">
        <f aca="false">#REF!</f>
        <v>#REF!</v>
      </c>
      <c r="Q885" s="153" t="e">
        <f aca="false">#REF!</f>
        <v>#REF!</v>
      </c>
      <c r="R885" s="0" t="e">
        <f aca="false">#REF!</f>
        <v>#REF!</v>
      </c>
      <c r="S885" s="0" t="e">
        <f aca="false">#REF!</f>
        <v>#REF!</v>
      </c>
      <c r="T885" s="0" t="e">
        <f aca="false">VLOOKUP('XL-OPT'!Q885,Months!$A$4:$D$288,4)</f>
        <v>#REF!</v>
      </c>
    </row>
    <row r="886" customFormat="false" ht="12.75" hidden="false" customHeight="false" outlineLevel="0" collapsed="false">
      <c r="O886" s="0" t="e">
        <f aca="false">CONCATENATE(P886,Q886)</f>
        <v>#REF!</v>
      </c>
      <c r="P886" s="0" t="e">
        <f aca="false">#REF!</f>
        <v>#REF!</v>
      </c>
      <c r="Q886" s="153" t="e">
        <f aca="false">#REF!</f>
        <v>#REF!</v>
      </c>
      <c r="R886" s="0" t="e">
        <f aca="false">#REF!</f>
        <v>#REF!</v>
      </c>
      <c r="S886" s="0" t="e">
        <f aca="false">#REF!</f>
        <v>#REF!</v>
      </c>
      <c r="T886" s="0" t="e">
        <f aca="false">VLOOKUP('XL-OPT'!Q886,Months!$A$4:$D$288,4)</f>
        <v>#REF!</v>
      </c>
    </row>
    <row r="887" customFormat="false" ht="12.75" hidden="false" customHeight="false" outlineLevel="0" collapsed="false">
      <c r="O887" s="0" t="e">
        <f aca="false">CONCATENATE(P887,Q887)</f>
        <v>#REF!</v>
      </c>
      <c r="P887" s="0" t="e">
        <f aca="false">#REF!</f>
        <v>#REF!</v>
      </c>
      <c r="Q887" s="153" t="e">
        <f aca="false">#REF!</f>
        <v>#REF!</v>
      </c>
      <c r="R887" s="0" t="e">
        <f aca="false">#REF!</f>
        <v>#REF!</v>
      </c>
      <c r="S887" s="0" t="e">
        <f aca="false">#REF!</f>
        <v>#REF!</v>
      </c>
      <c r="T887" s="0" t="e">
        <f aca="false">VLOOKUP('XL-OPT'!Q887,Months!$A$4:$D$288,4)</f>
        <v>#REF!</v>
      </c>
    </row>
    <row r="888" customFormat="false" ht="12.75" hidden="false" customHeight="false" outlineLevel="0" collapsed="false">
      <c r="O888" s="0" t="e">
        <f aca="false">CONCATENATE(P888,Q888)</f>
        <v>#REF!</v>
      </c>
      <c r="P888" s="0" t="e">
        <f aca="false">#REF!</f>
        <v>#REF!</v>
      </c>
      <c r="Q888" s="153" t="e">
        <f aca="false">#REF!</f>
        <v>#REF!</v>
      </c>
      <c r="R888" s="0" t="e">
        <f aca="false">#REF!</f>
        <v>#REF!</v>
      </c>
      <c r="S888" s="0" t="e">
        <f aca="false">#REF!</f>
        <v>#REF!</v>
      </c>
      <c r="T888" s="0" t="e">
        <f aca="false">VLOOKUP('XL-OPT'!Q888,Months!$A$4:$D$288,4)</f>
        <v>#REF!</v>
      </c>
    </row>
    <row r="889" customFormat="false" ht="12.75" hidden="false" customHeight="false" outlineLevel="0" collapsed="false">
      <c r="O889" s="0" t="e">
        <f aca="false">CONCATENATE(P889,Q889)</f>
        <v>#REF!</v>
      </c>
      <c r="P889" s="0" t="e">
        <f aca="false">#REF!</f>
        <v>#REF!</v>
      </c>
      <c r="Q889" s="153" t="e">
        <f aca="false">#REF!</f>
        <v>#REF!</v>
      </c>
      <c r="R889" s="0" t="e">
        <f aca="false">#REF!</f>
        <v>#REF!</v>
      </c>
      <c r="S889" s="0" t="e">
        <f aca="false">#REF!</f>
        <v>#REF!</v>
      </c>
      <c r="T889" s="0" t="e">
        <f aca="false">VLOOKUP('XL-OPT'!Q889,Months!$A$4:$D$288,4)</f>
        <v>#REF!</v>
      </c>
    </row>
    <row r="890" customFormat="false" ht="12.75" hidden="false" customHeight="false" outlineLevel="0" collapsed="false">
      <c r="O890" s="0" t="e">
        <f aca="false">CONCATENATE(P890,Q890)</f>
        <v>#REF!</v>
      </c>
      <c r="P890" s="0" t="e">
        <f aca="false">#REF!</f>
        <v>#REF!</v>
      </c>
      <c r="Q890" s="153" t="e">
        <f aca="false">#REF!</f>
        <v>#REF!</v>
      </c>
      <c r="R890" s="0" t="e">
        <f aca="false">#REF!</f>
        <v>#REF!</v>
      </c>
      <c r="S890" s="0" t="e">
        <f aca="false">#REF!</f>
        <v>#REF!</v>
      </c>
      <c r="T890" s="0" t="e">
        <f aca="false">VLOOKUP('XL-OPT'!Q890,Months!$A$4:$D$288,4)</f>
        <v>#REF!</v>
      </c>
    </row>
    <row r="891" customFormat="false" ht="12.75" hidden="false" customHeight="false" outlineLevel="0" collapsed="false">
      <c r="O891" s="0" t="e">
        <f aca="false">CONCATENATE(P891,Q891)</f>
        <v>#REF!</v>
      </c>
      <c r="P891" s="0" t="e">
        <f aca="false">#REF!</f>
        <v>#REF!</v>
      </c>
      <c r="Q891" s="153" t="e">
        <f aca="false">#REF!</f>
        <v>#REF!</v>
      </c>
      <c r="R891" s="0" t="e">
        <f aca="false">#REF!</f>
        <v>#REF!</v>
      </c>
      <c r="S891" s="0" t="e">
        <f aca="false">#REF!</f>
        <v>#REF!</v>
      </c>
      <c r="T891" s="0" t="e">
        <f aca="false">VLOOKUP('XL-OPT'!Q891,Months!$A$4:$D$288,4)</f>
        <v>#REF!</v>
      </c>
    </row>
    <row r="892" customFormat="false" ht="12.75" hidden="false" customHeight="false" outlineLevel="0" collapsed="false">
      <c r="O892" s="0" t="e">
        <f aca="false">CONCATENATE(P892,Q892)</f>
        <v>#REF!</v>
      </c>
      <c r="P892" s="0" t="e">
        <f aca="false">#REF!</f>
        <v>#REF!</v>
      </c>
      <c r="Q892" s="153" t="e">
        <f aca="false">#REF!</f>
        <v>#REF!</v>
      </c>
      <c r="R892" s="0" t="e">
        <f aca="false">#REF!</f>
        <v>#REF!</v>
      </c>
      <c r="S892" s="0" t="e">
        <f aca="false">#REF!</f>
        <v>#REF!</v>
      </c>
      <c r="T892" s="0" t="e">
        <f aca="false">VLOOKUP('XL-OPT'!Q892,Months!$A$4:$D$288,4)</f>
        <v>#REF!</v>
      </c>
    </row>
    <row r="893" customFormat="false" ht="12.75" hidden="false" customHeight="false" outlineLevel="0" collapsed="false">
      <c r="O893" s="0" t="e">
        <f aca="false">CONCATENATE(P893,Q893)</f>
        <v>#REF!</v>
      </c>
      <c r="P893" s="0" t="e">
        <f aca="false">#REF!</f>
        <v>#REF!</v>
      </c>
      <c r="Q893" s="153" t="e">
        <f aca="false">#REF!</f>
        <v>#REF!</v>
      </c>
      <c r="R893" s="0" t="e">
        <f aca="false">#REF!</f>
        <v>#REF!</v>
      </c>
      <c r="S893" s="0" t="e">
        <f aca="false">#REF!</f>
        <v>#REF!</v>
      </c>
      <c r="T893" s="0" t="e">
        <f aca="false">VLOOKUP('XL-OPT'!Q893,Months!$A$4:$D$288,4)</f>
        <v>#REF!</v>
      </c>
    </row>
    <row r="894" customFormat="false" ht="12.75" hidden="false" customHeight="false" outlineLevel="0" collapsed="false">
      <c r="O894" s="0" t="e">
        <f aca="false">CONCATENATE(P894,Q894)</f>
        <v>#REF!</v>
      </c>
      <c r="P894" s="0" t="e">
        <f aca="false">#REF!</f>
        <v>#REF!</v>
      </c>
      <c r="Q894" s="153" t="e">
        <f aca="false">#REF!</f>
        <v>#REF!</v>
      </c>
      <c r="R894" s="0" t="e">
        <f aca="false">#REF!</f>
        <v>#REF!</v>
      </c>
      <c r="S894" s="0" t="e">
        <f aca="false">#REF!</f>
        <v>#REF!</v>
      </c>
      <c r="T894" s="0" t="e">
        <f aca="false">VLOOKUP('XL-OPT'!Q894,Months!$A$4:$D$288,4)</f>
        <v>#REF!</v>
      </c>
    </row>
    <row r="895" customFormat="false" ht="12.75" hidden="false" customHeight="false" outlineLevel="0" collapsed="false">
      <c r="O895" s="0" t="e">
        <f aca="false">CONCATENATE(P895,Q895)</f>
        <v>#REF!</v>
      </c>
      <c r="P895" s="0" t="e">
        <f aca="false">#REF!</f>
        <v>#REF!</v>
      </c>
      <c r="Q895" s="153" t="e">
        <f aca="false">#REF!</f>
        <v>#REF!</v>
      </c>
      <c r="R895" s="0" t="e">
        <f aca="false">#REF!</f>
        <v>#REF!</v>
      </c>
      <c r="S895" s="0" t="e">
        <f aca="false">#REF!</f>
        <v>#REF!</v>
      </c>
      <c r="T895" s="0" t="e">
        <f aca="false">VLOOKUP('XL-OPT'!Q895,Months!$A$4:$D$288,4)</f>
        <v>#REF!</v>
      </c>
    </row>
    <row r="896" customFormat="false" ht="12.75" hidden="false" customHeight="false" outlineLevel="0" collapsed="false">
      <c r="O896" s="0" t="e">
        <f aca="false">CONCATENATE(P896,Q896)</f>
        <v>#REF!</v>
      </c>
      <c r="P896" s="0" t="e">
        <f aca="false">#REF!</f>
        <v>#REF!</v>
      </c>
      <c r="Q896" s="153" t="e">
        <f aca="false">#REF!</f>
        <v>#REF!</v>
      </c>
      <c r="R896" s="0" t="e">
        <f aca="false">#REF!</f>
        <v>#REF!</v>
      </c>
      <c r="S896" s="0" t="e">
        <f aca="false">#REF!</f>
        <v>#REF!</v>
      </c>
      <c r="T896" s="0" t="e">
        <f aca="false">VLOOKUP('XL-OPT'!Q896,Months!$A$4:$D$288,4)</f>
        <v>#REF!</v>
      </c>
    </row>
    <row r="897" customFormat="false" ht="12.75" hidden="false" customHeight="false" outlineLevel="0" collapsed="false">
      <c r="O897" s="0" t="e">
        <f aca="false">CONCATENATE(P897,Q897)</f>
        <v>#REF!</v>
      </c>
      <c r="P897" s="0" t="e">
        <f aca="false">#REF!</f>
        <v>#REF!</v>
      </c>
      <c r="Q897" s="153" t="e">
        <f aca="false">#REF!</f>
        <v>#REF!</v>
      </c>
      <c r="R897" s="0" t="e">
        <f aca="false">#REF!</f>
        <v>#REF!</v>
      </c>
      <c r="S897" s="0" t="e">
        <f aca="false">#REF!</f>
        <v>#REF!</v>
      </c>
      <c r="T897" s="0" t="e">
        <f aca="false">VLOOKUP('XL-OPT'!Q897,Months!$A$4:$D$288,4)</f>
        <v>#REF!</v>
      </c>
    </row>
    <row r="898" customFormat="false" ht="12.75" hidden="false" customHeight="false" outlineLevel="0" collapsed="false">
      <c r="O898" s="0" t="e">
        <f aca="false">CONCATENATE(P898,Q898)</f>
        <v>#REF!</v>
      </c>
      <c r="P898" s="0" t="e">
        <f aca="false">#REF!</f>
        <v>#REF!</v>
      </c>
      <c r="Q898" s="153" t="e">
        <f aca="false">#REF!</f>
        <v>#REF!</v>
      </c>
      <c r="R898" s="0" t="e">
        <f aca="false">#REF!</f>
        <v>#REF!</v>
      </c>
      <c r="S898" s="0" t="e">
        <f aca="false">#REF!</f>
        <v>#REF!</v>
      </c>
      <c r="T898" s="0" t="e">
        <f aca="false">VLOOKUP('XL-OPT'!Q898,Months!$A$4:$D$288,4)</f>
        <v>#REF!</v>
      </c>
    </row>
    <row r="899" customFormat="false" ht="12.75" hidden="false" customHeight="false" outlineLevel="0" collapsed="false">
      <c r="O899" s="0" t="e">
        <f aca="false">CONCATENATE(P899,Q899)</f>
        <v>#REF!</v>
      </c>
      <c r="P899" s="0" t="e">
        <f aca="false">#REF!</f>
        <v>#REF!</v>
      </c>
      <c r="Q899" s="153" t="e">
        <f aca="false">#REF!</f>
        <v>#REF!</v>
      </c>
      <c r="R899" s="0" t="e">
        <f aca="false">#REF!</f>
        <v>#REF!</v>
      </c>
      <c r="S899" s="0" t="e">
        <f aca="false">#REF!</f>
        <v>#REF!</v>
      </c>
      <c r="T899" s="0" t="e">
        <f aca="false">VLOOKUP('XL-OPT'!Q899,Months!$A$4:$D$288,4)</f>
        <v>#REF!</v>
      </c>
    </row>
    <row r="900" customFormat="false" ht="12.75" hidden="false" customHeight="false" outlineLevel="0" collapsed="false">
      <c r="O900" s="0" t="e">
        <f aca="false">CONCATENATE(P900,Q900)</f>
        <v>#REF!</v>
      </c>
      <c r="P900" s="0" t="e">
        <f aca="false">#REF!</f>
        <v>#REF!</v>
      </c>
      <c r="Q900" s="153" t="e">
        <f aca="false">#REF!</f>
        <v>#REF!</v>
      </c>
      <c r="R900" s="0" t="e">
        <f aca="false">#REF!</f>
        <v>#REF!</v>
      </c>
      <c r="S900" s="0" t="e">
        <f aca="false">#REF!</f>
        <v>#REF!</v>
      </c>
      <c r="T900" s="0" t="e">
        <f aca="false">VLOOKUP('XL-OPT'!Q900,Months!$A$4:$D$288,4)</f>
        <v>#REF!</v>
      </c>
    </row>
    <row r="901" customFormat="false" ht="12.75" hidden="false" customHeight="false" outlineLevel="0" collapsed="false">
      <c r="O901" s="0" t="e">
        <f aca="false">CONCATENATE(P901,Q901)</f>
        <v>#REF!</v>
      </c>
      <c r="P901" s="0" t="e">
        <f aca="false">#REF!</f>
        <v>#REF!</v>
      </c>
      <c r="Q901" s="153" t="e">
        <f aca="false">#REF!</f>
        <v>#REF!</v>
      </c>
      <c r="R901" s="0" t="e">
        <f aca="false">#REF!</f>
        <v>#REF!</v>
      </c>
      <c r="S901" s="0" t="e">
        <f aca="false">#REF!</f>
        <v>#REF!</v>
      </c>
      <c r="T901" s="0" t="e">
        <f aca="false">VLOOKUP('XL-OPT'!Q901,Months!$A$4:$D$288,4)</f>
        <v>#REF!</v>
      </c>
    </row>
    <row r="902" customFormat="false" ht="12.75" hidden="false" customHeight="false" outlineLevel="0" collapsed="false">
      <c r="O902" s="0" t="e">
        <f aca="false">CONCATENATE(P902,Q902)</f>
        <v>#REF!</v>
      </c>
      <c r="P902" s="0" t="e">
        <f aca="false">#REF!</f>
        <v>#REF!</v>
      </c>
      <c r="Q902" s="153" t="e">
        <f aca="false">#REF!</f>
        <v>#REF!</v>
      </c>
      <c r="R902" s="0" t="e">
        <f aca="false">#REF!</f>
        <v>#REF!</v>
      </c>
      <c r="S902" s="0" t="e">
        <f aca="false">#REF!</f>
        <v>#REF!</v>
      </c>
      <c r="T902" s="0" t="e">
        <f aca="false">VLOOKUP('XL-OPT'!Q902,Months!$A$4:$D$288,4)</f>
        <v>#REF!</v>
      </c>
    </row>
    <row r="903" customFormat="false" ht="12.75" hidden="false" customHeight="false" outlineLevel="0" collapsed="false">
      <c r="O903" s="0" t="e">
        <f aca="false">CONCATENATE(P903,Q903)</f>
        <v>#REF!</v>
      </c>
      <c r="P903" s="0" t="e">
        <f aca="false">#REF!</f>
        <v>#REF!</v>
      </c>
      <c r="Q903" s="153" t="e">
        <f aca="false">#REF!</f>
        <v>#REF!</v>
      </c>
      <c r="R903" s="0" t="e">
        <f aca="false">#REF!</f>
        <v>#REF!</v>
      </c>
      <c r="S903" s="0" t="e">
        <f aca="false">#REF!</f>
        <v>#REF!</v>
      </c>
      <c r="T903" s="0" t="e">
        <f aca="false">VLOOKUP('XL-OPT'!Q903,Months!$A$4:$D$288,4)</f>
        <v>#REF!</v>
      </c>
    </row>
    <row r="904" customFormat="false" ht="12.75" hidden="false" customHeight="false" outlineLevel="0" collapsed="false">
      <c r="O904" s="0" t="e">
        <f aca="false">CONCATENATE(P904,Q904)</f>
        <v>#REF!</v>
      </c>
      <c r="P904" s="0" t="e">
        <f aca="false">#REF!</f>
        <v>#REF!</v>
      </c>
      <c r="Q904" s="153" t="e">
        <f aca="false">#REF!</f>
        <v>#REF!</v>
      </c>
      <c r="R904" s="0" t="e">
        <f aca="false">#REF!</f>
        <v>#REF!</v>
      </c>
      <c r="S904" s="0" t="e">
        <f aca="false">#REF!</f>
        <v>#REF!</v>
      </c>
      <c r="T904" s="0" t="e">
        <f aca="false">VLOOKUP('XL-OPT'!Q904,Months!$A$4:$D$288,4)</f>
        <v>#REF!</v>
      </c>
    </row>
    <row r="905" customFormat="false" ht="12.75" hidden="false" customHeight="false" outlineLevel="0" collapsed="false">
      <c r="O905" s="0" t="e">
        <f aca="false">CONCATENATE(P905,Q905)</f>
        <v>#REF!</v>
      </c>
      <c r="P905" s="0" t="e">
        <f aca="false">#REF!</f>
        <v>#REF!</v>
      </c>
      <c r="Q905" s="153" t="e">
        <f aca="false">#REF!</f>
        <v>#REF!</v>
      </c>
      <c r="R905" s="0" t="e">
        <f aca="false">#REF!</f>
        <v>#REF!</v>
      </c>
      <c r="S905" s="0" t="e">
        <f aca="false">#REF!</f>
        <v>#REF!</v>
      </c>
      <c r="T905" s="0" t="e">
        <f aca="false">VLOOKUP('XL-OPT'!Q905,Months!$A$4:$D$288,4)</f>
        <v>#REF!</v>
      </c>
    </row>
    <row r="906" customFormat="false" ht="12.75" hidden="false" customHeight="false" outlineLevel="0" collapsed="false">
      <c r="O906" s="0" t="e">
        <f aca="false">CONCATENATE(P906,Q906)</f>
        <v>#REF!</v>
      </c>
      <c r="P906" s="0" t="e">
        <f aca="false">#REF!</f>
        <v>#REF!</v>
      </c>
      <c r="Q906" s="153" t="e">
        <f aca="false">#REF!</f>
        <v>#REF!</v>
      </c>
      <c r="R906" s="0" t="e">
        <f aca="false">#REF!</f>
        <v>#REF!</v>
      </c>
      <c r="S906" s="0" t="e">
        <f aca="false">#REF!</f>
        <v>#REF!</v>
      </c>
      <c r="T906" s="0" t="e">
        <f aca="false">VLOOKUP('XL-OPT'!Q906,Months!$A$4:$D$288,4)</f>
        <v>#REF!</v>
      </c>
    </row>
    <row r="907" customFormat="false" ht="12.75" hidden="false" customHeight="false" outlineLevel="0" collapsed="false">
      <c r="O907" s="0" t="e">
        <f aca="false">CONCATENATE(P907,Q907)</f>
        <v>#REF!</v>
      </c>
      <c r="P907" s="0" t="e">
        <f aca="false">#REF!</f>
        <v>#REF!</v>
      </c>
      <c r="Q907" s="153" t="e">
        <f aca="false">#REF!</f>
        <v>#REF!</v>
      </c>
      <c r="R907" s="0" t="e">
        <f aca="false">#REF!</f>
        <v>#REF!</v>
      </c>
      <c r="S907" s="0" t="e">
        <f aca="false">#REF!</f>
        <v>#REF!</v>
      </c>
      <c r="T907" s="0" t="e">
        <f aca="false">VLOOKUP('XL-OPT'!Q907,Months!$A$4:$D$288,4)</f>
        <v>#REF!</v>
      </c>
    </row>
    <row r="908" customFormat="false" ht="12.75" hidden="false" customHeight="false" outlineLevel="0" collapsed="false">
      <c r="O908" s="0" t="e">
        <f aca="false">CONCATENATE(P908,Q908)</f>
        <v>#REF!</v>
      </c>
      <c r="P908" s="0" t="e">
        <f aca="false">#REF!</f>
        <v>#REF!</v>
      </c>
      <c r="Q908" s="153" t="e">
        <f aca="false">#REF!</f>
        <v>#REF!</v>
      </c>
      <c r="R908" s="0" t="e">
        <f aca="false">#REF!</f>
        <v>#REF!</v>
      </c>
      <c r="S908" s="0" t="e">
        <f aca="false">#REF!</f>
        <v>#REF!</v>
      </c>
      <c r="T908" s="0" t="e">
        <f aca="false">VLOOKUP('XL-OPT'!Q908,Months!$A$4:$D$288,4)</f>
        <v>#REF!</v>
      </c>
    </row>
    <row r="909" customFormat="false" ht="12.75" hidden="false" customHeight="false" outlineLevel="0" collapsed="false">
      <c r="O909" s="0" t="e">
        <f aca="false">CONCATENATE(P909,Q909)</f>
        <v>#REF!</v>
      </c>
      <c r="P909" s="0" t="e">
        <f aca="false">#REF!</f>
        <v>#REF!</v>
      </c>
      <c r="Q909" s="153" t="e">
        <f aca="false">#REF!</f>
        <v>#REF!</v>
      </c>
      <c r="R909" s="0" t="e">
        <f aca="false">#REF!</f>
        <v>#REF!</v>
      </c>
      <c r="S909" s="0" t="e">
        <f aca="false">#REF!</f>
        <v>#REF!</v>
      </c>
      <c r="T909" s="0" t="e">
        <f aca="false">VLOOKUP('XL-OPT'!Q909,Months!$A$4:$D$288,4)</f>
        <v>#REF!</v>
      </c>
    </row>
    <row r="910" customFormat="false" ht="12.75" hidden="false" customHeight="false" outlineLevel="0" collapsed="false">
      <c r="O910" s="0" t="e">
        <f aca="false">CONCATENATE(P910,Q910)</f>
        <v>#REF!</v>
      </c>
      <c r="P910" s="0" t="e">
        <f aca="false">#REF!</f>
        <v>#REF!</v>
      </c>
      <c r="Q910" s="153" t="e">
        <f aca="false">#REF!</f>
        <v>#REF!</v>
      </c>
      <c r="R910" s="0" t="e">
        <f aca="false">#REF!</f>
        <v>#REF!</v>
      </c>
      <c r="S910" s="0" t="e">
        <f aca="false">#REF!</f>
        <v>#REF!</v>
      </c>
      <c r="T910" s="0" t="e">
        <f aca="false">VLOOKUP('XL-OPT'!Q910,Months!$A$4:$D$288,4)</f>
        <v>#REF!</v>
      </c>
    </row>
    <row r="911" customFormat="false" ht="12.75" hidden="false" customHeight="false" outlineLevel="0" collapsed="false">
      <c r="O911" s="0" t="e">
        <f aca="false">CONCATENATE(P911,Q911)</f>
        <v>#REF!</v>
      </c>
      <c r="P911" s="0" t="e">
        <f aca="false">#REF!</f>
        <v>#REF!</v>
      </c>
      <c r="Q911" s="153" t="e">
        <f aca="false">#REF!</f>
        <v>#REF!</v>
      </c>
      <c r="R911" s="0" t="e">
        <f aca="false">#REF!</f>
        <v>#REF!</v>
      </c>
      <c r="S911" s="0" t="e">
        <f aca="false">#REF!</f>
        <v>#REF!</v>
      </c>
      <c r="T911" s="0" t="e">
        <f aca="false">VLOOKUP('XL-OPT'!Q911,Months!$A$4:$D$288,4)</f>
        <v>#REF!</v>
      </c>
    </row>
    <row r="912" customFormat="false" ht="12.75" hidden="false" customHeight="false" outlineLevel="0" collapsed="false">
      <c r="O912" s="0" t="e">
        <f aca="false">CONCATENATE(P912,Q912)</f>
        <v>#REF!</v>
      </c>
      <c r="P912" s="0" t="e">
        <f aca="false">#REF!</f>
        <v>#REF!</v>
      </c>
      <c r="Q912" s="153" t="e">
        <f aca="false">#REF!</f>
        <v>#REF!</v>
      </c>
      <c r="R912" s="0" t="e">
        <f aca="false">#REF!</f>
        <v>#REF!</v>
      </c>
      <c r="S912" s="0" t="e">
        <f aca="false">#REF!</f>
        <v>#REF!</v>
      </c>
      <c r="T912" s="0" t="e">
        <f aca="false">VLOOKUP('XL-OPT'!Q912,Months!$A$4:$D$288,4)</f>
        <v>#REF!</v>
      </c>
    </row>
    <row r="913" customFormat="false" ht="12.75" hidden="false" customHeight="false" outlineLevel="0" collapsed="false">
      <c r="O913" s="0" t="e">
        <f aca="false">CONCATENATE(P913,Q913)</f>
        <v>#REF!</v>
      </c>
      <c r="P913" s="0" t="e">
        <f aca="false">#REF!</f>
        <v>#REF!</v>
      </c>
      <c r="Q913" s="153" t="e">
        <f aca="false">#REF!</f>
        <v>#REF!</v>
      </c>
      <c r="R913" s="0" t="e">
        <f aca="false">#REF!</f>
        <v>#REF!</v>
      </c>
      <c r="S913" s="0" t="e">
        <f aca="false">#REF!</f>
        <v>#REF!</v>
      </c>
      <c r="T913" s="0" t="e">
        <f aca="false">VLOOKUP('XL-OPT'!Q913,Months!$A$4:$D$288,4)</f>
        <v>#REF!</v>
      </c>
    </row>
    <row r="914" customFormat="false" ht="12.75" hidden="false" customHeight="false" outlineLevel="0" collapsed="false">
      <c r="O914" s="0" t="e">
        <f aca="false">CONCATENATE(P914,Q914)</f>
        <v>#REF!</v>
      </c>
      <c r="P914" s="0" t="e">
        <f aca="false">#REF!</f>
        <v>#REF!</v>
      </c>
      <c r="Q914" s="153" t="e">
        <f aca="false">#REF!</f>
        <v>#REF!</v>
      </c>
      <c r="R914" s="0" t="e">
        <f aca="false">#REF!</f>
        <v>#REF!</v>
      </c>
      <c r="S914" s="0" t="e">
        <f aca="false">#REF!</f>
        <v>#REF!</v>
      </c>
      <c r="T914" s="0" t="e">
        <f aca="false">VLOOKUP('XL-OPT'!Q914,Months!$A$4:$D$288,4)</f>
        <v>#REF!</v>
      </c>
    </row>
    <row r="915" customFormat="false" ht="12.75" hidden="false" customHeight="false" outlineLevel="0" collapsed="false">
      <c r="O915" s="0" t="e">
        <f aca="false">CONCATENATE(P915,Q915)</f>
        <v>#REF!</v>
      </c>
      <c r="P915" s="0" t="e">
        <f aca="false">#REF!</f>
        <v>#REF!</v>
      </c>
      <c r="Q915" s="153" t="e">
        <f aca="false">#REF!</f>
        <v>#REF!</v>
      </c>
      <c r="R915" s="0" t="e">
        <f aca="false">#REF!</f>
        <v>#REF!</v>
      </c>
      <c r="S915" s="0" t="e">
        <f aca="false">#REF!</f>
        <v>#REF!</v>
      </c>
      <c r="T915" s="0" t="e">
        <f aca="false">VLOOKUP('XL-OPT'!Q915,Months!$A$4:$D$288,4)</f>
        <v>#REF!</v>
      </c>
    </row>
    <row r="916" customFormat="false" ht="12.75" hidden="false" customHeight="false" outlineLevel="0" collapsed="false">
      <c r="O916" s="0" t="e">
        <f aca="false">CONCATENATE(P916,Q916)</f>
        <v>#REF!</v>
      </c>
      <c r="P916" s="0" t="e">
        <f aca="false">#REF!</f>
        <v>#REF!</v>
      </c>
      <c r="Q916" s="153" t="e">
        <f aca="false">#REF!</f>
        <v>#REF!</v>
      </c>
      <c r="R916" s="0" t="e">
        <f aca="false">#REF!</f>
        <v>#REF!</v>
      </c>
      <c r="S916" s="0" t="e">
        <f aca="false">#REF!</f>
        <v>#REF!</v>
      </c>
      <c r="T916" s="0" t="e">
        <f aca="false">VLOOKUP('XL-OPT'!Q916,Months!$A$4:$D$288,4)</f>
        <v>#REF!</v>
      </c>
    </row>
    <row r="917" customFormat="false" ht="12.75" hidden="false" customHeight="false" outlineLevel="0" collapsed="false">
      <c r="O917" s="0" t="e">
        <f aca="false">CONCATENATE(P917,Q917)</f>
        <v>#REF!</v>
      </c>
      <c r="P917" s="0" t="e">
        <f aca="false">#REF!</f>
        <v>#REF!</v>
      </c>
      <c r="Q917" s="153" t="e">
        <f aca="false">#REF!</f>
        <v>#REF!</v>
      </c>
      <c r="R917" s="0" t="e">
        <f aca="false">#REF!</f>
        <v>#REF!</v>
      </c>
      <c r="S917" s="0" t="e">
        <f aca="false">#REF!</f>
        <v>#REF!</v>
      </c>
      <c r="T917" s="0" t="e">
        <f aca="false">VLOOKUP('XL-OPT'!Q917,Months!$A$4:$D$288,4)</f>
        <v>#REF!</v>
      </c>
    </row>
    <row r="918" customFormat="false" ht="12.75" hidden="false" customHeight="false" outlineLevel="0" collapsed="false">
      <c r="O918" s="0" t="e">
        <f aca="false">CONCATENATE(P918,Q918)</f>
        <v>#REF!</v>
      </c>
      <c r="P918" s="0" t="e">
        <f aca="false">#REF!</f>
        <v>#REF!</v>
      </c>
      <c r="Q918" s="153" t="e">
        <f aca="false">#REF!</f>
        <v>#REF!</v>
      </c>
      <c r="R918" s="0" t="e">
        <f aca="false">#REF!</f>
        <v>#REF!</v>
      </c>
      <c r="S918" s="0" t="e">
        <f aca="false">#REF!</f>
        <v>#REF!</v>
      </c>
      <c r="T918" s="0" t="e">
        <f aca="false">VLOOKUP('XL-OPT'!Q918,Months!$A$4:$D$288,4)</f>
        <v>#REF!</v>
      </c>
    </row>
    <row r="919" customFormat="false" ht="12.75" hidden="false" customHeight="false" outlineLevel="0" collapsed="false">
      <c r="O919" s="0" t="e">
        <f aca="false">CONCATENATE(P919,Q919)</f>
        <v>#REF!</v>
      </c>
      <c r="P919" s="0" t="e">
        <f aca="false">#REF!</f>
        <v>#REF!</v>
      </c>
      <c r="Q919" s="153" t="e">
        <f aca="false">#REF!</f>
        <v>#REF!</v>
      </c>
      <c r="R919" s="0" t="e">
        <f aca="false">#REF!</f>
        <v>#REF!</v>
      </c>
      <c r="S919" s="0" t="e">
        <f aca="false">#REF!</f>
        <v>#REF!</v>
      </c>
      <c r="T919" s="0" t="e">
        <f aca="false">VLOOKUP('XL-OPT'!Q919,Months!$A$4:$D$288,4)</f>
        <v>#REF!</v>
      </c>
    </row>
    <row r="920" customFormat="false" ht="12.75" hidden="false" customHeight="false" outlineLevel="0" collapsed="false">
      <c r="O920" s="0" t="e">
        <f aca="false">CONCATENATE(P920,Q920)</f>
        <v>#REF!</v>
      </c>
      <c r="P920" s="0" t="e">
        <f aca="false">#REF!</f>
        <v>#REF!</v>
      </c>
      <c r="Q920" s="153" t="e">
        <f aca="false">#REF!</f>
        <v>#REF!</v>
      </c>
      <c r="R920" s="0" t="e">
        <f aca="false">#REF!</f>
        <v>#REF!</v>
      </c>
      <c r="S920" s="0" t="e">
        <f aca="false">#REF!</f>
        <v>#REF!</v>
      </c>
      <c r="T920" s="0" t="e">
        <f aca="false">VLOOKUP('XL-OPT'!Q920,Months!$A$4:$D$288,4)</f>
        <v>#REF!</v>
      </c>
    </row>
    <row r="921" customFormat="false" ht="12.75" hidden="false" customHeight="false" outlineLevel="0" collapsed="false">
      <c r="O921" s="0" t="e">
        <f aca="false">CONCATENATE(P921,Q921)</f>
        <v>#REF!</v>
      </c>
      <c r="P921" s="0" t="e">
        <f aca="false">#REF!</f>
        <v>#REF!</v>
      </c>
      <c r="Q921" s="153" t="e">
        <f aca="false">#REF!</f>
        <v>#REF!</v>
      </c>
      <c r="R921" s="0" t="e">
        <f aca="false">#REF!</f>
        <v>#REF!</v>
      </c>
      <c r="S921" s="0" t="e">
        <f aca="false">#REF!</f>
        <v>#REF!</v>
      </c>
      <c r="T921" s="0" t="e">
        <f aca="false">VLOOKUP('XL-OPT'!Q921,Months!$A$4:$D$288,4)</f>
        <v>#REF!</v>
      </c>
    </row>
    <row r="922" customFormat="false" ht="12.75" hidden="false" customHeight="false" outlineLevel="0" collapsed="false">
      <c r="O922" s="0" t="e">
        <f aca="false">CONCATENATE(P922,Q922)</f>
        <v>#REF!</v>
      </c>
      <c r="P922" s="0" t="e">
        <f aca="false">#REF!</f>
        <v>#REF!</v>
      </c>
      <c r="Q922" s="153" t="e">
        <f aca="false">#REF!</f>
        <v>#REF!</v>
      </c>
      <c r="R922" s="0" t="e">
        <f aca="false">#REF!</f>
        <v>#REF!</v>
      </c>
      <c r="S922" s="0" t="e">
        <f aca="false">#REF!</f>
        <v>#REF!</v>
      </c>
      <c r="T922" s="0" t="e">
        <f aca="false">VLOOKUP('XL-OPT'!Q922,Months!$A$4:$D$288,4)</f>
        <v>#REF!</v>
      </c>
    </row>
    <row r="923" customFormat="false" ht="12.75" hidden="false" customHeight="false" outlineLevel="0" collapsed="false">
      <c r="O923" s="0" t="e">
        <f aca="false">CONCATENATE(P923,Q923)</f>
        <v>#REF!</v>
      </c>
      <c r="P923" s="0" t="e">
        <f aca="false">#REF!</f>
        <v>#REF!</v>
      </c>
      <c r="Q923" s="153" t="e">
        <f aca="false">#REF!</f>
        <v>#REF!</v>
      </c>
      <c r="R923" s="0" t="e">
        <f aca="false">#REF!</f>
        <v>#REF!</v>
      </c>
      <c r="S923" s="0" t="e">
        <f aca="false">#REF!</f>
        <v>#REF!</v>
      </c>
      <c r="T923" s="0" t="e">
        <f aca="false">VLOOKUP('XL-OPT'!Q923,Months!$A$4:$D$288,4)</f>
        <v>#REF!</v>
      </c>
    </row>
    <row r="924" customFormat="false" ht="12.75" hidden="false" customHeight="false" outlineLevel="0" collapsed="false">
      <c r="O924" s="0" t="e">
        <f aca="false">CONCATENATE(P924,Q924)</f>
        <v>#REF!</v>
      </c>
      <c r="P924" s="0" t="e">
        <f aca="false">#REF!</f>
        <v>#REF!</v>
      </c>
      <c r="Q924" s="153" t="e">
        <f aca="false">#REF!</f>
        <v>#REF!</v>
      </c>
      <c r="R924" s="0" t="e">
        <f aca="false">#REF!</f>
        <v>#REF!</v>
      </c>
      <c r="S924" s="0" t="e">
        <f aca="false">#REF!</f>
        <v>#REF!</v>
      </c>
      <c r="T924" s="0" t="e">
        <f aca="false">VLOOKUP('XL-OPT'!Q924,Months!$A$4:$D$288,4)</f>
        <v>#REF!</v>
      </c>
    </row>
    <row r="925" customFormat="false" ht="12.75" hidden="false" customHeight="false" outlineLevel="0" collapsed="false">
      <c r="O925" s="0" t="e">
        <f aca="false">CONCATENATE(P925,Q925)</f>
        <v>#REF!</v>
      </c>
      <c r="P925" s="0" t="e">
        <f aca="false">#REF!</f>
        <v>#REF!</v>
      </c>
      <c r="Q925" s="153" t="e">
        <f aca="false">#REF!</f>
        <v>#REF!</v>
      </c>
      <c r="R925" s="0" t="e">
        <f aca="false">#REF!</f>
        <v>#REF!</v>
      </c>
      <c r="S925" s="0" t="e">
        <f aca="false">#REF!</f>
        <v>#REF!</v>
      </c>
      <c r="T925" s="0" t="e">
        <f aca="false">VLOOKUP('XL-OPT'!Q925,Months!$A$4:$D$288,4)</f>
        <v>#REF!</v>
      </c>
    </row>
    <row r="926" customFormat="false" ht="12.75" hidden="false" customHeight="false" outlineLevel="0" collapsed="false">
      <c r="O926" s="0" t="e">
        <f aca="false">CONCATENATE(P926,Q926)</f>
        <v>#REF!</v>
      </c>
      <c r="P926" s="0" t="e">
        <f aca="false">#REF!</f>
        <v>#REF!</v>
      </c>
      <c r="Q926" s="153" t="e">
        <f aca="false">#REF!</f>
        <v>#REF!</v>
      </c>
      <c r="R926" s="0" t="e">
        <f aca="false">#REF!</f>
        <v>#REF!</v>
      </c>
      <c r="S926" s="0" t="e">
        <f aca="false">#REF!</f>
        <v>#REF!</v>
      </c>
      <c r="T926" s="0" t="e">
        <f aca="false">VLOOKUP('XL-OPT'!Q926,Months!$A$4:$D$288,4)</f>
        <v>#REF!</v>
      </c>
    </row>
    <row r="927" customFormat="false" ht="12.75" hidden="false" customHeight="false" outlineLevel="0" collapsed="false">
      <c r="O927" s="0" t="e">
        <f aca="false">CONCATENATE(P927,Q927)</f>
        <v>#REF!</v>
      </c>
      <c r="P927" s="0" t="e">
        <f aca="false">#REF!</f>
        <v>#REF!</v>
      </c>
      <c r="Q927" s="153" t="e">
        <f aca="false">#REF!</f>
        <v>#REF!</v>
      </c>
      <c r="R927" s="0" t="e">
        <f aca="false">#REF!</f>
        <v>#REF!</v>
      </c>
      <c r="S927" s="0" t="e">
        <f aca="false">#REF!</f>
        <v>#REF!</v>
      </c>
      <c r="T927" s="0" t="e">
        <f aca="false">VLOOKUP('XL-OPT'!Q927,Months!$A$4:$D$288,4)</f>
        <v>#REF!</v>
      </c>
    </row>
    <row r="928" customFormat="false" ht="12.75" hidden="false" customHeight="false" outlineLevel="0" collapsed="false">
      <c r="O928" s="0" t="e">
        <f aca="false">CONCATENATE(P928,Q928)</f>
        <v>#REF!</v>
      </c>
      <c r="P928" s="0" t="e">
        <f aca="false">#REF!</f>
        <v>#REF!</v>
      </c>
      <c r="Q928" s="153" t="e">
        <f aca="false">#REF!</f>
        <v>#REF!</v>
      </c>
      <c r="R928" s="0" t="e">
        <f aca="false">#REF!</f>
        <v>#REF!</v>
      </c>
      <c r="S928" s="0" t="e">
        <f aca="false">#REF!</f>
        <v>#REF!</v>
      </c>
      <c r="T928" s="0" t="e">
        <f aca="false">VLOOKUP('XL-OPT'!Q928,Months!$A$4:$D$288,4)</f>
        <v>#REF!</v>
      </c>
    </row>
    <row r="929" customFormat="false" ht="12.75" hidden="false" customHeight="false" outlineLevel="0" collapsed="false">
      <c r="O929" s="0" t="e">
        <f aca="false">CONCATENATE(P929,Q929)</f>
        <v>#REF!</v>
      </c>
      <c r="P929" s="0" t="e">
        <f aca="false">#REF!</f>
        <v>#REF!</v>
      </c>
      <c r="Q929" s="153" t="e">
        <f aca="false">#REF!</f>
        <v>#REF!</v>
      </c>
      <c r="R929" s="0" t="e">
        <f aca="false">#REF!</f>
        <v>#REF!</v>
      </c>
      <c r="S929" s="0" t="e">
        <f aca="false">#REF!</f>
        <v>#REF!</v>
      </c>
      <c r="T929" s="0" t="e">
        <f aca="false">VLOOKUP('XL-OPT'!Q929,Months!$A$4:$D$288,4)</f>
        <v>#REF!</v>
      </c>
    </row>
    <row r="930" customFormat="false" ht="12.75" hidden="false" customHeight="false" outlineLevel="0" collapsed="false">
      <c r="O930" s="0" t="e">
        <f aca="false">CONCATENATE(P930,Q930)</f>
        <v>#REF!</v>
      </c>
      <c r="P930" s="0" t="e">
        <f aca="false">#REF!</f>
        <v>#REF!</v>
      </c>
      <c r="Q930" s="153" t="e">
        <f aca="false">#REF!</f>
        <v>#REF!</v>
      </c>
      <c r="R930" s="0" t="e">
        <f aca="false">#REF!</f>
        <v>#REF!</v>
      </c>
      <c r="S930" s="0" t="e">
        <f aca="false">#REF!</f>
        <v>#REF!</v>
      </c>
      <c r="T930" s="0" t="e">
        <f aca="false">VLOOKUP('XL-OPT'!Q930,Months!$A$4:$D$288,4)</f>
        <v>#REF!</v>
      </c>
    </row>
    <row r="931" customFormat="false" ht="12.75" hidden="false" customHeight="false" outlineLevel="0" collapsed="false">
      <c r="O931" s="0" t="e">
        <f aca="false">CONCATENATE(P931,Q931)</f>
        <v>#REF!</v>
      </c>
      <c r="P931" s="0" t="e">
        <f aca="false">#REF!</f>
        <v>#REF!</v>
      </c>
      <c r="Q931" s="153" t="e">
        <f aca="false">#REF!</f>
        <v>#REF!</v>
      </c>
      <c r="R931" s="0" t="e">
        <f aca="false">#REF!</f>
        <v>#REF!</v>
      </c>
      <c r="S931" s="0" t="e">
        <f aca="false">#REF!</f>
        <v>#REF!</v>
      </c>
      <c r="T931" s="0" t="e">
        <f aca="false">VLOOKUP('XL-OPT'!Q931,Months!$A$4:$D$288,4)</f>
        <v>#REF!</v>
      </c>
    </row>
    <row r="932" customFormat="false" ht="12.75" hidden="false" customHeight="false" outlineLevel="0" collapsed="false">
      <c r="O932" s="0" t="e">
        <f aca="false">CONCATENATE(P932,Q932)</f>
        <v>#REF!</v>
      </c>
      <c r="P932" s="0" t="e">
        <f aca="false">#REF!</f>
        <v>#REF!</v>
      </c>
      <c r="Q932" s="153" t="e">
        <f aca="false">#REF!</f>
        <v>#REF!</v>
      </c>
      <c r="R932" s="0" t="e">
        <f aca="false">#REF!</f>
        <v>#REF!</v>
      </c>
      <c r="S932" s="0" t="e">
        <f aca="false">#REF!</f>
        <v>#REF!</v>
      </c>
      <c r="T932" s="0" t="e">
        <f aca="false">VLOOKUP('XL-OPT'!Q932,Months!$A$4:$D$288,4)</f>
        <v>#REF!</v>
      </c>
    </row>
    <row r="933" customFormat="false" ht="12.75" hidden="false" customHeight="false" outlineLevel="0" collapsed="false">
      <c r="O933" s="0" t="e">
        <f aca="false">CONCATENATE(P933,Q933)</f>
        <v>#REF!</v>
      </c>
      <c r="P933" s="0" t="e">
        <f aca="false">#REF!</f>
        <v>#REF!</v>
      </c>
      <c r="Q933" s="153" t="e">
        <f aca="false">#REF!</f>
        <v>#REF!</v>
      </c>
      <c r="R933" s="0" t="e">
        <f aca="false">#REF!</f>
        <v>#REF!</v>
      </c>
      <c r="S933" s="0" t="e">
        <f aca="false">#REF!</f>
        <v>#REF!</v>
      </c>
      <c r="T933" s="0" t="e">
        <f aca="false">VLOOKUP('XL-OPT'!Q933,Months!$A$4:$D$288,4)</f>
        <v>#REF!</v>
      </c>
    </row>
    <row r="934" customFormat="false" ht="12.75" hidden="false" customHeight="false" outlineLevel="0" collapsed="false">
      <c r="O934" s="0" t="e">
        <f aca="false">CONCATENATE(P934,Q934)</f>
        <v>#REF!</v>
      </c>
      <c r="P934" s="0" t="e">
        <f aca="false">#REF!</f>
        <v>#REF!</v>
      </c>
      <c r="Q934" s="153" t="e">
        <f aca="false">#REF!</f>
        <v>#REF!</v>
      </c>
      <c r="R934" s="0" t="e">
        <f aca="false">#REF!</f>
        <v>#REF!</v>
      </c>
      <c r="S934" s="0" t="e">
        <f aca="false">#REF!</f>
        <v>#REF!</v>
      </c>
      <c r="T934" s="0" t="e">
        <f aca="false">VLOOKUP('XL-OPT'!Q934,Months!$A$4:$D$288,4)</f>
        <v>#REF!</v>
      </c>
    </row>
    <row r="935" customFormat="false" ht="12.75" hidden="false" customHeight="false" outlineLevel="0" collapsed="false">
      <c r="O935" s="0" t="e">
        <f aca="false">CONCATENATE(P935,Q935)</f>
        <v>#REF!</v>
      </c>
      <c r="P935" s="0" t="e">
        <f aca="false">#REF!</f>
        <v>#REF!</v>
      </c>
      <c r="Q935" s="153" t="e">
        <f aca="false">#REF!</f>
        <v>#REF!</v>
      </c>
      <c r="R935" s="0" t="e">
        <f aca="false">#REF!</f>
        <v>#REF!</v>
      </c>
      <c r="S935" s="0" t="e">
        <f aca="false">#REF!</f>
        <v>#REF!</v>
      </c>
      <c r="T935" s="0" t="e">
        <f aca="false">VLOOKUP('XL-OPT'!Q935,Months!$A$4:$D$288,4)</f>
        <v>#REF!</v>
      </c>
    </row>
    <row r="936" customFormat="false" ht="12.75" hidden="false" customHeight="false" outlineLevel="0" collapsed="false">
      <c r="O936" s="0" t="e">
        <f aca="false">CONCATENATE(P936,Q936)</f>
        <v>#REF!</v>
      </c>
      <c r="P936" s="0" t="e">
        <f aca="false">#REF!</f>
        <v>#REF!</v>
      </c>
      <c r="Q936" s="153" t="e">
        <f aca="false">#REF!</f>
        <v>#REF!</v>
      </c>
      <c r="R936" s="0" t="e">
        <f aca="false">#REF!</f>
        <v>#REF!</v>
      </c>
      <c r="S936" s="0" t="e">
        <f aca="false">#REF!</f>
        <v>#REF!</v>
      </c>
      <c r="T936" s="0" t="e">
        <f aca="false">VLOOKUP('XL-OPT'!Q936,Months!$A$4:$D$288,4)</f>
        <v>#REF!</v>
      </c>
    </row>
    <row r="937" customFormat="false" ht="12.75" hidden="false" customHeight="false" outlineLevel="0" collapsed="false">
      <c r="O937" s="0" t="e">
        <f aca="false">CONCATENATE(P937,Q937)</f>
        <v>#REF!</v>
      </c>
      <c r="P937" s="0" t="e">
        <f aca="false">#REF!</f>
        <v>#REF!</v>
      </c>
      <c r="Q937" s="153" t="e">
        <f aca="false">#REF!</f>
        <v>#REF!</v>
      </c>
      <c r="R937" s="0" t="e">
        <f aca="false">#REF!</f>
        <v>#REF!</v>
      </c>
      <c r="S937" s="0" t="e">
        <f aca="false">#REF!</f>
        <v>#REF!</v>
      </c>
      <c r="T937" s="0" t="e">
        <f aca="false">VLOOKUP('XL-OPT'!Q937,Months!$A$4:$D$288,4)</f>
        <v>#REF!</v>
      </c>
    </row>
    <row r="938" customFormat="false" ht="12.75" hidden="false" customHeight="false" outlineLevel="0" collapsed="false">
      <c r="O938" s="0" t="e">
        <f aca="false">CONCATENATE(P938,Q938)</f>
        <v>#REF!</v>
      </c>
      <c r="P938" s="0" t="e">
        <f aca="false">#REF!</f>
        <v>#REF!</v>
      </c>
      <c r="Q938" s="153" t="e">
        <f aca="false">#REF!</f>
        <v>#REF!</v>
      </c>
      <c r="R938" s="0" t="e">
        <f aca="false">#REF!</f>
        <v>#REF!</v>
      </c>
      <c r="S938" s="0" t="e">
        <f aca="false">#REF!</f>
        <v>#REF!</v>
      </c>
      <c r="T938" s="0" t="e">
        <f aca="false">VLOOKUP('XL-OPT'!Q938,Months!$A$4:$D$288,4)</f>
        <v>#REF!</v>
      </c>
    </row>
    <row r="939" customFormat="false" ht="12.75" hidden="false" customHeight="false" outlineLevel="0" collapsed="false">
      <c r="O939" s="0" t="e">
        <f aca="false">CONCATENATE(P939,Q939)</f>
        <v>#REF!</v>
      </c>
      <c r="P939" s="0" t="e">
        <f aca="false">#REF!</f>
        <v>#REF!</v>
      </c>
      <c r="Q939" s="153" t="e">
        <f aca="false">#REF!</f>
        <v>#REF!</v>
      </c>
      <c r="R939" s="0" t="e">
        <f aca="false">#REF!</f>
        <v>#REF!</v>
      </c>
      <c r="S939" s="0" t="e">
        <f aca="false">#REF!</f>
        <v>#REF!</v>
      </c>
      <c r="T939" s="0" t="e">
        <f aca="false">VLOOKUP('XL-OPT'!Q939,Months!$A$4:$D$288,4)</f>
        <v>#REF!</v>
      </c>
    </row>
    <row r="940" customFormat="false" ht="12.75" hidden="false" customHeight="false" outlineLevel="0" collapsed="false">
      <c r="O940" s="0" t="e">
        <f aca="false">CONCATENATE(P940,Q940)</f>
        <v>#REF!</v>
      </c>
      <c r="P940" s="0" t="e">
        <f aca="false">#REF!</f>
        <v>#REF!</v>
      </c>
      <c r="Q940" s="153" t="e">
        <f aca="false">#REF!</f>
        <v>#REF!</v>
      </c>
      <c r="R940" s="0" t="e">
        <f aca="false">#REF!</f>
        <v>#REF!</v>
      </c>
      <c r="S940" s="0" t="e">
        <f aca="false">#REF!</f>
        <v>#REF!</v>
      </c>
      <c r="T940" s="0" t="e">
        <f aca="false">VLOOKUP('XL-OPT'!Q940,Months!$A$4:$D$288,4)</f>
        <v>#REF!</v>
      </c>
    </row>
    <row r="941" customFormat="false" ht="12.75" hidden="false" customHeight="false" outlineLevel="0" collapsed="false">
      <c r="O941" s="0" t="e">
        <f aca="false">CONCATENATE(P941,Q941)</f>
        <v>#REF!</v>
      </c>
      <c r="P941" s="0" t="e">
        <f aca="false">#REF!</f>
        <v>#REF!</v>
      </c>
      <c r="Q941" s="153" t="e">
        <f aca="false">#REF!</f>
        <v>#REF!</v>
      </c>
      <c r="R941" s="0" t="e">
        <f aca="false">#REF!</f>
        <v>#REF!</v>
      </c>
      <c r="S941" s="0" t="e">
        <f aca="false">#REF!</f>
        <v>#REF!</v>
      </c>
      <c r="T941" s="0" t="e">
        <f aca="false">VLOOKUP('XL-OPT'!Q941,Months!$A$4:$D$288,4)</f>
        <v>#REF!</v>
      </c>
    </row>
    <row r="942" customFormat="false" ht="12.75" hidden="false" customHeight="false" outlineLevel="0" collapsed="false">
      <c r="O942" s="0" t="e">
        <f aca="false">CONCATENATE(P942,Q942)</f>
        <v>#REF!</v>
      </c>
      <c r="P942" s="0" t="e">
        <f aca="false">#REF!</f>
        <v>#REF!</v>
      </c>
      <c r="Q942" s="153" t="e">
        <f aca="false">#REF!</f>
        <v>#REF!</v>
      </c>
      <c r="R942" s="0" t="e">
        <f aca="false">#REF!</f>
        <v>#REF!</v>
      </c>
      <c r="S942" s="0" t="e">
        <f aca="false">#REF!</f>
        <v>#REF!</v>
      </c>
      <c r="T942" s="0" t="e">
        <f aca="false">VLOOKUP('XL-OPT'!Q942,Months!$A$4:$D$288,4)</f>
        <v>#REF!</v>
      </c>
    </row>
    <row r="943" customFormat="false" ht="12.75" hidden="false" customHeight="false" outlineLevel="0" collapsed="false">
      <c r="O943" s="0" t="e">
        <f aca="false">CONCATENATE(P943,Q943)</f>
        <v>#REF!</v>
      </c>
      <c r="P943" s="0" t="e">
        <f aca="false">#REF!</f>
        <v>#REF!</v>
      </c>
      <c r="Q943" s="153" t="e">
        <f aca="false">#REF!</f>
        <v>#REF!</v>
      </c>
      <c r="R943" s="0" t="e">
        <f aca="false">#REF!</f>
        <v>#REF!</v>
      </c>
      <c r="S943" s="0" t="e">
        <f aca="false">#REF!</f>
        <v>#REF!</v>
      </c>
      <c r="T943" s="0" t="e">
        <f aca="false">VLOOKUP('XL-OPT'!Q943,Months!$A$4:$D$288,4)</f>
        <v>#REF!</v>
      </c>
    </row>
    <row r="944" customFormat="false" ht="12.75" hidden="false" customHeight="false" outlineLevel="0" collapsed="false">
      <c r="O944" s="0" t="e">
        <f aca="false">CONCATENATE(P944,Q944)</f>
        <v>#REF!</v>
      </c>
      <c r="P944" s="0" t="e">
        <f aca="false">#REF!</f>
        <v>#REF!</v>
      </c>
      <c r="Q944" s="153" t="e">
        <f aca="false">#REF!</f>
        <v>#REF!</v>
      </c>
      <c r="R944" s="0" t="e">
        <f aca="false">#REF!</f>
        <v>#REF!</v>
      </c>
      <c r="S944" s="0" t="e">
        <f aca="false">#REF!</f>
        <v>#REF!</v>
      </c>
      <c r="T944" s="0" t="e">
        <f aca="false">VLOOKUP('XL-OPT'!Q944,Months!$A$4:$D$288,4)</f>
        <v>#REF!</v>
      </c>
    </row>
    <row r="945" customFormat="false" ht="12.75" hidden="false" customHeight="false" outlineLevel="0" collapsed="false">
      <c r="O945" s="0" t="e">
        <f aca="false">CONCATENATE(P945,Q945)</f>
        <v>#REF!</v>
      </c>
      <c r="P945" s="0" t="e">
        <f aca="false">#REF!</f>
        <v>#REF!</v>
      </c>
      <c r="Q945" s="153" t="e">
        <f aca="false">#REF!</f>
        <v>#REF!</v>
      </c>
      <c r="R945" s="0" t="e">
        <f aca="false">#REF!</f>
        <v>#REF!</v>
      </c>
      <c r="S945" s="0" t="e">
        <f aca="false">#REF!</f>
        <v>#REF!</v>
      </c>
      <c r="T945" s="0" t="e">
        <f aca="false">VLOOKUP('XL-OPT'!Q945,Months!$A$4:$D$288,4)</f>
        <v>#REF!</v>
      </c>
    </row>
    <row r="946" customFormat="false" ht="12.75" hidden="false" customHeight="false" outlineLevel="0" collapsed="false">
      <c r="O946" s="0" t="e">
        <f aca="false">CONCATENATE(P946,Q946)</f>
        <v>#REF!</v>
      </c>
      <c r="P946" s="0" t="e">
        <f aca="false">#REF!</f>
        <v>#REF!</v>
      </c>
      <c r="Q946" s="153" t="e">
        <f aca="false">#REF!</f>
        <v>#REF!</v>
      </c>
      <c r="R946" s="0" t="e">
        <f aca="false">#REF!</f>
        <v>#REF!</v>
      </c>
      <c r="S946" s="0" t="e">
        <f aca="false">#REF!</f>
        <v>#REF!</v>
      </c>
      <c r="T946" s="0" t="e">
        <f aca="false">VLOOKUP('XL-OPT'!Q946,Months!$A$4:$D$288,4)</f>
        <v>#REF!</v>
      </c>
    </row>
    <row r="947" customFormat="false" ht="12.75" hidden="false" customHeight="false" outlineLevel="0" collapsed="false">
      <c r="O947" s="0" t="e">
        <f aca="false">CONCATENATE(P947,Q947)</f>
        <v>#REF!</v>
      </c>
      <c r="P947" s="0" t="e">
        <f aca="false">#REF!</f>
        <v>#REF!</v>
      </c>
      <c r="Q947" s="153" t="e">
        <f aca="false">#REF!</f>
        <v>#REF!</v>
      </c>
      <c r="R947" s="0" t="e">
        <f aca="false">#REF!</f>
        <v>#REF!</v>
      </c>
      <c r="S947" s="0" t="e">
        <f aca="false">#REF!</f>
        <v>#REF!</v>
      </c>
      <c r="T947" s="0" t="e">
        <f aca="false">VLOOKUP('XL-OPT'!Q947,Months!$A$4:$D$288,4)</f>
        <v>#REF!</v>
      </c>
    </row>
    <row r="948" customFormat="false" ht="12.75" hidden="false" customHeight="false" outlineLevel="0" collapsed="false">
      <c r="O948" s="0" t="e">
        <f aca="false">CONCATENATE(P948,Q948)</f>
        <v>#REF!</v>
      </c>
      <c r="P948" s="0" t="e">
        <f aca="false">#REF!</f>
        <v>#REF!</v>
      </c>
      <c r="Q948" s="153" t="e">
        <f aca="false">#REF!</f>
        <v>#REF!</v>
      </c>
      <c r="R948" s="0" t="e">
        <f aca="false">#REF!</f>
        <v>#REF!</v>
      </c>
      <c r="S948" s="0" t="e">
        <f aca="false">#REF!</f>
        <v>#REF!</v>
      </c>
      <c r="T948" s="0" t="e">
        <f aca="false">VLOOKUP('XL-OPT'!Q948,Months!$A$4:$D$288,4)</f>
        <v>#REF!</v>
      </c>
    </row>
    <row r="949" customFormat="false" ht="12.75" hidden="false" customHeight="false" outlineLevel="0" collapsed="false">
      <c r="O949" s="0" t="e">
        <f aca="false">CONCATENATE(P949,Q949)</f>
        <v>#REF!</v>
      </c>
      <c r="P949" s="0" t="e">
        <f aca="false">#REF!</f>
        <v>#REF!</v>
      </c>
      <c r="Q949" s="153" t="e">
        <f aca="false">#REF!</f>
        <v>#REF!</v>
      </c>
      <c r="R949" s="0" t="e">
        <f aca="false">#REF!</f>
        <v>#REF!</v>
      </c>
      <c r="S949" s="0" t="e">
        <f aca="false">#REF!</f>
        <v>#REF!</v>
      </c>
      <c r="T949" s="0" t="e">
        <f aca="false">VLOOKUP('XL-OPT'!Q949,Months!$A$4:$D$288,4)</f>
        <v>#REF!</v>
      </c>
    </row>
    <row r="950" customFormat="false" ht="12.75" hidden="false" customHeight="false" outlineLevel="0" collapsed="false">
      <c r="O950" s="0" t="e">
        <f aca="false">CONCATENATE(P950,Q950)</f>
        <v>#REF!</v>
      </c>
      <c r="P950" s="0" t="e">
        <f aca="false">#REF!</f>
        <v>#REF!</v>
      </c>
      <c r="Q950" s="153" t="e">
        <f aca="false">#REF!</f>
        <v>#REF!</v>
      </c>
      <c r="R950" s="0" t="e">
        <f aca="false">#REF!</f>
        <v>#REF!</v>
      </c>
      <c r="S950" s="0" t="e">
        <f aca="false">#REF!</f>
        <v>#REF!</v>
      </c>
      <c r="T950" s="0" t="e">
        <f aca="false">VLOOKUP('XL-OPT'!Q950,Months!$A$4:$D$288,4)</f>
        <v>#REF!</v>
      </c>
    </row>
    <row r="951" customFormat="false" ht="12.75" hidden="false" customHeight="false" outlineLevel="0" collapsed="false">
      <c r="O951" s="0" t="e">
        <f aca="false">CONCATENATE(P951,Q951)</f>
        <v>#REF!</v>
      </c>
      <c r="P951" s="0" t="e">
        <f aca="false">#REF!</f>
        <v>#REF!</v>
      </c>
      <c r="Q951" s="153" t="e">
        <f aca="false">#REF!</f>
        <v>#REF!</v>
      </c>
      <c r="R951" s="0" t="e">
        <f aca="false">#REF!</f>
        <v>#REF!</v>
      </c>
      <c r="S951" s="0" t="e">
        <f aca="false">#REF!</f>
        <v>#REF!</v>
      </c>
      <c r="T951" s="0" t="e">
        <f aca="false">VLOOKUP('XL-OPT'!Q951,Months!$A$4:$D$288,4)</f>
        <v>#REF!</v>
      </c>
    </row>
    <row r="952" customFormat="false" ht="12.75" hidden="false" customHeight="false" outlineLevel="0" collapsed="false">
      <c r="O952" s="0" t="e">
        <f aca="false">CONCATENATE(P952,Q952)</f>
        <v>#REF!</v>
      </c>
      <c r="P952" s="0" t="e">
        <f aca="false">#REF!</f>
        <v>#REF!</v>
      </c>
      <c r="Q952" s="153" t="e">
        <f aca="false">#REF!</f>
        <v>#REF!</v>
      </c>
      <c r="R952" s="0" t="e">
        <f aca="false">#REF!</f>
        <v>#REF!</v>
      </c>
      <c r="S952" s="0" t="e">
        <f aca="false">#REF!</f>
        <v>#REF!</v>
      </c>
      <c r="T952" s="0" t="e">
        <f aca="false">VLOOKUP('XL-OPT'!Q952,Months!$A$4:$D$288,4)</f>
        <v>#REF!</v>
      </c>
    </row>
    <row r="953" customFormat="false" ht="12.75" hidden="false" customHeight="false" outlineLevel="0" collapsed="false">
      <c r="O953" s="0" t="e">
        <f aca="false">CONCATENATE(P953,Q953)</f>
        <v>#REF!</v>
      </c>
      <c r="P953" s="0" t="e">
        <f aca="false">#REF!</f>
        <v>#REF!</v>
      </c>
      <c r="Q953" s="153" t="e">
        <f aca="false">#REF!</f>
        <v>#REF!</v>
      </c>
      <c r="R953" s="0" t="e">
        <f aca="false">#REF!</f>
        <v>#REF!</v>
      </c>
      <c r="S953" s="0" t="e">
        <f aca="false">#REF!</f>
        <v>#REF!</v>
      </c>
      <c r="T953" s="0" t="e">
        <f aca="false">VLOOKUP('XL-OPT'!Q953,Months!$A$4:$D$288,4)</f>
        <v>#REF!</v>
      </c>
    </row>
    <row r="954" customFormat="false" ht="12.75" hidden="false" customHeight="false" outlineLevel="0" collapsed="false">
      <c r="O954" s="0" t="e">
        <f aca="false">CONCATENATE(P954,Q954)</f>
        <v>#REF!</v>
      </c>
      <c r="P954" s="0" t="e">
        <f aca="false">#REF!</f>
        <v>#REF!</v>
      </c>
      <c r="Q954" s="153" t="e">
        <f aca="false">#REF!</f>
        <v>#REF!</v>
      </c>
      <c r="R954" s="0" t="e">
        <f aca="false">#REF!</f>
        <v>#REF!</v>
      </c>
      <c r="S954" s="0" t="e">
        <f aca="false">#REF!</f>
        <v>#REF!</v>
      </c>
      <c r="T954" s="0" t="e">
        <f aca="false">VLOOKUP('XL-OPT'!Q954,Months!$A$4:$D$288,4)</f>
        <v>#REF!</v>
      </c>
    </row>
    <row r="955" customFormat="false" ht="12.75" hidden="false" customHeight="false" outlineLevel="0" collapsed="false">
      <c r="O955" s="0" t="e">
        <f aca="false">CONCATENATE(P955,Q955)</f>
        <v>#REF!</v>
      </c>
      <c r="P955" s="0" t="e">
        <f aca="false">#REF!</f>
        <v>#REF!</v>
      </c>
      <c r="Q955" s="153" t="e">
        <f aca="false">#REF!</f>
        <v>#REF!</v>
      </c>
      <c r="R955" s="0" t="e">
        <f aca="false">#REF!</f>
        <v>#REF!</v>
      </c>
      <c r="S955" s="0" t="e">
        <f aca="false">#REF!</f>
        <v>#REF!</v>
      </c>
      <c r="T955" s="0" t="e">
        <f aca="false">VLOOKUP('XL-OPT'!Q955,Months!$A$4:$D$288,4)</f>
        <v>#REF!</v>
      </c>
    </row>
    <row r="956" customFormat="false" ht="12.75" hidden="false" customHeight="false" outlineLevel="0" collapsed="false">
      <c r="O956" s="0" t="e">
        <f aca="false">CONCATENATE(P956,Q956)</f>
        <v>#REF!</v>
      </c>
      <c r="P956" s="0" t="e">
        <f aca="false">#REF!</f>
        <v>#REF!</v>
      </c>
      <c r="Q956" s="153" t="e">
        <f aca="false">#REF!</f>
        <v>#REF!</v>
      </c>
      <c r="R956" s="0" t="e">
        <f aca="false">#REF!</f>
        <v>#REF!</v>
      </c>
      <c r="S956" s="0" t="e">
        <f aca="false">#REF!</f>
        <v>#REF!</v>
      </c>
      <c r="T956" s="0" t="e">
        <f aca="false">VLOOKUP('XL-OPT'!Q956,Months!$A$4:$D$288,4)</f>
        <v>#REF!</v>
      </c>
    </row>
    <row r="957" customFormat="false" ht="12.75" hidden="false" customHeight="false" outlineLevel="0" collapsed="false">
      <c r="O957" s="0" t="e">
        <f aca="false">CONCATENATE(P957,Q957)</f>
        <v>#REF!</v>
      </c>
      <c r="P957" s="0" t="e">
        <f aca="false">#REF!</f>
        <v>#REF!</v>
      </c>
      <c r="Q957" s="153" t="e">
        <f aca="false">#REF!</f>
        <v>#REF!</v>
      </c>
      <c r="R957" s="0" t="e">
        <f aca="false">#REF!</f>
        <v>#REF!</v>
      </c>
      <c r="S957" s="0" t="e">
        <f aca="false">#REF!</f>
        <v>#REF!</v>
      </c>
      <c r="T957" s="0" t="e">
        <f aca="false">VLOOKUP('XL-OPT'!Q957,Months!$A$4:$D$288,4)</f>
        <v>#REF!</v>
      </c>
    </row>
    <row r="958" customFormat="false" ht="12.75" hidden="false" customHeight="false" outlineLevel="0" collapsed="false">
      <c r="O958" s="0" t="e">
        <f aca="false">CONCATENATE(P958,Q958)</f>
        <v>#REF!</v>
      </c>
      <c r="P958" s="0" t="e">
        <f aca="false">#REF!</f>
        <v>#REF!</v>
      </c>
      <c r="Q958" s="153" t="e">
        <f aca="false">#REF!</f>
        <v>#REF!</v>
      </c>
      <c r="R958" s="0" t="e">
        <f aca="false">#REF!</f>
        <v>#REF!</v>
      </c>
      <c r="S958" s="0" t="e">
        <f aca="false">#REF!</f>
        <v>#REF!</v>
      </c>
      <c r="T958" s="0" t="e">
        <f aca="false">VLOOKUP('XL-OPT'!Q958,Months!$A$4:$D$288,4)</f>
        <v>#REF!</v>
      </c>
    </row>
    <row r="959" customFormat="false" ht="12.75" hidden="false" customHeight="false" outlineLevel="0" collapsed="false">
      <c r="O959" s="0" t="e">
        <f aca="false">CONCATENATE(P959,Q959)</f>
        <v>#REF!</v>
      </c>
      <c r="P959" s="0" t="e">
        <f aca="false">#REF!</f>
        <v>#REF!</v>
      </c>
      <c r="Q959" s="153" t="e">
        <f aca="false">#REF!</f>
        <v>#REF!</v>
      </c>
      <c r="R959" s="0" t="e">
        <f aca="false">#REF!</f>
        <v>#REF!</v>
      </c>
      <c r="S959" s="0" t="e">
        <f aca="false">#REF!</f>
        <v>#REF!</v>
      </c>
      <c r="T959" s="0" t="e">
        <f aca="false">VLOOKUP('XL-OPT'!Q959,Months!$A$4:$D$288,4)</f>
        <v>#REF!</v>
      </c>
    </row>
    <row r="960" customFormat="false" ht="12.75" hidden="false" customHeight="false" outlineLevel="0" collapsed="false">
      <c r="O960" s="0" t="e">
        <f aca="false">CONCATENATE(P960,Q960)</f>
        <v>#REF!</v>
      </c>
      <c r="P960" s="0" t="e">
        <f aca="false">#REF!</f>
        <v>#REF!</v>
      </c>
      <c r="Q960" s="153" t="e">
        <f aca="false">#REF!</f>
        <v>#REF!</v>
      </c>
      <c r="R960" s="0" t="e">
        <f aca="false">#REF!</f>
        <v>#REF!</v>
      </c>
      <c r="S960" s="0" t="e">
        <f aca="false">#REF!</f>
        <v>#REF!</v>
      </c>
      <c r="T960" s="0" t="e">
        <f aca="false">VLOOKUP('XL-OPT'!Q960,Months!$A$4:$D$288,4)</f>
        <v>#REF!</v>
      </c>
    </row>
    <row r="961" customFormat="false" ht="12.75" hidden="false" customHeight="false" outlineLevel="0" collapsed="false">
      <c r="O961" s="0" t="e">
        <f aca="false">CONCATENATE(P961,Q961)</f>
        <v>#REF!</v>
      </c>
      <c r="P961" s="0" t="e">
        <f aca="false">#REF!</f>
        <v>#REF!</v>
      </c>
      <c r="Q961" s="153" t="e">
        <f aca="false">#REF!</f>
        <v>#REF!</v>
      </c>
      <c r="R961" s="0" t="e">
        <f aca="false">#REF!</f>
        <v>#REF!</v>
      </c>
      <c r="S961" s="0" t="e">
        <f aca="false">#REF!</f>
        <v>#REF!</v>
      </c>
      <c r="T961" s="0" t="e">
        <f aca="false">VLOOKUP('XL-OPT'!Q961,Months!$A$4:$D$288,4)</f>
        <v>#REF!</v>
      </c>
    </row>
    <row r="962" customFormat="false" ht="12.75" hidden="false" customHeight="false" outlineLevel="0" collapsed="false">
      <c r="O962" s="0" t="e">
        <f aca="false">CONCATENATE(P962,Q962)</f>
        <v>#REF!</v>
      </c>
      <c r="P962" s="0" t="e">
        <f aca="false">#REF!</f>
        <v>#REF!</v>
      </c>
      <c r="Q962" s="153" t="e">
        <f aca="false">#REF!</f>
        <v>#REF!</v>
      </c>
      <c r="R962" s="0" t="e">
        <f aca="false">#REF!</f>
        <v>#REF!</v>
      </c>
      <c r="S962" s="0" t="e">
        <f aca="false">#REF!</f>
        <v>#REF!</v>
      </c>
      <c r="T962" s="0" t="e">
        <f aca="false">VLOOKUP('XL-OPT'!Q962,Months!$A$4:$D$288,4)</f>
        <v>#REF!</v>
      </c>
    </row>
    <row r="963" customFormat="false" ht="12.75" hidden="false" customHeight="false" outlineLevel="0" collapsed="false">
      <c r="O963" s="0" t="e">
        <f aca="false">CONCATENATE(P963,Q963)</f>
        <v>#REF!</v>
      </c>
      <c r="P963" s="0" t="e">
        <f aca="false">#REF!</f>
        <v>#REF!</v>
      </c>
      <c r="Q963" s="153" t="e">
        <f aca="false">#REF!</f>
        <v>#REF!</v>
      </c>
      <c r="R963" s="0" t="e">
        <f aca="false">#REF!</f>
        <v>#REF!</v>
      </c>
      <c r="S963" s="0" t="e">
        <f aca="false">#REF!</f>
        <v>#REF!</v>
      </c>
      <c r="T963" s="0" t="e">
        <f aca="false">VLOOKUP('XL-OPT'!Q963,Months!$A$4:$D$288,4)</f>
        <v>#REF!</v>
      </c>
    </row>
    <row r="964" customFormat="false" ht="12.75" hidden="false" customHeight="false" outlineLevel="0" collapsed="false">
      <c r="O964" s="0" t="e">
        <f aca="false">CONCATENATE(P964,Q964)</f>
        <v>#REF!</v>
      </c>
      <c r="P964" s="0" t="e">
        <f aca="false">#REF!</f>
        <v>#REF!</v>
      </c>
      <c r="Q964" s="153" t="e">
        <f aca="false">#REF!</f>
        <v>#REF!</v>
      </c>
      <c r="R964" s="0" t="e">
        <f aca="false">#REF!</f>
        <v>#REF!</v>
      </c>
      <c r="S964" s="0" t="e">
        <f aca="false">#REF!</f>
        <v>#REF!</v>
      </c>
      <c r="T964" s="0" t="e">
        <f aca="false">VLOOKUP('XL-OPT'!Q964,Months!$A$4:$D$288,4)</f>
        <v>#REF!</v>
      </c>
    </row>
    <row r="965" customFormat="false" ht="12.75" hidden="false" customHeight="false" outlineLevel="0" collapsed="false">
      <c r="O965" s="0" t="e">
        <f aca="false">CONCATENATE(P965,Q965)</f>
        <v>#REF!</v>
      </c>
      <c r="P965" s="0" t="e">
        <f aca="false">#REF!</f>
        <v>#REF!</v>
      </c>
      <c r="Q965" s="153" t="e">
        <f aca="false">#REF!</f>
        <v>#REF!</v>
      </c>
      <c r="R965" s="0" t="e">
        <f aca="false">#REF!</f>
        <v>#REF!</v>
      </c>
      <c r="S965" s="0" t="e">
        <f aca="false">#REF!</f>
        <v>#REF!</v>
      </c>
      <c r="T965" s="0" t="e">
        <f aca="false">VLOOKUP('XL-OPT'!Q965,Months!$A$4:$D$288,4)</f>
        <v>#REF!</v>
      </c>
    </row>
    <row r="966" customFormat="false" ht="12.75" hidden="false" customHeight="false" outlineLevel="0" collapsed="false">
      <c r="O966" s="0" t="e">
        <f aca="false">CONCATENATE(P966,Q966)</f>
        <v>#REF!</v>
      </c>
      <c r="P966" s="0" t="e">
        <f aca="false">#REF!</f>
        <v>#REF!</v>
      </c>
      <c r="Q966" s="153" t="e">
        <f aca="false">#REF!</f>
        <v>#REF!</v>
      </c>
      <c r="R966" s="0" t="e">
        <f aca="false">#REF!</f>
        <v>#REF!</v>
      </c>
      <c r="S966" s="0" t="e">
        <f aca="false">#REF!</f>
        <v>#REF!</v>
      </c>
      <c r="T966" s="0" t="e">
        <f aca="false">VLOOKUP('XL-OPT'!Q966,Months!$A$4:$D$288,4)</f>
        <v>#REF!</v>
      </c>
    </row>
    <row r="967" customFormat="false" ht="12.75" hidden="false" customHeight="false" outlineLevel="0" collapsed="false">
      <c r="O967" s="0" t="e">
        <f aca="false">CONCATENATE(P967,Q967)</f>
        <v>#REF!</v>
      </c>
      <c r="P967" s="0" t="e">
        <f aca="false">#REF!</f>
        <v>#REF!</v>
      </c>
      <c r="Q967" s="153" t="e">
        <f aca="false">#REF!</f>
        <v>#REF!</v>
      </c>
      <c r="R967" s="0" t="e">
        <f aca="false">#REF!</f>
        <v>#REF!</v>
      </c>
      <c r="S967" s="0" t="e">
        <f aca="false">#REF!</f>
        <v>#REF!</v>
      </c>
      <c r="T967" s="0" t="e">
        <f aca="false">VLOOKUP('XL-OPT'!Q967,Months!$A$4:$D$288,4)</f>
        <v>#REF!</v>
      </c>
    </row>
    <row r="968" customFormat="false" ht="12.75" hidden="false" customHeight="false" outlineLevel="0" collapsed="false">
      <c r="O968" s="0" t="e">
        <f aca="false">CONCATENATE(P968,Q968)</f>
        <v>#REF!</v>
      </c>
      <c r="P968" s="0" t="e">
        <f aca="false">#REF!</f>
        <v>#REF!</v>
      </c>
      <c r="Q968" s="153" t="e">
        <f aca="false">#REF!</f>
        <v>#REF!</v>
      </c>
      <c r="R968" s="0" t="e">
        <f aca="false">#REF!</f>
        <v>#REF!</v>
      </c>
      <c r="S968" s="0" t="e">
        <f aca="false">#REF!</f>
        <v>#REF!</v>
      </c>
      <c r="T968" s="0" t="e">
        <f aca="false">VLOOKUP('XL-OPT'!Q968,Months!$A$4:$D$288,4)</f>
        <v>#REF!</v>
      </c>
    </row>
    <row r="969" customFormat="false" ht="12.75" hidden="false" customHeight="false" outlineLevel="0" collapsed="false">
      <c r="O969" s="0" t="e">
        <f aca="false">CONCATENATE(P969,Q969)</f>
        <v>#REF!</v>
      </c>
      <c r="P969" s="0" t="e">
        <f aca="false">#REF!</f>
        <v>#REF!</v>
      </c>
      <c r="Q969" s="153" t="e">
        <f aca="false">#REF!</f>
        <v>#REF!</v>
      </c>
      <c r="R969" s="0" t="e">
        <f aca="false">#REF!</f>
        <v>#REF!</v>
      </c>
      <c r="S969" s="0" t="e">
        <f aca="false">#REF!</f>
        <v>#REF!</v>
      </c>
      <c r="T969" s="0" t="e">
        <f aca="false">VLOOKUP('XL-OPT'!Q969,Months!$A$4:$D$288,4)</f>
        <v>#REF!</v>
      </c>
    </row>
    <row r="970" customFormat="false" ht="12.75" hidden="false" customHeight="false" outlineLevel="0" collapsed="false">
      <c r="O970" s="0" t="e">
        <f aca="false">CONCATENATE(P970,Q970)</f>
        <v>#REF!</v>
      </c>
      <c r="P970" s="0" t="e">
        <f aca="false">#REF!</f>
        <v>#REF!</v>
      </c>
      <c r="Q970" s="153" t="e">
        <f aca="false">#REF!</f>
        <v>#REF!</v>
      </c>
      <c r="R970" s="0" t="e">
        <f aca="false">#REF!</f>
        <v>#REF!</v>
      </c>
      <c r="S970" s="0" t="e">
        <f aca="false">#REF!</f>
        <v>#REF!</v>
      </c>
      <c r="T970" s="0" t="e">
        <f aca="false">VLOOKUP('XL-OPT'!Q970,Months!$A$4:$D$288,4)</f>
        <v>#REF!</v>
      </c>
    </row>
    <row r="971" customFormat="false" ht="12.75" hidden="false" customHeight="false" outlineLevel="0" collapsed="false">
      <c r="O971" s="0" t="e">
        <f aca="false">CONCATENATE(P971,Q971)</f>
        <v>#REF!</v>
      </c>
      <c r="P971" s="0" t="e">
        <f aca="false">#REF!</f>
        <v>#REF!</v>
      </c>
      <c r="Q971" s="153" t="e">
        <f aca="false">#REF!</f>
        <v>#REF!</v>
      </c>
      <c r="R971" s="0" t="e">
        <f aca="false">#REF!</f>
        <v>#REF!</v>
      </c>
      <c r="S971" s="0" t="e">
        <f aca="false">#REF!</f>
        <v>#REF!</v>
      </c>
      <c r="T971" s="0" t="e">
        <f aca="false">VLOOKUP('XL-OPT'!Q971,Months!$A$4:$D$288,4)</f>
        <v>#REF!</v>
      </c>
    </row>
    <row r="972" customFormat="false" ht="12.75" hidden="false" customHeight="false" outlineLevel="0" collapsed="false">
      <c r="O972" s="0" t="e">
        <f aca="false">CONCATENATE(P972,Q972)</f>
        <v>#REF!</v>
      </c>
      <c r="P972" s="0" t="e">
        <f aca="false">#REF!</f>
        <v>#REF!</v>
      </c>
      <c r="Q972" s="153" t="e">
        <f aca="false">#REF!</f>
        <v>#REF!</v>
      </c>
      <c r="R972" s="0" t="e">
        <f aca="false">#REF!</f>
        <v>#REF!</v>
      </c>
      <c r="S972" s="0" t="e">
        <f aca="false">#REF!</f>
        <v>#REF!</v>
      </c>
      <c r="T972" s="0" t="e">
        <f aca="false">VLOOKUP('XL-OPT'!Q972,Months!$A$4:$D$288,4)</f>
        <v>#REF!</v>
      </c>
    </row>
    <row r="973" customFormat="false" ht="12.75" hidden="false" customHeight="false" outlineLevel="0" collapsed="false">
      <c r="O973" s="0" t="e">
        <f aca="false">CONCATENATE(P973,Q973)</f>
        <v>#REF!</v>
      </c>
      <c r="P973" s="0" t="e">
        <f aca="false">#REF!</f>
        <v>#REF!</v>
      </c>
      <c r="Q973" s="153" t="e">
        <f aca="false">#REF!</f>
        <v>#REF!</v>
      </c>
      <c r="R973" s="0" t="e">
        <f aca="false">#REF!</f>
        <v>#REF!</v>
      </c>
      <c r="S973" s="0" t="e">
        <f aca="false">#REF!</f>
        <v>#REF!</v>
      </c>
      <c r="T973" s="0" t="e">
        <f aca="false">VLOOKUP('XL-OPT'!Q973,Months!$A$4:$D$288,4)</f>
        <v>#REF!</v>
      </c>
    </row>
    <row r="974" customFormat="false" ht="12.75" hidden="false" customHeight="false" outlineLevel="0" collapsed="false">
      <c r="O974" s="0" t="e">
        <f aca="false">CONCATENATE(P974,Q974)</f>
        <v>#REF!</v>
      </c>
      <c r="P974" s="0" t="e">
        <f aca="false">#REF!</f>
        <v>#REF!</v>
      </c>
      <c r="Q974" s="153" t="e">
        <f aca="false">#REF!</f>
        <v>#REF!</v>
      </c>
      <c r="R974" s="0" t="e">
        <f aca="false">#REF!</f>
        <v>#REF!</v>
      </c>
      <c r="S974" s="0" t="e">
        <f aca="false">#REF!</f>
        <v>#REF!</v>
      </c>
      <c r="T974" s="0" t="e">
        <f aca="false">VLOOKUP('XL-OPT'!Q974,Months!$A$4:$D$288,4)</f>
        <v>#REF!</v>
      </c>
    </row>
    <row r="975" customFormat="false" ht="12.75" hidden="false" customHeight="false" outlineLevel="0" collapsed="false">
      <c r="O975" s="0" t="e">
        <f aca="false">CONCATENATE(P975,Q975)</f>
        <v>#REF!</v>
      </c>
      <c r="P975" s="0" t="e">
        <f aca="false">#REF!</f>
        <v>#REF!</v>
      </c>
      <c r="Q975" s="153" t="e">
        <f aca="false">#REF!</f>
        <v>#REF!</v>
      </c>
      <c r="R975" s="0" t="e">
        <f aca="false">#REF!</f>
        <v>#REF!</v>
      </c>
      <c r="S975" s="0" t="e">
        <f aca="false">#REF!</f>
        <v>#REF!</v>
      </c>
      <c r="T975" s="0" t="e">
        <f aca="false">VLOOKUP('XL-OPT'!Q975,Months!$A$4:$D$288,4)</f>
        <v>#REF!</v>
      </c>
    </row>
    <row r="976" customFormat="false" ht="12.75" hidden="false" customHeight="false" outlineLevel="0" collapsed="false">
      <c r="O976" s="0" t="e">
        <f aca="false">CONCATENATE(P976,Q976)</f>
        <v>#REF!</v>
      </c>
      <c r="P976" s="0" t="e">
        <f aca="false">#REF!</f>
        <v>#REF!</v>
      </c>
      <c r="Q976" s="153" t="e">
        <f aca="false">#REF!</f>
        <v>#REF!</v>
      </c>
      <c r="R976" s="0" t="e">
        <f aca="false">#REF!</f>
        <v>#REF!</v>
      </c>
      <c r="S976" s="0" t="e">
        <f aca="false">#REF!</f>
        <v>#REF!</v>
      </c>
      <c r="T976" s="0" t="e">
        <f aca="false">VLOOKUP('XL-OPT'!Q976,Months!$A$4:$D$288,4)</f>
        <v>#REF!</v>
      </c>
    </row>
    <row r="977" customFormat="false" ht="12.75" hidden="false" customHeight="false" outlineLevel="0" collapsed="false">
      <c r="O977" s="0" t="e">
        <f aca="false">CONCATENATE(P977,Q977)</f>
        <v>#REF!</v>
      </c>
      <c r="P977" s="0" t="e">
        <f aca="false">#REF!</f>
        <v>#REF!</v>
      </c>
      <c r="Q977" s="153" t="e">
        <f aca="false">#REF!</f>
        <v>#REF!</v>
      </c>
      <c r="R977" s="0" t="e">
        <f aca="false">#REF!</f>
        <v>#REF!</v>
      </c>
      <c r="S977" s="0" t="e">
        <f aca="false">#REF!</f>
        <v>#REF!</v>
      </c>
      <c r="T977" s="0" t="e">
        <f aca="false">VLOOKUP('XL-OPT'!Q977,Months!$A$4:$D$288,4)</f>
        <v>#REF!</v>
      </c>
    </row>
    <row r="978" customFormat="false" ht="12.75" hidden="false" customHeight="false" outlineLevel="0" collapsed="false">
      <c r="O978" s="0" t="e">
        <f aca="false">CONCATENATE(P978,Q978)</f>
        <v>#REF!</v>
      </c>
      <c r="P978" s="0" t="e">
        <f aca="false">#REF!</f>
        <v>#REF!</v>
      </c>
      <c r="Q978" s="153" t="e">
        <f aca="false">#REF!</f>
        <v>#REF!</v>
      </c>
      <c r="R978" s="0" t="e">
        <f aca="false">#REF!</f>
        <v>#REF!</v>
      </c>
      <c r="S978" s="0" t="e">
        <f aca="false">#REF!</f>
        <v>#REF!</v>
      </c>
      <c r="T978" s="0" t="e">
        <f aca="false">VLOOKUP('XL-OPT'!Q978,Months!$A$4:$D$288,4)</f>
        <v>#REF!</v>
      </c>
    </row>
    <row r="979" customFormat="false" ht="12.75" hidden="false" customHeight="false" outlineLevel="0" collapsed="false">
      <c r="O979" s="0" t="e">
        <f aca="false">CONCATENATE(P979,Q979)</f>
        <v>#REF!</v>
      </c>
      <c r="P979" s="0" t="e">
        <f aca="false">#REF!</f>
        <v>#REF!</v>
      </c>
      <c r="Q979" s="153" t="e">
        <f aca="false">#REF!</f>
        <v>#REF!</v>
      </c>
      <c r="R979" s="0" t="e">
        <f aca="false">#REF!</f>
        <v>#REF!</v>
      </c>
      <c r="S979" s="0" t="e">
        <f aca="false">#REF!</f>
        <v>#REF!</v>
      </c>
      <c r="T979" s="0" t="e">
        <f aca="false">VLOOKUP('XL-OPT'!Q979,Months!$A$4:$D$288,4)</f>
        <v>#REF!</v>
      </c>
    </row>
    <row r="980" customFormat="false" ht="12.75" hidden="false" customHeight="false" outlineLevel="0" collapsed="false">
      <c r="O980" s="0" t="e">
        <f aca="false">CONCATENATE(P980,Q980)</f>
        <v>#REF!</v>
      </c>
      <c r="P980" s="0" t="e">
        <f aca="false">#REF!</f>
        <v>#REF!</v>
      </c>
      <c r="Q980" s="153" t="e">
        <f aca="false">#REF!</f>
        <v>#REF!</v>
      </c>
      <c r="R980" s="0" t="e">
        <f aca="false">#REF!</f>
        <v>#REF!</v>
      </c>
      <c r="S980" s="0" t="e">
        <f aca="false">#REF!</f>
        <v>#REF!</v>
      </c>
      <c r="T980" s="0" t="e">
        <f aca="false">VLOOKUP('XL-OPT'!Q980,Months!$A$4:$D$288,4)</f>
        <v>#REF!</v>
      </c>
    </row>
    <row r="981" customFormat="false" ht="12.75" hidden="false" customHeight="false" outlineLevel="0" collapsed="false">
      <c r="O981" s="0" t="e">
        <f aca="false">CONCATENATE(P981,Q981)</f>
        <v>#REF!</v>
      </c>
      <c r="P981" s="0" t="e">
        <f aca="false">#REF!</f>
        <v>#REF!</v>
      </c>
      <c r="Q981" s="153" t="e">
        <f aca="false">#REF!</f>
        <v>#REF!</v>
      </c>
      <c r="R981" s="0" t="e">
        <f aca="false">#REF!</f>
        <v>#REF!</v>
      </c>
      <c r="S981" s="0" t="e">
        <f aca="false">#REF!</f>
        <v>#REF!</v>
      </c>
      <c r="T981" s="0" t="e">
        <f aca="false">VLOOKUP('XL-OPT'!Q981,Months!$A$4:$D$288,4)</f>
        <v>#REF!</v>
      </c>
    </row>
    <row r="982" customFormat="false" ht="12.75" hidden="false" customHeight="false" outlineLevel="0" collapsed="false">
      <c r="O982" s="0" t="e">
        <f aca="false">CONCATENATE(P982,Q982)</f>
        <v>#REF!</v>
      </c>
      <c r="P982" s="0" t="e">
        <f aca="false">#REF!</f>
        <v>#REF!</v>
      </c>
      <c r="Q982" s="153" t="e">
        <f aca="false">#REF!</f>
        <v>#REF!</v>
      </c>
      <c r="R982" s="0" t="e">
        <f aca="false">#REF!</f>
        <v>#REF!</v>
      </c>
      <c r="S982" s="0" t="e">
        <f aca="false">#REF!</f>
        <v>#REF!</v>
      </c>
      <c r="T982" s="0" t="e">
        <f aca="false">VLOOKUP('XL-OPT'!Q982,Months!$A$4:$D$288,4)</f>
        <v>#REF!</v>
      </c>
    </row>
    <row r="983" customFormat="false" ht="12.75" hidden="false" customHeight="false" outlineLevel="0" collapsed="false">
      <c r="O983" s="0" t="e">
        <f aca="false">CONCATENATE(P983,Q983)</f>
        <v>#REF!</v>
      </c>
      <c r="P983" s="0" t="e">
        <f aca="false">#REF!</f>
        <v>#REF!</v>
      </c>
      <c r="Q983" s="153" t="e">
        <f aca="false">#REF!</f>
        <v>#REF!</v>
      </c>
      <c r="R983" s="0" t="e">
        <f aca="false">#REF!</f>
        <v>#REF!</v>
      </c>
      <c r="S983" s="0" t="e">
        <f aca="false">#REF!</f>
        <v>#REF!</v>
      </c>
      <c r="T983" s="0" t="e">
        <f aca="false">VLOOKUP('XL-OPT'!Q983,Months!$A$4:$D$288,4)</f>
        <v>#REF!</v>
      </c>
    </row>
    <row r="984" customFormat="false" ht="12.75" hidden="false" customHeight="false" outlineLevel="0" collapsed="false">
      <c r="O984" s="0" t="e">
        <f aca="false">CONCATENATE(P984,Q984)</f>
        <v>#REF!</v>
      </c>
      <c r="P984" s="0" t="e">
        <f aca="false">#REF!</f>
        <v>#REF!</v>
      </c>
      <c r="Q984" s="153" t="e">
        <f aca="false">#REF!</f>
        <v>#REF!</v>
      </c>
      <c r="R984" s="0" t="e">
        <f aca="false">#REF!</f>
        <v>#REF!</v>
      </c>
      <c r="S984" s="0" t="e">
        <f aca="false">#REF!</f>
        <v>#REF!</v>
      </c>
      <c r="T984" s="0" t="e">
        <f aca="false">VLOOKUP('XL-OPT'!Q984,Months!$A$4:$D$288,4)</f>
        <v>#REF!</v>
      </c>
    </row>
    <row r="985" customFormat="false" ht="12.75" hidden="false" customHeight="false" outlineLevel="0" collapsed="false">
      <c r="O985" s="0" t="e">
        <f aca="false">CONCATENATE(P985,Q985)</f>
        <v>#REF!</v>
      </c>
      <c r="P985" s="0" t="e">
        <f aca="false">#REF!</f>
        <v>#REF!</v>
      </c>
      <c r="Q985" s="153" t="e">
        <f aca="false">#REF!</f>
        <v>#REF!</v>
      </c>
      <c r="R985" s="0" t="e">
        <f aca="false">#REF!</f>
        <v>#REF!</v>
      </c>
      <c r="S985" s="0" t="e">
        <f aca="false">#REF!</f>
        <v>#REF!</v>
      </c>
      <c r="T985" s="0" t="e">
        <f aca="false">VLOOKUP('XL-OPT'!Q985,Months!$A$4:$D$288,4)</f>
        <v>#REF!</v>
      </c>
    </row>
    <row r="986" customFormat="false" ht="12.75" hidden="false" customHeight="false" outlineLevel="0" collapsed="false">
      <c r="O986" s="0" t="e">
        <f aca="false">CONCATENATE(P986,Q986)</f>
        <v>#REF!</v>
      </c>
      <c r="P986" s="0" t="e">
        <f aca="false">#REF!</f>
        <v>#REF!</v>
      </c>
      <c r="Q986" s="153" t="e">
        <f aca="false">#REF!</f>
        <v>#REF!</v>
      </c>
      <c r="R986" s="0" t="e">
        <f aca="false">#REF!</f>
        <v>#REF!</v>
      </c>
      <c r="S986" s="0" t="e">
        <f aca="false">#REF!</f>
        <v>#REF!</v>
      </c>
      <c r="T986" s="0" t="e">
        <f aca="false">VLOOKUP('XL-OPT'!Q986,Months!$A$4:$D$288,4)</f>
        <v>#REF!</v>
      </c>
    </row>
    <row r="987" customFormat="false" ht="12.75" hidden="false" customHeight="false" outlineLevel="0" collapsed="false">
      <c r="O987" s="0" t="e">
        <f aca="false">CONCATENATE(P987,Q987)</f>
        <v>#REF!</v>
      </c>
      <c r="P987" s="0" t="e">
        <f aca="false">#REF!</f>
        <v>#REF!</v>
      </c>
      <c r="Q987" s="153" t="e">
        <f aca="false">#REF!</f>
        <v>#REF!</v>
      </c>
      <c r="R987" s="0" t="e">
        <f aca="false">#REF!</f>
        <v>#REF!</v>
      </c>
      <c r="S987" s="0" t="e">
        <f aca="false">#REF!</f>
        <v>#REF!</v>
      </c>
      <c r="T987" s="0" t="e">
        <f aca="false">VLOOKUP('XL-OPT'!Q987,Months!$A$4:$D$288,4)</f>
        <v>#REF!</v>
      </c>
    </row>
    <row r="988" customFormat="false" ht="12.75" hidden="false" customHeight="false" outlineLevel="0" collapsed="false">
      <c r="O988" s="0" t="e">
        <f aca="false">CONCATENATE(P988,Q988)</f>
        <v>#REF!</v>
      </c>
      <c r="P988" s="0" t="e">
        <f aca="false">#REF!</f>
        <v>#REF!</v>
      </c>
      <c r="Q988" s="153" t="e">
        <f aca="false">#REF!</f>
        <v>#REF!</v>
      </c>
      <c r="R988" s="0" t="e">
        <f aca="false">#REF!</f>
        <v>#REF!</v>
      </c>
      <c r="S988" s="0" t="e">
        <f aca="false">#REF!</f>
        <v>#REF!</v>
      </c>
      <c r="T988" s="0" t="e">
        <f aca="false">VLOOKUP('XL-OPT'!Q988,Months!$A$4:$D$288,4)</f>
        <v>#REF!</v>
      </c>
    </row>
    <row r="989" customFormat="false" ht="12.75" hidden="false" customHeight="false" outlineLevel="0" collapsed="false">
      <c r="O989" s="0" t="e">
        <f aca="false">CONCATENATE(P989,Q989)</f>
        <v>#REF!</v>
      </c>
      <c r="P989" s="0" t="e">
        <f aca="false">#REF!</f>
        <v>#REF!</v>
      </c>
      <c r="Q989" s="153" t="e">
        <f aca="false">#REF!</f>
        <v>#REF!</v>
      </c>
      <c r="R989" s="0" t="e">
        <f aca="false">#REF!</f>
        <v>#REF!</v>
      </c>
      <c r="S989" s="0" t="e">
        <f aca="false">#REF!</f>
        <v>#REF!</v>
      </c>
      <c r="T989" s="0" t="e">
        <f aca="false">VLOOKUP('XL-OPT'!Q989,Months!$A$4:$D$288,4)</f>
        <v>#REF!</v>
      </c>
    </row>
    <row r="990" customFormat="false" ht="12.75" hidden="false" customHeight="false" outlineLevel="0" collapsed="false">
      <c r="O990" s="0" t="e">
        <f aca="false">CONCATENATE(P990,Q990)</f>
        <v>#REF!</v>
      </c>
      <c r="P990" s="0" t="e">
        <f aca="false">#REF!</f>
        <v>#REF!</v>
      </c>
      <c r="Q990" s="153" t="e">
        <f aca="false">#REF!</f>
        <v>#REF!</v>
      </c>
      <c r="R990" s="0" t="e">
        <f aca="false">#REF!</f>
        <v>#REF!</v>
      </c>
      <c r="S990" s="0" t="e">
        <f aca="false">#REF!</f>
        <v>#REF!</v>
      </c>
      <c r="T990" s="0" t="e">
        <f aca="false">VLOOKUP('XL-OPT'!Q990,Months!$A$4:$D$288,4)</f>
        <v>#REF!</v>
      </c>
    </row>
    <row r="991" customFormat="false" ht="12.75" hidden="false" customHeight="false" outlineLevel="0" collapsed="false">
      <c r="O991" s="0" t="e">
        <f aca="false">CONCATENATE(P991,Q991)</f>
        <v>#REF!</v>
      </c>
      <c r="P991" s="0" t="e">
        <f aca="false">#REF!</f>
        <v>#REF!</v>
      </c>
      <c r="Q991" s="153" t="e">
        <f aca="false">#REF!</f>
        <v>#REF!</v>
      </c>
      <c r="R991" s="0" t="e">
        <f aca="false">#REF!</f>
        <v>#REF!</v>
      </c>
      <c r="S991" s="0" t="e">
        <f aca="false">#REF!</f>
        <v>#REF!</v>
      </c>
      <c r="T991" s="0" t="e">
        <f aca="false">VLOOKUP('XL-OPT'!Q991,Months!$A$4:$D$288,4)</f>
        <v>#REF!</v>
      </c>
    </row>
    <row r="992" customFormat="false" ht="12.75" hidden="false" customHeight="false" outlineLevel="0" collapsed="false">
      <c r="O992" s="0" t="e">
        <f aca="false">CONCATENATE(P992,Q992)</f>
        <v>#REF!</v>
      </c>
      <c r="P992" s="0" t="e">
        <f aca="false">#REF!</f>
        <v>#REF!</v>
      </c>
      <c r="Q992" s="153" t="e">
        <f aca="false">#REF!</f>
        <v>#REF!</v>
      </c>
      <c r="R992" s="0" t="e">
        <f aca="false">#REF!</f>
        <v>#REF!</v>
      </c>
      <c r="S992" s="0" t="e">
        <f aca="false">#REF!</f>
        <v>#REF!</v>
      </c>
      <c r="T992" s="0" t="e">
        <f aca="false">VLOOKUP('XL-OPT'!Q992,Months!$A$4:$D$288,4)</f>
        <v>#REF!</v>
      </c>
    </row>
    <row r="993" customFormat="false" ht="12.75" hidden="false" customHeight="false" outlineLevel="0" collapsed="false">
      <c r="O993" s="0" t="e">
        <f aca="false">CONCATENATE(P993,Q993)</f>
        <v>#REF!</v>
      </c>
      <c r="P993" s="0" t="e">
        <f aca="false">#REF!</f>
        <v>#REF!</v>
      </c>
      <c r="Q993" s="153" t="e">
        <f aca="false">#REF!</f>
        <v>#REF!</v>
      </c>
      <c r="R993" s="0" t="e">
        <f aca="false">#REF!</f>
        <v>#REF!</v>
      </c>
      <c r="S993" s="0" t="e">
        <f aca="false">#REF!</f>
        <v>#REF!</v>
      </c>
      <c r="T993" s="0" t="e">
        <f aca="false">VLOOKUP('XL-OPT'!Q993,Months!$A$4:$D$288,4)</f>
        <v>#REF!</v>
      </c>
    </row>
    <row r="994" customFormat="false" ht="12.75" hidden="false" customHeight="false" outlineLevel="0" collapsed="false">
      <c r="O994" s="0" t="e">
        <f aca="false">CONCATENATE(P994,Q994)</f>
        <v>#REF!</v>
      </c>
      <c r="P994" s="0" t="e">
        <f aca="false">#REF!</f>
        <v>#REF!</v>
      </c>
      <c r="Q994" s="153" t="e">
        <f aca="false">#REF!</f>
        <v>#REF!</v>
      </c>
      <c r="R994" s="0" t="e">
        <f aca="false">#REF!</f>
        <v>#REF!</v>
      </c>
      <c r="S994" s="0" t="e">
        <f aca="false">#REF!</f>
        <v>#REF!</v>
      </c>
      <c r="T994" s="0" t="e">
        <f aca="false">VLOOKUP('XL-OPT'!Q994,Months!$A$4:$D$288,4)</f>
        <v>#REF!</v>
      </c>
    </row>
    <row r="995" customFormat="false" ht="12.75" hidden="false" customHeight="false" outlineLevel="0" collapsed="false">
      <c r="O995" s="0" t="e">
        <f aca="false">CONCATENATE(P995,Q995)</f>
        <v>#REF!</v>
      </c>
      <c r="P995" s="0" t="e">
        <f aca="false">#REF!</f>
        <v>#REF!</v>
      </c>
      <c r="Q995" s="153" t="e">
        <f aca="false">#REF!</f>
        <v>#REF!</v>
      </c>
      <c r="R995" s="0" t="e">
        <f aca="false">#REF!</f>
        <v>#REF!</v>
      </c>
      <c r="S995" s="0" t="e">
        <f aca="false">#REF!</f>
        <v>#REF!</v>
      </c>
      <c r="T995" s="0" t="e">
        <f aca="false">VLOOKUP('XL-OPT'!Q995,Months!$A$4:$D$288,4)</f>
        <v>#REF!</v>
      </c>
    </row>
    <row r="996" customFormat="false" ht="12.75" hidden="false" customHeight="false" outlineLevel="0" collapsed="false">
      <c r="O996" s="0" t="e">
        <f aca="false">CONCATENATE(P996,Q996)</f>
        <v>#REF!</v>
      </c>
      <c r="P996" s="0" t="e">
        <f aca="false">#REF!</f>
        <v>#REF!</v>
      </c>
      <c r="Q996" s="153" t="e">
        <f aca="false">#REF!</f>
        <v>#REF!</v>
      </c>
      <c r="R996" s="0" t="e">
        <f aca="false">#REF!</f>
        <v>#REF!</v>
      </c>
      <c r="S996" s="0" t="e">
        <f aca="false">#REF!</f>
        <v>#REF!</v>
      </c>
      <c r="T996" s="0" t="e">
        <f aca="false">VLOOKUP('XL-OPT'!Q996,Months!$A$4:$D$288,4)</f>
        <v>#REF!</v>
      </c>
    </row>
    <row r="997" customFormat="false" ht="12.75" hidden="false" customHeight="false" outlineLevel="0" collapsed="false">
      <c r="O997" s="0" t="e">
        <f aca="false">CONCATENATE(P997,Q997)</f>
        <v>#REF!</v>
      </c>
      <c r="P997" s="0" t="e">
        <f aca="false">#REF!</f>
        <v>#REF!</v>
      </c>
      <c r="Q997" s="153" t="e">
        <f aca="false">#REF!</f>
        <v>#REF!</v>
      </c>
      <c r="R997" s="0" t="e">
        <f aca="false">#REF!</f>
        <v>#REF!</v>
      </c>
      <c r="S997" s="0" t="e">
        <f aca="false">#REF!</f>
        <v>#REF!</v>
      </c>
      <c r="T997" s="0" t="e">
        <f aca="false">VLOOKUP('XL-OPT'!Q997,Months!$A$4:$D$288,4)</f>
        <v>#REF!</v>
      </c>
    </row>
    <row r="998" customFormat="false" ht="12.75" hidden="false" customHeight="false" outlineLevel="0" collapsed="false">
      <c r="O998" s="0" t="e">
        <f aca="false">CONCATENATE(P998,Q998)</f>
        <v>#REF!</v>
      </c>
      <c r="P998" s="0" t="e">
        <f aca="false">#REF!</f>
        <v>#REF!</v>
      </c>
      <c r="Q998" s="153" t="e">
        <f aca="false">#REF!</f>
        <v>#REF!</v>
      </c>
      <c r="R998" s="0" t="e">
        <f aca="false">#REF!</f>
        <v>#REF!</v>
      </c>
      <c r="S998" s="0" t="e">
        <f aca="false">#REF!</f>
        <v>#REF!</v>
      </c>
      <c r="T998" s="0" t="e">
        <f aca="false">VLOOKUP('XL-OPT'!Q998,Months!$A$4:$D$288,4)</f>
        <v>#REF!</v>
      </c>
    </row>
    <row r="999" customFormat="false" ht="12.75" hidden="false" customHeight="false" outlineLevel="0" collapsed="false">
      <c r="O999" s="0" t="e">
        <f aca="false">CONCATENATE(P999,Q999)</f>
        <v>#REF!</v>
      </c>
      <c r="P999" s="0" t="e">
        <f aca="false">#REF!</f>
        <v>#REF!</v>
      </c>
      <c r="Q999" s="153" t="e">
        <f aca="false">#REF!</f>
        <v>#REF!</v>
      </c>
      <c r="R999" s="0" t="e">
        <f aca="false">#REF!</f>
        <v>#REF!</v>
      </c>
      <c r="S999" s="0" t="e">
        <f aca="false">#REF!</f>
        <v>#REF!</v>
      </c>
      <c r="T999" s="0" t="e">
        <f aca="false">VLOOKUP('XL-OPT'!Q999,Months!$A$4:$D$288,4)</f>
        <v>#REF!</v>
      </c>
    </row>
    <row r="1000" customFormat="false" ht="12.75" hidden="false" customHeight="false" outlineLevel="0" collapsed="false">
      <c r="O1000" s="0" t="e">
        <f aca="false">CONCATENATE(P1000,Q1000)</f>
        <v>#REF!</v>
      </c>
      <c r="P1000" s="0" t="e">
        <f aca="false">#REF!</f>
        <v>#REF!</v>
      </c>
      <c r="Q1000" s="153" t="e">
        <f aca="false">#REF!</f>
        <v>#REF!</v>
      </c>
      <c r="R1000" s="0" t="e">
        <f aca="false">#REF!</f>
        <v>#REF!</v>
      </c>
      <c r="S1000" s="0" t="e">
        <f aca="false">#REF!</f>
        <v>#REF!</v>
      </c>
      <c r="T1000" s="0" t="e">
        <f aca="false">VLOOKUP('XL-OPT'!Q1000,Months!$A$4:$D$288,4)</f>
        <v>#REF!</v>
      </c>
    </row>
    <row r="1001" customFormat="false" ht="12.75" hidden="false" customHeight="false" outlineLevel="0" collapsed="false">
      <c r="O1001" s="0" t="e">
        <f aca="false">CONCATENATE(P1001,Q1001)</f>
        <v>#REF!</v>
      </c>
      <c r="P1001" s="0" t="e">
        <f aca="false">#REF!</f>
        <v>#REF!</v>
      </c>
      <c r="Q1001" s="153" t="e">
        <f aca="false">#REF!</f>
        <v>#REF!</v>
      </c>
      <c r="R1001" s="0" t="e">
        <f aca="false">#REF!</f>
        <v>#REF!</v>
      </c>
      <c r="S1001" s="0" t="e">
        <f aca="false">#REF!</f>
        <v>#REF!</v>
      </c>
      <c r="T1001" s="0" t="e">
        <f aca="false">VLOOKUP('XL-OPT'!Q1001,Months!$A$4:$D$288,4)</f>
        <v>#REF!</v>
      </c>
    </row>
    <row r="1002" customFormat="false" ht="12.75" hidden="false" customHeight="false" outlineLevel="0" collapsed="false">
      <c r="O1002" s="0" t="e">
        <f aca="false">CONCATENATE(P1002,Q1002)</f>
        <v>#REF!</v>
      </c>
      <c r="P1002" s="0" t="e">
        <f aca="false">#REF!</f>
        <v>#REF!</v>
      </c>
      <c r="Q1002" s="153" t="e">
        <f aca="false">#REF!</f>
        <v>#REF!</v>
      </c>
      <c r="R1002" s="0" t="e">
        <f aca="false">#REF!</f>
        <v>#REF!</v>
      </c>
      <c r="S1002" s="0" t="e">
        <f aca="false">#REF!</f>
        <v>#REF!</v>
      </c>
      <c r="T1002" s="0" t="e">
        <f aca="false">VLOOKUP('XL-OPT'!Q1002,Months!$A$4:$D$288,4)</f>
        <v>#REF!</v>
      </c>
    </row>
    <row r="1003" customFormat="false" ht="12.75" hidden="false" customHeight="false" outlineLevel="0" collapsed="false">
      <c r="O1003" s="0" t="e">
        <f aca="false">CONCATENATE(P1003,Q1003)</f>
        <v>#REF!</v>
      </c>
      <c r="P1003" s="0" t="e">
        <f aca="false">#REF!</f>
        <v>#REF!</v>
      </c>
      <c r="Q1003" s="153" t="e">
        <f aca="false">#REF!</f>
        <v>#REF!</v>
      </c>
      <c r="R1003" s="0" t="e">
        <f aca="false">#REF!</f>
        <v>#REF!</v>
      </c>
      <c r="S1003" s="0" t="e">
        <f aca="false">#REF!</f>
        <v>#REF!</v>
      </c>
      <c r="T1003" s="0" t="e">
        <f aca="false">VLOOKUP('XL-OPT'!Q1003,Months!$A$4:$D$288,4)</f>
        <v>#REF!</v>
      </c>
    </row>
    <row r="1004" customFormat="false" ht="12.75" hidden="false" customHeight="false" outlineLevel="0" collapsed="false">
      <c r="O1004" s="0" t="e">
        <f aca="false">CONCATENATE(P1004,Q1004)</f>
        <v>#REF!</v>
      </c>
      <c r="P1004" s="0" t="e">
        <f aca="false">#REF!</f>
        <v>#REF!</v>
      </c>
      <c r="Q1004" s="153" t="e">
        <f aca="false">#REF!</f>
        <v>#REF!</v>
      </c>
      <c r="R1004" s="0" t="e">
        <f aca="false">#REF!</f>
        <v>#REF!</v>
      </c>
      <c r="S1004" s="0" t="e">
        <f aca="false">#REF!</f>
        <v>#REF!</v>
      </c>
      <c r="T1004" s="0" t="e">
        <f aca="false">VLOOKUP('XL-OPT'!Q1004,Months!$A$4:$D$288,4)</f>
        <v>#REF!</v>
      </c>
    </row>
    <row r="1005" customFormat="false" ht="12.75" hidden="false" customHeight="false" outlineLevel="0" collapsed="false">
      <c r="O1005" s="0" t="e">
        <f aca="false">CONCATENATE(P1005,Q1005)</f>
        <v>#REF!</v>
      </c>
      <c r="P1005" s="0" t="e">
        <f aca="false">#REF!</f>
        <v>#REF!</v>
      </c>
      <c r="Q1005" s="153" t="e">
        <f aca="false">#REF!</f>
        <v>#REF!</v>
      </c>
      <c r="R1005" s="0" t="e">
        <f aca="false">#REF!</f>
        <v>#REF!</v>
      </c>
      <c r="S1005" s="0" t="e">
        <f aca="false">#REF!</f>
        <v>#REF!</v>
      </c>
      <c r="T1005" s="0" t="e">
        <f aca="false">VLOOKUP('XL-OPT'!Q1005,Months!$A$4:$D$288,4)</f>
        <v>#REF!</v>
      </c>
    </row>
    <row r="1006" customFormat="false" ht="12.75" hidden="false" customHeight="false" outlineLevel="0" collapsed="false">
      <c r="O1006" s="0" t="e">
        <f aca="false">CONCATENATE(P1006,Q1006)</f>
        <v>#REF!</v>
      </c>
      <c r="P1006" s="0" t="e">
        <f aca="false">#REF!</f>
        <v>#REF!</v>
      </c>
      <c r="Q1006" s="153" t="e">
        <f aca="false">#REF!</f>
        <v>#REF!</v>
      </c>
      <c r="R1006" s="0" t="e">
        <f aca="false">#REF!</f>
        <v>#REF!</v>
      </c>
      <c r="S1006" s="0" t="e">
        <f aca="false">#REF!</f>
        <v>#REF!</v>
      </c>
      <c r="T1006" s="0" t="e">
        <f aca="false">VLOOKUP('XL-OPT'!Q1006,Months!$A$4:$D$288,4)</f>
        <v>#REF!</v>
      </c>
    </row>
    <row r="1007" customFormat="false" ht="12.75" hidden="false" customHeight="false" outlineLevel="0" collapsed="false">
      <c r="O1007" s="0" t="e">
        <f aca="false">CONCATENATE(P1007,Q1007)</f>
        <v>#REF!</v>
      </c>
      <c r="P1007" s="0" t="e">
        <f aca="false">#REF!</f>
        <v>#REF!</v>
      </c>
      <c r="Q1007" s="153" t="e">
        <f aca="false">#REF!</f>
        <v>#REF!</v>
      </c>
      <c r="R1007" s="0" t="e">
        <f aca="false">#REF!</f>
        <v>#REF!</v>
      </c>
      <c r="S1007" s="0" t="e">
        <f aca="false">#REF!</f>
        <v>#REF!</v>
      </c>
      <c r="T1007" s="0" t="e">
        <f aca="false">VLOOKUP('XL-OPT'!Q1007,Months!$A$4:$D$288,4)</f>
        <v>#REF!</v>
      </c>
    </row>
    <row r="1008" customFormat="false" ht="12.75" hidden="false" customHeight="false" outlineLevel="0" collapsed="false">
      <c r="O1008" s="0" t="e">
        <f aca="false">CONCATENATE(P1008,Q1008)</f>
        <v>#REF!</v>
      </c>
      <c r="P1008" s="0" t="e">
        <f aca="false">#REF!</f>
        <v>#REF!</v>
      </c>
      <c r="Q1008" s="153" t="e">
        <f aca="false">#REF!</f>
        <v>#REF!</v>
      </c>
      <c r="R1008" s="0" t="e">
        <f aca="false">#REF!</f>
        <v>#REF!</v>
      </c>
      <c r="S1008" s="0" t="e">
        <f aca="false">#REF!</f>
        <v>#REF!</v>
      </c>
      <c r="T1008" s="0" t="e">
        <f aca="false">VLOOKUP('XL-OPT'!Q1008,Months!$A$4:$D$288,4)</f>
        <v>#REF!</v>
      </c>
    </row>
    <row r="1009" customFormat="false" ht="12.75" hidden="false" customHeight="false" outlineLevel="0" collapsed="false">
      <c r="O1009" s="0" t="e">
        <f aca="false">CONCATENATE(P1009,Q1009)</f>
        <v>#REF!</v>
      </c>
      <c r="P1009" s="0" t="e">
        <f aca="false">#REF!</f>
        <v>#REF!</v>
      </c>
      <c r="Q1009" s="153" t="e">
        <f aca="false">#REF!</f>
        <v>#REF!</v>
      </c>
      <c r="R1009" s="0" t="e">
        <f aca="false">#REF!</f>
        <v>#REF!</v>
      </c>
      <c r="S1009" s="0" t="e">
        <f aca="false">#REF!</f>
        <v>#REF!</v>
      </c>
      <c r="T1009" s="0" t="e">
        <f aca="false">VLOOKUP('XL-OPT'!Q1009,Months!$A$4:$D$288,4)</f>
        <v>#REF!</v>
      </c>
    </row>
    <row r="1010" customFormat="false" ht="12.75" hidden="false" customHeight="false" outlineLevel="0" collapsed="false">
      <c r="O1010" s="0" t="e">
        <f aca="false">CONCATENATE(P1010,Q1010)</f>
        <v>#REF!</v>
      </c>
      <c r="P1010" s="0" t="e">
        <f aca="false">#REF!</f>
        <v>#REF!</v>
      </c>
      <c r="Q1010" s="153" t="e">
        <f aca="false">#REF!</f>
        <v>#REF!</v>
      </c>
      <c r="R1010" s="0" t="e">
        <f aca="false">#REF!</f>
        <v>#REF!</v>
      </c>
      <c r="S1010" s="0" t="e">
        <f aca="false">#REF!</f>
        <v>#REF!</v>
      </c>
      <c r="T1010" s="0" t="e">
        <f aca="false">VLOOKUP('XL-OPT'!Q1010,Months!$A$4:$D$288,4)</f>
        <v>#REF!</v>
      </c>
    </row>
    <row r="1011" customFormat="false" ht="12.75" hidden="false" customHeight="false" outlineLevel="0" collapsed="false">
      <c r="O1011" s="0" t="e">
        <f aca="false">CONCATENATE(P1011,Q1011)</f>
        <v>#REF!</v>
      </c>
      <c r="P1011" s="0" t="e">
        <f aca="false">#REF!</f>
        <v>#REF!</v>
      </c>
      <c r="Q1011" s="153" t="e">
        <f aca="false">#REF!</f>
        <v>#REF!</v>
      </c>
      <c r="R1011" s="0" t="e">
        <f aca="false">#REF!</f>
        <v>#REF!</v>
      </c>
      <c r="S1011" s="0" t="e">
        <f aca="false">#REF!</f>
        <v>#REF!</v>
      </c>
      <c r="T1011" s="0" t="e">
        <f aca="false">VLOOKUP('XL-OPT'!Q1011,Months!$A$4:$D$288,4)</f>
        <v>#REF!</v>
      </c>
    </row>
    <row r="1012" customFormat="false" ht="12.75" hidden="false" customHeight="false" outlineLevel="0" collapsed="false">
      <c r="O1012" s="0" t="e">
        <f aca="false">CONCATENATE(P1012,Q1012)</f>
        <v>#REF!</v>
      </c>
      <c r="P1012" s="0" t="e">
        <f aca="false">#REF!</f>
        <v>#REF!</v>
      </c>
      <c r="Q1012" s="153" t="e">
        <f aca="false">#REF!</f>
        <v>#REF!</v>
      </c>
      <c r="R1012" s="0" t="e">
        <f aca="false">#REF!</f>
        <v>#REF!</v>
      </c>
      <c r="S1012" s="0" t="e">
        <f aca="false">#REF!</f>
        <v>#REF!</v>
      </c>
      <c r="T1012" s="0" t="e">
        <f aca="false">VLOOKUP('XL-OPT'!Q1012,Months!$A$4:$D$288,4)</f>
        <v>#REF!</v>
      </c>
    </row>
    <row r="1013" customFormat="false" ht="12.75" hidden="false" customHeight="false" outlineLevel="0" collapsed="false">
      <c r="O1013" s="0" t="e">
        <f aca="false">CONCATENATE(P1013,Q1013)</f>
        <v>#REF!</v>
      </c>
      <c r="P1013" s="0" t="e">
        <f aca="false">#REF!</f>
        <v>#REF!</v>
      </c>
      <c r="Q1013" s="153" t="e">
        <f aca="false">#REF!</f>
        <v>#REF!</v>
      </c>
      <c r="R1013" s="0" t="e">
        <f aca="false">#REF!</f>
        <v>#REF!</v>
      </c>
      <c r="S1013" s="0" t="e">
        <f aca="false">#REF!</f>
        <v>#REF!</v>
      </c>
      <c r="T1013" s="0" t="e">
        <f aca="false">VLOOKUP('XL-OPT'!Q1013,Months!$A$4:$D$288,4)</f>
        <v>#REF!</v>
      </c>
    </row>
    <row r="1014" customFormat="false" ht="12.75" hidden="false" customHeight="false" outlineLevel="0" collapsed="false">
      <c r="O1014" s="0" t="e">
        <f aca="false">CONCATENATE(P1014,Q1014)</f>
        <v>#REF!</v>
      </c>
      <c r="P1014" s="0" t="e">
        <f aca="false">#REF!</f>
        <v>#REF!</v>
      </c>
      <c r="Q1014" s="153" t="e">
        <f aca="false">#REF!</f>
        <v>#REF!</v>
      </c>
      <c r="R1014" s="0" t="e">
        <f aca="false">#REF!</f>
        <v>#REF!</v>
      </c>
      <c r="S1014" s="0" t="e">
        <f aca="false">#REF!</f>
        <v>#REF!</v>
      </c>
      <c r="T1014" s="0" t="e">
        <f aca="false">VLOOKUP('XL-OPT'!Q1014,Months!$A$4:$D$288,4)</f>
        <v>#REF!</v>
      </c>
    </row>
    <row r="1015" customFormat="false" ht="12.75" hidden="false" customHeight="false" outlineLevel="0" collapsed="false">
      <c r="O1015" s="0" t="e">
        <f aca="false">CONCATENATE(P1015,Q1015)</f>
        <v>#REF!</v>
      </c>
      <c r="P1015" s="0" t="e">
        <f aca="false">#REF!</f>
        <v>#REF!</v>
      </c>
      <c r="Q1015" s="153" t="e">
        <f aca="false">#REF!</f>
        <v>#REF!</v>
      </c>
      <c r="R1015" s="0" t="e">
        <f aca="false">#REF!</f>
        <v>#REF!</v>
      </c>
      <c r="S1015" s="0" t="e">
        <f aca="false">#REF!</f>
        <v>#REF!</v>
      </c>
      <c r="T1015" s="0" t="e">
        <f aca="false">VLOOKUP('XL-OPT'!Q1015,Months!$A$4:$D$288,4)</f>
        <v>#REF!</v>
      </c>
    </row>
    <row r="1016" customFormat="false" ht="12.75" hidden="false" customHeight="false" outlineLevel="0" collapsed="false">
      <c r="O1016" s="0" t="e">
        <f aca="false">CONCATENATE(P1016,Q1016)</f>
        <v>#REF!</v>
      </c>
      <c r="P1016" s="0" t="e">
        <f aca="false">#REF!</f>
        <v>#REF!</v>
      </c>
      <c r="Q1016" s="153" t="e">
        <f aca="false">#REF!</f>
        <v>#REF!</v>
      </c>
      <c r="R1016" s="0" t="e">
        <f aca="false">#REF!</f>
        <v>#REF!</v>
      </c>
      <c r="S1016" s="0" t="e">
        <f aca="false">#REF!</f>
        <v>#REF!</v>
      </c>
      <c r="T1016" s="0" t="e">
        <f aca="false">VLOOKUP('XL-OPT'!Q1016,Months!$A$4:$D$288,4)</f>
        <v>#REF!</v>
      </c>
    </row>
    <row r="1017" customFormat="false" ht="12.75" hidden="false" customHeight="false" outlineLevel="0" collapsed="false">
      <c r="O1017" s="0" t="e">
        <f aca="false">CONCATENATE(P1017,Q1017)</f>
        <v>#REF!</v>
      </c>
      <c r="P1017" s="0" t="e">
        <f aca="false">#REF!</f>
        <v>#REF!</v>
      </c>
      <c r="Q1017" s="153" t="e">
        <f aca="false">#REF!</f>
        <v>#REF!</v>
      </c>
      <c r="R1017" s="0" t="e">
        <f aca="false">#REF!</f>
        <v>#REF!</v>
      </c>
      <c r="S1017" s="0" t="e">
        <f aca="false">#REF!</f>
        <v>#REF!</v>
      </c>
      <c r="T1017" s="0" t="e">
        <f aca="false">VLOOKUP('XL-OPT'!Q1017,Months!$A$4:$D$288,4)</f>
        <v>#REF!</v>
      </c>
    </row>
    <row r="1018" customFormat="false" ht="12.75" hidden="false" customHeight="false" outlineLevel="0" collapsed="false">
      <c r="O1018" s="0" t="e">
        <f aca="false">CONCATENATE(P1018,Q1018)</f>
        <v>#REF!</v>
      </c>
      <c r="P1018" s="0" t="e">
        <f aca="false">#REF!</f>
        <v>#REF!</v>
      </c>
      <c r="Q1018" s="153" t="e">
        <f aca="false">#REF!</f>
        <v>#REF!</v>
      </c>
      <c r="R1018" s="0" t="e">
        <f aca="false">#REF!</f>
        <v>#REF!</v>
      </c>
      <c r="S1018" s="0" t="e">
        <f aca="false">#REF!</f>
        <v>#REF!</v>
      </c>
      <c r="T1018" s="0" t="e">
        <f aca="false">VLOOKUP('XL-OPT'!Q1018,Months!$A$4:$D$288,4)</f>
        <v>#REF!</v>
      </c>
    </row>
    <row r="1019" customFormat="false" ht="12.75" hidden="false" customHeight="false" outlineLevel="0" collapsed="false">
      <c r="O1019" s="0" t="e">
        <f aca="false">CONCATENATE(P1019,Q1019)</f>
        <v>#REF!</v>
      </c>
      <c r="P1019" s="0" t="e">
        <f aca="false">#REF!</f>
        <v>#REF!</v>
      </c>
      <c r="Q1019" s="153" t="e">
        <f aca="false">#REF!</f>
        <v>#REF!</v>
      </c>
      <c r="R1019" s="0" t="e">
        <f aca="false">#REF!</f>
        <v>#REF!</v>
      </c>
      <c r="S1019" s="0" t="e">
        <f aca="false">#REF!</f>
        <v>#REF!</v>
      </c>
      <c r="T1019" s="0" t="e">
        <f aca="false">VLOOKUP('XL-OPT'!Q1019,Months!$A$4:$D$288,4)</f>
        <v>#REF!</v>
      </c>
    </row>
    <row r="1020" customFormat="false" ht="12.75" hidden="false" customHeight="false" outlineLevel="0" collapsed="false">
      <c r="O1020" s="0" t="e">
        <f aca="false">CONCATENATE(P1020,Q1020)</f>
        <v>#REF!</v>
      </c>
      <c r="P1020" s="0" t="e">
        <f aca="false">#REF!</f>
        <v>#REF!</v>
      </c>
      <c r="Q1020" s="153" t="e">
        <f aca="false">#REF!</f>
        <v>#REF!</v>
      </c>
      <c r="R1020" s="0" t="e">
        <f aca="false">#REF!</f>
        <v>#REF!</v>
      </c>
      <c r="S1020" s="0" t="e">
        <f aca="false">#REF!</f>
        <v>#REF!</v>
      </c>
      <c r="T1020" s="0" t="e">
        <f aca="false">VLOOKUP('XL-OPT'!Q1020,Months!$A$4:$D$288,4)</f>
        <v>#REF!</v>
      </c>
    </row>
    <row r="1021" customFormat="false" ht="12.75" hidden="false" customHeight="false" outlineLevel="0" collapsed="false">
      <c r="O1021" s="0" t="e">
        <f aca="false">CONCATENATE(P1021,Q1021)</f>
        <v>#REF!</v>
      </c>
      <c r="P1021" s="0" t="e">
        <f aca="false">#REF!</f>
        <v>#REF!</v>
      </c>
      <c r="Q1021" s="153" t="e">
        <f aca="false">#REF!</f>
        <v>#REF!</v>
      </c>
      <c r="R1021" s="0" t="e">
        <f aca="false">#REF!</f>
        <v>#REF!</v>
      </c>
      <c r="S1021" s="0" t="e">
        <f aca="false">#REF!</f>
        <v>#REF!</v>
      </c>
      <c r="T1021" s="0" t="e">
        <f aca="false">VLOOKUP('XL-OPT'!Q1021,Months!$A$4:$D$288,4)</f>
        <v>#REF!</v>
      </c>
    </row>
    <row r="1022" customFormat="false" ht="12.75" hidden="false" customHeight="false" outlineLevel="0" collapsed="false">
      <c r="O1022" s="0" t="e">
        <f aca="false">CONCATENATE(P1022,Q1022)</f>
        <v>#REF!</v>
      </c>
      <c r="P1022" s="0" t="e">
        <f aca="false">#REF!</f>
        <v>#REF!</v>
      </c>
      <c r="Q1022" s="153" t="e">
        <f aca="false">#REF!</f>
        <v>#REF!</v>
      </c>
      <c r="R1022" s="0" t="e">
        <f aca="false">#REF!</f>
        <v>#REF!</v>
      </c>
      <c r="S1022" s="0" t="e">
        <f aca="false">#REF!</f>
        <v>#REF!</v>
      </c>
      <c r="T1022" s="0" t="e">
        <f aca="false">VLOOKUP('XL-OPT'!Q1022,Months!$A$4:$D$288,4)</f>
        <v>#REF!</v>
      </c>
    </row>
    <row r="1023" customFormat="false" ht="12.75" hidden="false" customHeight="false" outlineLevel="0" collapsed="false">
      <c r="O1023" s="0" t="e">
        <f aca="false">CONCATENATE(P1023,Q1023)</f>
        <v>#REF!</v>
      </c>
      <c r="P1023" s="0" t="e">
        <f aca="false">#REF!</f>
        <v>#REF!</v>
      </c>
      <c r="Q1023" s="153" t="e">
        <f aca="false">#REF!</f>
        <v>#REF!</v>
      </c>
      <c r="R1023" s="0" t="e">
        <f aca="false">#REF!</f>
        <v>#REF!</v>
      </c>
      <c r="S1023" s="0" t="e">
        <f aca="false">#REF!</f>
        <v>#REF!</v>
      </c>
      <c r="T1023" s="0" t="e">
        <f aca="false">VLOOKUP('XL-OPT'!Q1023,Months!$A$4:$D$288,4)</f>
        <v>#REF!</v>
      </c>
    </row>
    <row r="1024" customFormat="false" ht="12.75" hidden="false" customHeight="false" outlineLevel="0" collapsed="false">
      <c r="O1024" s="0" t="e">
        <f aca="false">CONCATENATE(P1024,Q1024)</f>
        <v>#REF!</v>
      </c>
      <c r="P1024" s="0" t="e">
        <f aca="false">#REF!</f>
        <v>#REF!</v>
      </c>
      <c r="Q1024" s="153" t="e">
        <f aca="false">#REF!</f>
        <v>#REF!</v>
      </c>
      <c r="R1024" s="0" t="e">
        <f aca="false">#REF!</f>
        <v>#REF!</v>
      </c>
      <c r="S1024" s="0" t="e">
        <f aca="false">#REF!</f>
        <v>#REF!</v>
      </c>
      <c r="T1024" s="0" t="e">
        <f aca="false">VLOOKUP('XL-OPT'!Q1024,Months!$A$4:$D$288,4)</f>
        <v>#REF!</v>
      </c>
    </row>
    <row r="1025" customFormat="false" ht="12.75" hidden="false" customHeight="false" outlineLevel="0" collapsed="false">
      <c r="O1025" s="0" t="e">
        <f aca="false">CONCATENATE(P1025,Q1025)</f>
        <v>#REF!</v>
      </c>
      <c r="P1025" s="0" t="e">
        <f aca="false">#REF!</f>
        <v>#REF!</v>
      </c>
      <c r="Q1025" s="153" t="e">
        <f aca="false">#REF!</f>
        <v>#REF!</v>
      </c>
      <c r="R1025" s="0" t="e">
        <f aca="false">#REF!</f>
        <v>#REF!</v>
      </c>
      <c r="S1025" s="0" t="e">
        <f aca="false">#REF!</f>
        <v>#REF!</v>
      </c>
      <c r="T1025" s="0" t="e">
        <f aca="false">VLOOKUP('XL-OPT'!Q1025,Months!$A$4:$D$288,4)</f>
        <v>#REF!</v>
      </c>
    </row>
    <row r="1026" customFormat="false" ht="12.75" hidden="false" customHeight="false" outlineLevel="0" collapsed="false">
      <c r="O1026" s="0" t="e">
        <f aca="false">CONCATENATE(P1026,Q1026)</f>
        <v>#REF!</v>
      </c>
      <c r="P1026" s="0" t="e">
        <f aca="false">#REF!</f>
        <v>#REF!</v>
      </c>
      <c r="Q1026" s="153" t="e">
        <f aca="false">#REF!</f>
        <v>#REF!</v>
      </c>
      <c r="R1026" s="0" t="e">
        <f aca="false">#REF!</f>
        <v>#REF!</v>
      </c>
      <c r="S1026" s="0" t="e">
        <f aca="false">#REF!</f>
        <v>#REF!</v>
      </c>
      <c r="T1026" s="0" t="e">
        <f aca="false">VLOOKUP('XL-OPT'!Q1026,Months!$A$4:$D$288,4)</f>
        <v>#REF!</v>
      </c>
    </row>
    <row r="1027" customFormat="false" ht="12.75" hidden="false" customHeight="false" outlineLevel="0" collapsed="false">
      <c r="O1027" s="0" t="e">
        <f aca="false">CONCATENATE(P1027,Q1027)</f>
        <v>#REF!</v>
      </c>
      <c r="P1027" s="0" t="e">
        <f aca="false">#REF!</f>
        <v>#REF!</v>
      </c>
      <c r="Q1027" s="153" t="e">
        <f aca="false">#REF!</f>
        <v>#REF!</v>
      </c>
      <c r="R1027" s="0" t="e">
        <f aca="false">#REF!</f>
        <v>#REF!</v>
      </c>
      <c r="S1027" s="0" t="e">
        <f aca="false">#REF!</f>
        <v>#REF!</v>
      </c>
      <c r="T1027" s="0" t="e">
        <f aca="false">VLOOKUP('XL-OPT'!Q1027,Months!$A$4:$D$288,4)</f>
        <v>#REF!</v>
      </c>
    </row>
    <row r="1028" customFormat="false" ht="12.75" hidden="false" customHeight="false" outlineLevel="0" collapsed="false">
      <c r="O1028" s="0" t="e">
        <f aca="false">CONCATENATE(P1028,Q1028)</f>
        <v>#REF!</v>
      </c>
      <c r="P1028" s="0" t="e">
        <f aca="false">#REF!</f>
        <v>#REF!</v>
      </c>
      <c r="Q1028" s="153" t="e">
        <f aca="false">#REF!</f>
        <v>#REF!</v>
      </c>
      <c r="R1028" s="0" t="e">
        <f aca="false">#REF!</f>
        <v>#REF!</v>
      </c>
      <c r="S1028" s="0" t="e">
        <f aca="false">#REF!</f>
        <v>#REF!</v>
      </c>
      <c r="T1028" s="0" t="e">
        <f aca="false">VLOOKUP('XL-OPT'!Q1028,Months!$A$4:$D$288,4)</f>
        <v>#REF!</v>
      </c>
    </row>
    <row r="1029" customFormat="false" ht="12.75" hidden="false" customHeight="false" outlineLevel="0" collapsed="false">
      <c r="O1029" s="0" t="e">
        <f aca="false">CONCATENATE(P1029,Q1029)</f>
        <v>#REF!</v>
      </c>
      <c r="P1029" s="0" t="e">
        <f aca="false">#REF!</f>
        <v>#REF!</v>
      </c>
      <c r="Q1029" s="153" t="e">
        <f aca="false">#REF!</f>
        <v>#REF!</v>
      </c>
      <c r="R1029" s="0" t="e">
        <f aca="false">#REF!</f>
        <v>#REF!</v>
      </c>
      <c r="S1029" s="0" t="e">
        <f aca="false">#REF!</f>
        <v>#REF!</v>
      </c>
      <c r="T1029" s="0" t="e">
        <f aca="false">VLOOKUP('XL-OPT'!Q1029,Months!$A$4:$D$288,4)</f>
        <v>#REF!</v>
      </c>
    </row>
    <row r="1030" customFormat="false" ht="12.75" hidden="false" customHeight="false" outlineLevel="0" collapsed="false">
      <c r="O1030" s="0" t="e">
        <f aca="false">CONCATENATE(P1030,Q1030)</f>
        <v>#REF!</v>
      </c>
      <c r="P1030" s="0" t="e">
        <f aca="false">#REF!</f>
        <v>#REF!</v>
      </c>
      <c r="Q1030" s="153" t="e">
        <f aca="false">#REF!</f>
        <v>#REF!</v>
      </c>
      <c r="R1030" s="0" t="e">
        <f aca="false">#REF!</f>
        <v>#REF!</v>
      </c>
      <c r="S1030" s="0" t="e">
        <f aca="false">#REF!</f>
        <v>#REF!</v>
      </c>
      <c r="T1030" s="0" t="e">
        <f aca="false">VLOOKUP('XL-OPT'!Q1030,Months!$A$4:$D$288,4)</f>
        <v>#REF!</v>
      </c>
    </row>
    <row r="1031" customFormat="false" ht="12.75" hidden="false" customHeight="false" outlineLevel="0" collapsed="false">
      <c r="O1031" s="0" t="e">
        <f aca="false">CONCATENATE(P1031,Q1031)</f>
        <v>#REF!</v>
      </c>
      <c r="P1031" s="0" t="e">
        <f aca="false">#REF!</f>
        <v>#REF!</v>
      </c>
      <c r="Q1031" s="153" t="e">
        <f aca="false">#REF!</f>
        <v>#REF!</v>
      </c>
      <c r="R1031" s="0" t="e">
        <f aca="false">#REF!</f>
        <v>#REF!</v>
      </c>
      <c r="S1031" s="0" t="e">
        <f aca="false">#REF!</f>
        <v>#REF!</v>
      </c>
      <c r="T1031" s="0" t="e">
        <f aca="false">VLOOKUP('XL-OPT'!Q1031,Months!$A$4:$D$288,4)</f>
        <v>#REF!</v>
      </c>
    </row>
    <row r="1032" customFormat="false" ht="12.75" hidden="false" customHeight="false" outlineLevel="0" collapsed="false">
      <c r="O1032" s="0" t="e">
        <f aca="false">CONCATENATE(P1032,Q1032)</f>
        <v>#REF!</v>
      </c>
      <c r="P1032" s="0" t="e">
        <f aca="false">#REF!</f>
        <v>#REF!</v>
      </c>
      <c r="Q1032" s="153" t="e">
        <f aca="false">#REF!</f>
        <v>#REF!</v>
      </c>
      <c r="R1032" s="0" t="e">
        <f aca="false">#REF!</f>
        <v>#REF!</v>
      </c>
      <c r="S1032" s="0" t="e">
        <f aca="false">#REF!</f>
        <v>#REF!</v>
      </c>
      <c r="T1032" s="0" t="e">
        <f aca="false">VLOOKUP('XL-OPT'!Q1032,Months!$A$4:$D$288,4)</f>
        <v>#REF!</v>
      </c>
    </row>
    <row r="1033" customFormat="false" ht="12.75" hidden="false" customHeight="false" outlineLevel="0" collapsed="false">
      <c r="O1033" s="0" t="e">
        <f aca="false">CONCATENATE(P1033,Q1033)</f>
        <v>#REF!</v>
      </c>
      <c r="P1033" s="0" t="e">
        <f aca="false">#REF!</f>
        <v>#REF!</v>
      </c>
      <c r="Q1033" s="153" t="e">
        <f aca="false">#REF!</f>
        <v>#REF!</v>
      </c>
      <c r="R1033" s="0" t="e">
        <f aca="false">#REF!</f>
        <v>#REF!</v>
      </c>
      <c r="S1033" s="0" t="e">
        <f aca="false">#REF!</f>
        <v>#REF!</v>
      </c>
      <c r="T1033" s="0" t="e">
        <f aca="false">VLOOKUP('XL-OPT'!Q1033,Months!$A$4:$D$288,4)</f>
        <v>#REF!</v>
      </c>
    </row>
    <row r="1034" customFormat="false" ht="12.75" hidden="false" customHeight="false" outlineLevel="0" collapsed="false">
      <c r="O1034" s="0" t="e">
        <f aca="false">CONCATENATE(P1034,Q1034)</f>
        <v>#REF!</v>
      </c>
      <c r="P1034" s="0" t="e">
        <f aca="false">#REF!</f>
        <v>#REF!</v>
      </c>
      <c r="Q1034" s="153" t="e">
        <f aca="false">#REF!</f>
        <v>#REF!</v>
      </c>
      <c r="R1034" s="0" t="e">
        <f aca="false">#REF!</f>
        <v>#REF!</v>
      </c>
      <c r="S1034" s="0" t="e">
        <f aca="false">#REF!</f>
        <v>#REF!</v>
      </c>
      <c r="T1034" s="0" t="e">
        <f aca="false">VLOOKUP('XL-OPT'!Q1034,Months!$A$4:$D$288,4)</f>
        <v>#REF!</v>
      </c>
    </row>
    <row r="1035" customFormat="false" ht="12.75" hidden="false" customHeight="false" outlineLevel="0" collapsed="false">
      <c r="O1035" s="0" t="e">
        <f aca="false">CONCATENATE(P1035,Q1035)</f>
        <v>#REF!</v>
      </c>
      <c r="P1035" s="0" t="e">
        <f aca="false">#REF!</f>
        <v>#REF!</v>
      </c>
      <c r="Q1035" s="153" t="e">
        <f aca="false">#REF!</f>
        <v>#REF!</v>
      </c>
      <c r="R1035" s="0" t="e">
        <f aca="false">#REF!</f>
        <v>#REF!</v>
      </c>
      <c r="S1035" s="0" t="e">
        <f aca="false">#REF!</f>
        <v>#REF!</v>
      </c>
      <c r="T1035" s="0" t="e">
        <f aca="false">VLOOKUP('XL-OPT'!Q1035,Months!$A$4:$D$288,4)</f>
        <v>#REF!</v>
      </c>
    </row>
    <row r="1036" customFormat="false" ht="12.75" hidden="false" customHeight="false" outlineLevel="0" collapsed="false">
      <c r="O1036" s="0" t="e">
        <f aca="false">CONCATENATE(P1036,Q1036)</f>
        <v>#REF!</v>
      </c>
      <c r="P1036" s="0" t="e">
        <f aca="false">#REF!</f>
        <v>#REF!</v>
      </c>
      <c r="Q1036" s="153" t="e">
        <f aca="false">#REF!</f>
        <v>#REF!</v>
      </c>
      <c r="R1036" s="0" t="e">
        <f aca="false">#REF!</f>
        <v>#REF!</v>
      </c>
      <c r="S1036" s="0" t="e">
        <f aca="false">#REF!</f>
        <v>#REF!</v>
      </c>
      <c r="T1036" s="0" t="e">
        <f aca="false">VLOOKUP('XL-OPT'!Q1036,Months!$A$4:$D$288,4)</f>
        <v>#REF!</v>
      </c>
    </row>
    <row r="1037" customFormat="false" ht="12.75" hidden="false" customHeight="false" outlineLevel="0" collapsed="false">
      <c r="O1037" s="0" t="e">
        <f aca="false">CONCATENATE(P1037,Q1037)</f>
        <v>#REF!</v>
      </c>
      <c r="P1037" s="0" t="e">
        <f aca="false">#REF!</f>
        <v>#REF!</v>
      </c>
      <c r="Q1037" s="153" t="e">
        <f aca="false">#REF!</f>
        <v>#REF!</v>
      </c>
      <c r="R1037" s="0" t="e">
        <f aca="false">#REF!</f>
        <v>#REF!</v>
      </c>
      <c r="S1037" s="0" t="e">
        <f aca="false">#REF!</f>
        <v>#REF!</v>
      </c>
      <c r="T1037" s="0" t="e">
        <f aca="false">VLOOKUP('XL-OPT'!Q1037,Months!$A$4:$D$288,4)</f>
        <v>#REF!</v>
      </c>
    </row>
    <row r="1038" customFormat="false" ht="12.75" hidden="false" customHeight="false" outlineLevel="0" collapsed="false">
      <c r="O1038" s="0" t="e">
        <f aca="false">CONCATENATE(P1038,Q1038)</f>
        <v>#REF!</v>
      </c>
      <c r="P1038" s="0" t="e">
        <f aca="false">#REF!</f>
        <v>#REF!</v>
      </c>
      <c r="Q1038" s="153" t="e">
        <f aca="false">#REF!</f>
        <v>#REF!</v>
      </c>
      <c r="R1038" s="0" t="e">
        <f aca="false">#REF!</f>
        <v>#REF!</v>
      </c>
      <c r="S1038" s="0" t="e">
        <f aca="false">#REF!</f>
        <v>#REF!</v>
      </c>
      <c r="T1038" s="0" t="e">
        <f aca="false">VLOOKUP('XL-OPT'!Q1038,Months!$A$4:$D$288,4)</f>
        <v>#REF!</v>
      </c>
    </row>
    <row r="1039" customFormat="false" ht="12.75" hidden="false" customHeight="false" outlineLevel="0" collapsed="false">
      <c r="O1039" s="0" t="e">
        <f aca="false">CONCATENATE(P1039,Q1039)</f>
        <v>#REF!</v>
      </c>
      <c r="P1039" s="0" t="e">
        <f aca="false">#REF!</f>
        <v>#REF!</v>
      </c>
      <c r="Q1039" s="153" t="e">
        <f aca="false">#REF!</f>
        <v>#REF!</v>
      </c>
      <c r="R1039" s="0" t="e">
        <f aca="false">#REF!</f>
        <v>#REF!</v>
      </c>
      <c r="S1039" s="0" t="e">
        <f aca="false">#REF!</f>
        <v>#REF!</v>
      </c>
      <c r="T1039" s="0" t="e">
        <f aca="false">VLOOKUP('XL-OPT'!Q1039,Months!$A$4:$D$288,4)</f>
        <v>#REF!</v>
      </c>
    </row>
    <row r="1040" customFormat="false" ht="12.75" hidden="false" customHeight="false" outlineLevel="0" collapsed="false">
      <c r="O1040" s="0" t="e">
        <f aca="false">CONCATENATE(P1040,Q1040)</f>
        <v>#REF!</v>
      </c>
      <c r="P1040" s="0" t="e">
        <f aca="false">#REF!</f>
        <v>#REF!</v>
      </c>
      <c r="Q1040" s="153" t="e">
        <f aca="false">#REF!</f>
        <v>#REF!</v>
      </c>
      <c r="R1040" s="0" t="e">
        <f aca="false">#REF!</f>
        <v>#REF!</v>
      </c>
      <c r="S1040" s="0" t="e">
        <f aca="false">#REF!</f>
        <v>#REF!</v>
      </c>
      <c r="T1040" s="0" t="e">
        <f aca="false">VLOOKUP('XL-OPT'!Q1040,Months!$A$4:$D$288,4)</f>
        <v>#REF!</v>
      </c>
    </row>
    <row r="1041" customFormat="false" ht="12.75" hidden="false" customHeight="false" outlineLevel="0" collapsed="false">
      <c r="O1041" s="0" t="e">
        <f aca="false">CONCATENATE(P1041,Q1041)</f>
        <v>#REF!</v>
      </c>
      <c r="P1041" s="0" t="e">
        <f aca="false">#REF!</f>
        <v>#REF!</v>
      </c>
      <c r="Q1041" s="153" t="e">
        <f aca="false">#REF!</f>
        <v>#REF!</v>
      </c>
      <c r="R1041" s="0" t="e">
        <f aca="false">#REF!</f>
        <v>#REF!</v>
      </c>
      <c r="S1041" s="0" t="e">
        <f aca="false">#REF!</f>
        <v>#REF!</v>
      </c>
      <c r="T1041" s="0" t="e">
        <f aca="false">VLOOKUP('XL-OPT'!Q1041,Months!$A$4:$D$288,4)</f>
        <v>#REF!</v>
      </c>
    </row>
    <row r="1042" customFormat="false" ht="12.75" hidden="false" customHeight="false" outlineLevel="0" collapsed="false">
      <c r="O1042" s="0" t="e">
        <f aca="false">CONCATENATE(P1042,Q1042)</f>
        <v>#REF!</v>
      </c>
      <c r="P1042" s="0" t="e">
        <f aca="false">#REF!</f>
        <v>#REF!</v>
      </c>
      <c r="Q1042" s="153" t="e">
        <f aca="false">#REF!</f>
        <v>#REF!</v>
      </c>
      <c r="R1042" s="0" t="e">
        <f aca="false">#REF!</f>
        <v>#REF!</v>
      </c>
      <c r="S1042" s="0" t="e">
        <f aca="false">#REF!</f>
        <v>#REF!</v>
      </c>
      <c r="T1042" s="0" t="e">
        <f aca="false">VLOOKUP('XL-OPT'!Q1042,Months!$A$4:$D$288,4)</f>
        <v>#REF!</v>
      </c>
    </row>
    <row r="1043" customFormat="false" ht="12.75" hidden="false" customHeight="false" outlineLevel="0" collapsed="false">
      <c r="O1043" s="0" t="e">
        <f aca="false">CONCATENATE(P1043,Q1043)</f>
        <v>#REF!</v>
      </c>
      <c r="P1043" s="0" t="e">
        <f aca="false">#REF!</f>
        <v>#REF!</v>
      </c>
      <c r="Q1043" s="153" t="e">
        <f aca="false">#REF!</f>
        <v>#REF!</v>
      </c>
      <c r="R1043" s="0" t="e">
        <f aca="false">#REF!</f>
        <v>#REF!</v>
      </c>
      <c r="S1043" s="0" t="e">
        <f aca="false">#REF!</f>
        <v>#REF!</v>
      </c>
      <c r="T1043" s="0" t="e">
        <f aca="false">VLOOKUP('XL-OPT'!Q1043,Months!$A$4:$D$288,4)</f>
        <v>#REF!</v>
      </c>
    </row>
    <row r="1044" customFormat="false" ht="12.75" hidden="false" customHeight="false" outlineLevel="0" collapsed="false">
      <c r="O1044" s="0" t="e">
        <f aca="false">CONCATENATE(P1044,Q1044)</f>
        <v>#REF!</v>
      </c>
      <c r="P1044" s="0" t="e">
        <f aca="false">#REF!</f>
        <v>#REF!</v>
      </c>
      <c r="Q1044" s="153" t="e">
        <f aca="false">#REF!</f>
        <v>#REF!</v>
      </c>
      <c r="R1044" s="0" t="e">
        <f aca="false">#REF!</f>
        <v>#REF!</v>
      </c>
      <c r="S1044" s="0" t="e">
        <f aca="false">#REF!</f>
        <v>#REF!</v>
      </c>
      <c r="T1044" s="0" t="e">
        <f aca="false">VLOOKUP('XL-OPT'!Q1044,Months!$A$4:$D$288,4)</f>
        <v>#REF!</v>
      </c>
    </row>
    <row r="1045" customFormat="false" ht="12.75" hidden="false" customHeight="false" outlineLevel="0" collapsed="false">
      <c r="O1045" s="0" t="e">
        <f aca="false">CONCATENATE(P1045,Q1045)</f>
        <v>#REF!</v>
      </c>
      <c r="P1045" s="0" t="e">
        <f aca="false">#REF!</f>
        <v>#REF!</v>
      </c>
      <c r="Q1045" s="153" t="e">
        <f aca="false">#REF!</f>
        <v>#REF!</v>
      </c>
      <c r="R1045" s="0" t="e">
        <f aca="false">#REF!</f>
        <v>#REF!</v>
      </c>
      <c r="S1045" s="0" t="e">
        <f aca="false">#REF!</f>
        <v>#REF!</v>
      </c>
      <c r="T1045" s="0" t="e">
        <f aca="false">VLOOKUP('XL-OPT'!Q1045,Months!$A$4:$D$288,4)</f>
        <v>#REF!</v>
      </c>
    </row>
    <row r="1046" customFormat="false" ht="12.75" hidden="false" customHeight="false" outlineLevel="0" collapsed="false">
      <c r="O1046" s="0" t="e">
        <f aca="false">CONCATENATE(P1046,Q1046)</f>
        <v>#REF!</v>
      </c>
      <c r="P1046" s="0" t="e">
        <f aca="false">#REF!</f>
        <v>#REF!</v>
      </c>
      <c r="Q1046" s="153" t="e">
        <f aca="false">#REF!</f>
        <v>#REF!</v>
      </c>
      <c r="R1046" s="0" t="e">
        <f aca="false">#REF!</f>
        <v>#REF!</v>
      </c>
      <c r="S1046" s="0" t="e">
        <f aca="false">#REF!</f>
        <v>#REF!</v>
      </c>
      <c r="T1046" s="0" t="e">
        <f aca="false">VLOOKUP('XL-OPT'!Q1046,Months!$A$4:$D$288,4)</f>
        <v>#REF!</v>
      </c>
    </row>
    <row r="1047" customFormat="false" ht="12.75" hidden="false" customHeight="false" outlineLevel="0" collapsed="false">
      <c r="O1047" s="0" t="e">
        <f aca="false">CONCATENATE(P1047,Q1047)</f>
        <v>#REF!</v>
      </c>
      <c r="P1047" s="0" t="e">
        <f aca="false">#REF!</f>
        <v>#REF!</v>
      </c>
      <c r="Q1047" s="153" t="e">
        <f aca="false">#REF!</f>
        <v>#REF!</v>
      </c>
      <c r="R1047" s="0" t="e">
        <f aca="false">#REF!</f>
        <v>#REF!</v>
      </c>
      <c r="S1047" s="0" t="e">
        <f aca="false">#REF!</f>
        <v>#REF!</v>
      </c>
      <c r="T1047" s="0" t="e">
        <f aca="false">VLOOKUP('XL-OPT'!Q1047,Months!$A$4:$D$288,4)</f>
        <v>#REF!</v>
      </c>
    </row>
    <row r="1048" customFormat="false" ht="12.75" hidden="false" customHeight="false" outlineLevel="0" collapsed="false">
      <c r="O1048" s="0" t="e">
        <f aca="false">CONCATENATE(P1048,Q1048)</f>
        <v>#REF!</v>
      </c>
      <c r="P1048" s="0" t="e">
        <f aca="false">#REF!</f>
        <v>#REF!</v>
      </c>
      <c r="Q1048" s="153" t="e">
        <f aca="false">#REF!</f>
        <v>#REF!</v>
      </c>
      <c r="R1048" s="0" t="e">
        <f aca="false">#REF!</f>
        <v>#REF!</v>
      </c>
      <c r="S1048" s="0" t="e">
        <f aca="false">#REF!</f>
        <v>#REF!</v>
      </c>
      <c r="T1048" s="0" t="e">
        <f aca="false">VLOOKUP('XL-OPT'!Q1048,Months!$A$4:$D$288,4)</f>
        <v>#REF!</v>
      </c>
    </row>
    <row r="1049" customFormat="false" ht="12.75" hidden="false" customHeight="false" outlineLevel="0" collapsed="false">
      <c r="O1049" s="0" t="e">
        <f aca="false">CONCATENATE(P1049,Q1049)</f>
        <v>#REF!</v>
      </c>
      <c r="P1049" s="0" t="e">
        <f aca="false">#REF!</f>
        <v>#REF!</v>
      </c>
      <c r="Q1049" s="153" t="e">
        <f aca="false">#REF!</f>
        <v>#REF!</v>
      </c>
      <c r="R1049" s="0" t="e">
        <f aca="false">#REF!</f>
        <v>#REF!</v>
      </c>
      <c r="S1049" s="0" t="e">
        <f aca="false">#REF!</f>
        <v>#REF!</v>
      </c>
      <c r="T1049" s="0" t="e">
        <f aca="false">VLOOKUP('XL-OPT'!Q1049,Months!$A$4:$D$288,4)</f>
        <v>#REF!</v>
      </c>
    </row>
    <row r="1050" customFormat="false" ht="12.75" hidden="false" customHeight="false" outlineLevel="0" collapsed="false">
      <c r="O1050" s="0" t="e">
        <f aca="false">CONCATENATE(P1050,Q1050)</f>
        <v>#REF!</v>
      </c>
      <c r="P1050" s="0" t="e">
        <f aca="false">#REF!</f>
        <v>#REF!</v>
      </c>
      <c r="Q1050" s="153" t="e">
        <f aca="false">#REF!</f>
        <v>#REF!</v>
      </c>
      <c r="R1050" s="0" t="e">
        <f aca="false">#REF!</f>
        <v>#REF!</v>
      </c>
      <c r="S1050" s="0" t="e">
        <f aca="false">#REF!</f>
        <v>#REF!</v>
      </c>
      <c r="T1050" s="0" t="e">
        <f aca="false">VLOOKUP('XL-OPT'!Q1050,Months!$A$4:$D$288,4)</f>
        <v>#REF!</v>
      </c>
    </row>
    <row r="1051" customFormat="false" ht="12.75" hidden="false" customHeight="false" outlineLevel="0" collapsed="false">
      <c r="O1051" s="0" t="e">
        <f aca="false">CONCATENATE(P1051,Q1051)</f>
        <v>#REF!</v>
      </c>
      <c r="P1051" s="0" t="e">
        <f aca="false">#REF!</f>
        <v>#REF!</v>
      </c>
      <c r="Q1051" s="153" t="e">
        <f aca="false">#REF!</f>
        <v>#REF!</v>
      </c>
      <c r="R1051" s="0" t="e">
        <f aca="false">#REF!</f>
        <v>#REF!</v>
      </c>
      <c r="S1051" s="0" t="e">
        <f aca="false">#REF!</f>
        <v>#REF!</v>
      </c>
      <c r="T1051" s="0" t="e">
        <f aca="false">VLOOKUP('XL-OPT'!Q1051,Months!$A$4:$D$288,4)</f>
        <v>#REF!</v>
      </c>
    </row>
    <row r="1052" customFormat="false" ht="12.75" hidden="false" customHeight="false" outlineLevel="0" collapsed="false">
      <c r="O1052" s="0" t="e">
        <f aca="false">CONCATENATE(P1052,Q1052)</f>
        <v>#REF!</v>
      </c>
      <c r="P1052" s="0" t="e">
        <f aca="false">#REF!</f>
        <v>#REF!</v>
      </c>
      <c r="Q1052" s="153" t="e">
        <f aca="false">#REF!</f>
        <v>#REF!</v>
      </c>
      <c r="R1052" s="0" t="e">
        <f aca="false">#REF!</f>
        <v>#REF!</v>
      </c>
      <c r="S1052" s="0" t="e">
        <f aca="false">#REF!</f>
        <v>#REF!</v>
      </c>
      <c r="T1052" s="0" t="e">
        <f aca="false">VLOOKUP('XL-OPT'!Q1052,Months!$A$4:$D$288,4)</f>
        <v>#REF!</v>
      </c>
    </row>
    <row r="1053" customFormat="false" ht="12.75" hidden="false" customHeight="false" outlineLevel="0" collapsed="false">
      <c r="O1053" s="0" t="e">
        <f aca="false">CONCATENATE(P1053,Q1053)</f>
        <v>#REF!</v>
      </c>
      <c r="P1053" s="0" t="e">
        <f aca="false">#REF!</f>
        <v>#REF!</v>
      </c>
      <c r="Q1053" s="153" t="e">
        <f aca="false">#REF!</f>
        <v>#REF!</v>
      </c>
      <c r="R1053" s="0" t="e">
        <f aca="false">#REF!</f>
        <v>#REF!</v>
      </c>
      <c r="S1053" s="0" t="e">
        <f aca="false">#REF!</f>
        <v>#REF!</v>
      </c>
      <c r="T1053" s="0" t="e">
        <f aca="false">VLOOKUP('XL-OPT'!Q1053,Months!$A$4:$D$288,4)</f>
        <v>#REF!</v>
      </c>
    </row>
    <row r="1054" customFormat="false" ht="12.75" hidden="false" customHeight="false" outlineLevel="0" collapsed="false">
      <c r="O1054" s="0" t="e">
        <f aca="false">CONCATENATE(P1054,Q1054)</f>
        <v>#REF!</v>
      </c>
      <c r="P1054" s="0" t="e">
        <f aca="false">#REF!</f>
        <v>#REF!</v>
      </c>
      <c r="Q1054" s="153" t="e">
        <f aca="false">#REF!</f>
        <v>#REF!</v>
      </c>
      <c r="R1054" s="0" t="e">
        <f aca="false">#REF!</f>
        <v>#REF!</v>
      </c>
      <c r="S1054" s="0" t="e">
        <f aca="false">#REF!</f>
        <v>#REF!</v>
      </c>
      <c r="T1054" s="0" t="e">
        <f aca="false">VLOOKUP('XL-OPT'!Q1054,Months!$A$4:$D$288,4)</f>
        <v>#REF!</v>
      </c>
    </row>
    <row r="1055" customFormat="false" ht="12.75" hidden="false" customHeight="false" outlineLevel="0" collapsed="false">
      <c r="O1055" s="0" t="e">
        <f aca="false">CONCATENATE(P1055,Q1055)</f>
        <v>#REF!</v>
      </c>
      <c r="P1055" s="0" t="e">
        <f aca="false">#REF!</f>
        <v>#REF!</v>
      </c>
      <c r="Q1055" s="153" t="e">
        <f aca="false">#REF!</f>
        <v>#REF!</v>
      </c>
      <c r="R1055" s="0" t="e">
        <f aca="false">#REF!</f>
        <v>#REF!</v>
      </c>
      <c r="S1055" s="0" t="e">
        <f aca="false">#REF!</f>
        <v>#REF!</v>
      </c>
      <c r="T1055" s="0" t="e">
        <f aca="false">VLOOKUP('XL-OPT'!Q1055,Months!$A$4:$D$288,4)</f>
        <v>#REF!</v>
      </c>
    </row>
    <row r="1056" customFormat="false" ht="12.75" hidden="false" customHeight="false" outlineLevel="0" collapsed="false">
      <c r="O1056" s="0" t="e">
        <f aca="false">CONCATENATE(P1056,Q1056)</f>
        <v>#REF!</v>
      </c>
      <c r="P1056" s="0" t="e">
        <f aca="false">#REF!</f>
        <v>#REF!</v>
      </c>
      <c r="Q1056" s="153" t="e">
        <f aca="false">#REF!</f>
        <v>#REF!</v>
      </c>
      <c r="R1056" s="0" t="e">
        <f aca="false">#REF!</f>
        <v>#REF!</v>
      </c>
      <c r="S1056" s="0" t="e">
        <f aca="false">#REF!</f>
        <v>#REF!</v>
      </c>
      <c r="T1056" s="0" t="e">
        <f aca="false">VLOOKUP('XL-OPT'!Q1056,Months!$A$4:$D$288,4)</f>
        <v>#REF!</v>
      </c>
    </row>
    <row r="1057" customFormat="false" ht="12.75" hidden="false" customHeight="false" outlineLevel="0" collapsed="false">
      <c r="O1057" s="0" t="e">
        <f aca="false">CONCATENATE(P1057,Q1057)</f>
        <v>#REF!</v>
      </c>
      <c r="P1057" s="0" t="e">
        <f aca="false">#REF!</f>
        <v>#REF!</v>
      </c>
      <c r="Q1057" s="153" t="e">
        <f aca="false">#REF!</f>
        <v>#REF!</v>
      </c>
      <c r="R1057" s="0" t="e">
        <f aca="false">#REF!</f>
        <v>#REF!</v>
      </c>
      <c r="S1057" s="0" t="e">
        <f aca="false">#REF!</f>
        <v>#REF!</v>
      </c>
      <c r="T1057" s="0" t="e">
        <f aca="false">VLOOKUP('XL-OPT'!Q1057,Months!$A$4:$D$288,4)</f>
        <v>#REF!</v>
      </c>
    </row>
    <row r="1058" customFormat="false" ht="12.75" hidden="false" customHeight="false" outlineLevel="0" collapsed="false">
      <c r="O1058" s="0" t="e">
        <f aca="false">CONCATENATE(P1058,Q1058)</f>
        <v>#REF!</v>
      </c>
      <c r="P1058" s="0" t="e">
        <f aca="false">#REF!</f>
        <v>#REF!</v>
      </c>
      <c r="Q1058" s="153" t="e">
        <f aca="false">#REF!</f>
        <v>#REF!</v>
      </c>
      <c r="R1058" s="0" t="e">
        <f aca="false">#REF!</f>
        <v>#REF!</v>
      </c>
      <c r="S1058" s="0" t="e">
        <f aca="false">#REF!</f>
        <v>#REF!</v>
      </c>
      <c r="T1058" s="0" t="e">
        <f aca="false">VLOOKUP('XL-OPT'!Q1058,Months!$A$4:$D$288,4)</f>
        <v>#REF!</v>
      </c>
    </row>
    <row r="1059" customFormat="false" ht="12.75" hidden="false" customHeight="false" outlineLevel="0" collapsed="false">
      <c r="O1059" s="0" t="e">
        <f aca="false">CONCATENATE(P1059,Q1059)</f>
        <v>#REF!</v>
      </c>
      <c r="P1059" s="0" t="e">
        <f aca="false">#REF!</f>
        <v>#REF!</v>
      </c>
      <c r="Q1059" s="153" t="e">
        <f aca="false">#REF!</f>
        <v>#REF!</v>
      </c>
      <c r="R1059" s="0" t="e">
        <f aca="false">#REF!</f>
        <v>#REF!</v>
      </c>
      <c r="S1059" s="0" t="e">
        <f aca="false">#REF!</f>
        <v>#REF!</v>
      </c>
      <c r="T1059" s="0" t="e">
        <f aca="false">VLOOKUP('XL-OPT'!Q1059,Months!$A$4:$D$288,4)</f>
        <v>#REF!</v>
      </c>
    </row>
    <row r="1060" customFormat="false" ht="12.75" hidden="false" customHeight="false" outlineLevel="0" collapsed="false">
      <c r="O1060" s="0" t="e">
        <f aca="false">CONCATENATE(P1060,Q1060)</f>
        <v>#REF!</v>
      </c>
      <c r="P1060" s="0" t="e">
        <f aca="false">#REF!</f>
        <v>#REF!</v>
      </c>
      <c r="Q1060" s="153" t="e">
        <f aca="false">#REF!</f>
        <v>#REF!</v>
      </c>
      <c r="R1060" s="0" t="e">
        <f aca="false">#REF!</f>
        <v>#REF!</v>
      </c>
      <c r="S1060" s="0" t="e">
        <f aca="false">#REF!</f>
        <v>#REF!</v>
      </c>
      <c r="T1060" s="0" t="e">
        <f aca="false">VLOOKUP('XL-OPT'!Q1060,Months!$A$4:$D$288,4)</f>
        <v>#REF!</v>
      </c>
    </row>
    <row r="1061" customFormat="false" ht="12.75" hidden="false" customHeight="false" outlineLevel="0" collapsed="false">
      <c r="O1061" s="0" t="e">
        <f aca="false">CONCATENATE(P1061,Q1061)</f>
        <v>#REF!</v>
      </c>
      <c r="P1061" s="0" t="e">
        <f aca="false">#REF!</f>
        <v>#REF!</v>
      </c>
      <c r="Q1061" s="153" t="e">
        <f aca="false">#REF!</f>
        <v>#REF!</v>
      </c>
      <c r="R1061" s="0" t="e">
        <f aca="false">#REF!</f>
        <v>#REF!</v>
      </c>
      <c r="S1061" s="0" t="e">
        <f aca="false">#REF!</f>
        <v>#REF!</v>
      </c>
      <c r="T1061" s="0" t="e">
        <f aca="false">VLOOKUP('XL-OPT'!Q1061,Months!$A$4:$D$288,4)</f>
        <v>#REF!</v>
      </c>
    </row>
    <row r="1062" customFormat="false" ht="12.75" hidden="false" customHeight="false" outlineLevel="0" collapsed="false">
      <c r="O1062" s="0" t="e">
        <f aca="false">CONCATENATE(P1062,Q1062)</f>
        <v>#REF!</v>
      </c>
      <c r="P1062" s="0" t="e">
        <f aca="false">#REF!</f>
        <v>#REF!</v>
      </c>
      <c r="Q1062" s="153" t="e">
        <f aca="false">#REF!</f>
        <v>#REF!</v>
      </c>
      <c r="R1062" s="0" t="e">
        <f aca="false">#REF!</f>
        <v>#REF!</v>
      </c>
      <c r="S1062" s="0" t="e">
        <f aca="false">#REF!</f>
        <v>#REF!</v>
      </c>
      <c r="T1062" s="0" t="e">
        <f aca="false">VLOOKUP('XL-OPT'!Q1062,Months!$A$4:$D$288,4)</f>
        <v>#REF!</v>
      </c>
    </row>
    <row r="1063" customFormat="false" ht="12.75" hidden="false" customHeight="false" outlineLevel="0" collapsed="false">
      <c r="O1063" s="0" t="e">
        <f aca="false">CONCATENATE(P1063,Q1063)</f>
        <v>#REF!</v>
      </c>
      <c r="P1063" s="0" t="e">
        <f aca="false">#REF!</f>
        <v>#REF!</v>
      </c>
      <c r="Q1063" s="153" t="e">
        <f aca="false">#REF!</f>
        <v>#REF!</v>
      </c>
      <c r="R1063" s="0" t="e">
        <f aca="false">#REF!</f>
        <v>#REF!</v>
      </c>
      <c r="S1063" s="0" t="e">
        <f aca="false">#REF!</f>
        <v>#REF!</v>
      </c>
      <c r="T1063" s="0" t="e">
        <f aca="false">VLOOKUP('XL-OPT'!Q1063,Months!$A$4:$D$288,4)</f>
        <v>#REF!</v>
      </c>
    </row>
    <row r="1064" customFormat="false" ht="12.75" hidden="false" customHeight="false" outlineLevel="0" collapsed="false">
      <c r="O1064" s="0" t="e">
        <f aca="false">CONCATENATE(P1064,Q1064)</f>
        <v>#REF!</v>
      </c>
      <c r="P1064" s="0" t="e">
        <f aca="false">#REF!</f>
        <v>#REF!</v>
      </c>
      <c r="Q1064" s="153" t="e">
        <f aca="false">#REF!</f>
        <v>#REF!</v>
      </c>
      <c r="R1064" s="0" t="e">
        <f aca="false">#REF!</f>
        <v>#REF!</v>
      </c>
      <c r="S1064" s="0" t="e">
        <f aca="false">#REF!</f>
        <v>#REF!</v>
      </c>
      <c r="T1064" s="0" t="e">
        <f aca="false">VLOOKUP('XL-OPT'!Q1064,Months!$A$4:$D$288,4)</f>
        <v>#REF!</v>
      </c>
    </row>
    <row r="1065" customFormat="false" ht="12.75" hidden="false" customHeight="false" outlineLevel="0" collapsed="false">
      <c r="O1065" s="0" t="e">
        <f aca="false">CONCATENATE(P1065,Q1065)</f>
        <v>#REF!</v>
      </c>
      <c r="P1065" s="0" t="e">
        <f aca="false">#REF!</f>
        <v>#REF!</v>
      </c>
      <c r="Q1065" s="153" t="e">
        <f aca="false">#REF!</f>
        <v>#REF!</v>
      </c>
      <c r="R1065" s="0" t="e">
        <f aca="false">#REF!</f>
        <v>#REF!</v>
      </c>
      <c r="S1065" s="0" t="e">
        <f aca="false">#REF!</f>
        <v>#REF!</v>
      </c>
      <c r="T1065" s="0" t="e">
        <f aca="false">VLOOKUP('XL-OPT'!Q1065,Months!$A$4:$D$288,4)</f>
        <v>#REF!</v>
      </c>
    </row>
    <row r="1066" customFormat="false" ht="12.75" hidden="false" customHeight="false" outlineLevel="0" collapsed="false">
      <c r="O1066" s="0" t="e">
        <f aca="false">CONCATENATE(P1066,Q1066)</f>
        <v>#REF!</v>
      </c>
      <c r="P1066" s="0" t="e">
        <f aca="false">#REF!</f>
        <v>#REF!</v>
      </c>
      <c r="Q1066" s="153" t="e">
        <f aca="false">#REF!</f>
        <v>#REF!</v>
      </c>
      <c r="R1066" s="0" t="e">
        <f aca="false">#REF!</f>
        <v>#REF!</v>
      </c>
      <c r="S1066" s="0" t="e">
        <f aca="false">#REF!</f>
        <v>#REF!</v>
      </c>
      <c r="T1066" s="0" t="e">
        <f aca="false">VLOOKUP('XL-OPT'!Q1066,Months!$A$4:$D$288,4)</f>
        <v>#REF!</v>
      </c>
    </row>
    <row r="1067" customFormat="false" ht="12.75" hidden="false" customHeight="false" outlineLevel="0" collapsed="false">
      <c r="O1067" s="0" t="e">
        <f aca="false">CONCATENATE(P1067,Q1067)</f>
        <v>#REF!</v>
      </c>
      <c r="P1067" s="0" t="e">
        <f aca="false">#REF!</f>
        <v>#REF!</v>
      </c>
      <c r="Q1067" s="153" t="e">
        <f aca="false">#REF!</f>
        <v>#REF!</v>
      </c>
      <c r="R1067" s="0" t="e">
        <f aca="false">#REF!</f>
        <v>#REF!</v>
      </c>
      <c r="S1067" s="0" t="e">
        <f aca="false">#REF!</f>
        <v>#REF!</v>
      </c>
      <c r="T1067" s="0" t="e">
        <f aca="false">VLOOKUP('XL-OPT'!Q1067,Months!$A$4:$D$288,4)</f>
        <v>#REF!</v>
      </c>
    </row>
    <row r="1068" customFormat="false" ht="12.75" hidden="false" customHeight="false" outlineLevel="0" collapsed="false">
      <c r="O1068" s="0" t="e">
        <f aca="false">CONCATENATE(P1068,Q1068)</f>
        <v>#REF!</v>
      </c>
      <c r="P1068" s="0" t="e">
        <f aca="false">#REF!</f>
        <v>#REF!</v>
      </c>
      <c r="Q1068" s="153" t="e">
        <f aca="false">#REF!</f>
        <v>#REF!</v>
      </c>
      <c r="R1068" s="0" t="e">
        <f aca="false">#REF!</f>
        <v>#REF!</v>
      </c>
      <c r="S1068" s="0" t="e">
        <f aca="false">#REF!</f>
        <v>#REF!</v>
      </c>
      <c r="T1068" s="0" t="e">
        <f aca="false">VLOOKUP('XL-OPT'!Q1068,Months!$A$4:$D$288,4)</f>
        <v>#REF!</v>
      </c>
    </row>
    <row r="1069" customFormat="false" ht="12.75" hidden="false" customHeight="false" outlineLevel="0" collapsed="false">
      <c r="O1069" s="0" t="e">
        <f aca="false">CONCATENATE(P1069,Q1069)</f>
        <v>#REF!</v>
      </c>
      <c r="P1069" s="0" t="e">
        <f aca="false">#REF!</f>
        <v>#REF!</v>
      </c>
      <c r="Q1069" s="153" t="e">
        <f aca="false">#REF!</f>
        <v>#REF!</v>
      </c>
      <c r="R1069" s="0" t="e">
        <f aca="false">#REF!</f>
        <v>#REF!</v>
      </c>
      <c r="S1069" s="0" t="e">
        <f aca="false">#REF!</f>
        <v>#REF!</v>
      </c>
      <c r="T1069" s="0" t="e">
        <f aca="false">VLOOKUP('XL-OPT'!Q1069,Months!$A$4:$D$288,4)</f>
        <v>#REF!</v>
      </c>
    </row>
    <row r="1070" customFormat="false" ht="12.75" hidden="false" customHeight="false" outlineLevel="0" collapsed="false">
      <c r="O1070" s="0" t="e">
        <f aca="false">CONCATENATE(P1070,Q1070)</f>
        <v>#REF!</v>
      </c>
      <c r="P1070" s="0" t="e">
        <f aca="false">#REF!</f>
        <v>#REF!</v>
      </c>
      <c r="Q1070" s="153" t="e">
        <f aca="false">#REF!</f>
        <v>#REF!</v>
      </c>
      <c r="R1070" s="0" t="e">
        <f aca="false">#REF!</f>
        <v>#REF!</v>
      </c>
      <c r="S1070" s="0" t="e">
        <f aca="false">#REF!</f>
        <v>#REF!</v>
      </c>
      <c r="T1070" s="0" t="e">
        <f aca="false">VLOOKUP('XL-OPT'!Q1070,Months!$A$4:$D$288,4)</f>
        <v>#REF!</v>
      </c>
    </row>
    <row r="1071" customFormat="false" ht="12.75" hidden="false" customHeight="false" outlineLevel="0" collapsed="false">
      <c r="O1071" s="0" t="e">
        <f aca="false">CONCATENATE(P1071,Q1071)</f>
        <v>#REF!</v>
      </c>
      <c r="P1071" s="0" t="e">
        <f aca="false">#REF!</f>
        <v>#REF!</v>
      </c>
      <c r="Q1071" s="153" t="e">
        <f aca="false">#REF!</f>
        <v>#REF!</v>
      </c>
      <c r="R1071" s="0" t="e">
        <f aca="false">#REF!</f>
        <v>#REF!</v>
      </c>
      <c r="S1071" s="0" t="e">
        <f aca="false">#REF!</f>
        <v>#REF!</v>
      </c>
      <c r="T1071" s="0" t="e">
        <f aca="false">VLOOKUP('XL-OPT'!Q1071,Months!$A$4:$D$288,4)</f>
        <v>#REF!</v>
      </c>
    </row>
    <row r="1072" customFormat="false" ht="12.75" hidden="false" customHeight="false" outlineLevel="0" collapsed="false">
      <c r="O1072" s="0" t="e">
        <f aca="false">CONCATENATE(P1072,Q1072)</f>
        <v>#REF!</v>
      </c>
      <c r="P1072" s="0" t="e">
        <f aca="false">#REF!</f>
        <v>#REF!</v>
      </c>
      <c r="Q1072" s="153" t="e">
        <f aca="false">#REF!</f>
        <v>#REF!</v>
      </c>
      <c r="R1072" s="0" t="e">
        <f aca="false">#REF!</f>
        <v>#REF!</v>
      </c>
      <c r="S1072" s="0" t="e">
        <f aca="false">#REF!</f>
        <v>#REF!</v>
      </c>
      <c r="T1072" s="0" t="e">
        <f aca="false">VLOOKUP('XL-OPT'!Q1072,Months!$A$4:$D$288,4)</f>
        <v>#REF!</v>
      </c>
    </row>
    <row r="1073" customFormat="false" ht="12.75" hidden="false" customHeight="false" outlineLevel="0" collapsed="false">
      <c r="O1073" s="0" t="e">
        <f aca="false">CONCATENATE(P1073,Q1073)</f>
        <v>#REF!</v>
      </c>
      <c r="P1073" s="0" t="e">
        <f aca="false">#REF!</f>
        <v>#REF!</v>
      </c>
      <c r="Q1073" s="153" t="e">
        <f aca="false">#REF!</f>
        <v>#REF!</v>
      </c>
      <c r="R1073" s="0" t="e">
        <f aca="false">#REF!</f>
        <v>#REF!</v>
      </c>
      <c r="S1073" s="0" t="e">
        <f aca="false">#REF!</f>
        <v>#REF!</v>
      </c>
      <c r="T1073" s="0" t="e">
        <f aca="false">VLOOKUP('XL-OPT'!Q1073,Months!$A$4:$D$288,4)</f>
        <v>#REF!</v>
      </c>
    </row>
    <row r="1074" customFormat="false" ht="12.75" hidden="false" customHeight="false" outlineLevel="0" collapsed="false">
      <c r="O1074" s="0" t="e">
        <f aca="false">CONCATENATE(P1074,Q1074)</f>
        <v>#REF!</v>
      </c>
      <c r="P1074" s="0" t="e">
        <f aca="false">#REF!</f>
        <v>#REF!</v>
      </c>
      <c r="Q1074" s="153" t="e">
        <f aca="false">#REF!</f>
        <v>#REF!</v>
      </c>
      <c r="R1074" s="0" t="e">
        <f aca="false">#REF!</f>
        <v>#REF!</v>
      </c>
      <c r="S1074" s="0" t="e">
        <f aca="false">#REF!</f>
        <v>#REF!</v>
      </c>
      <c r="T1074" s="0" t="e">
        <f aca="false">VLOOKUP('XL-OPT'!Q1074,Months!$A$4:$D$288,4)</f>
        <v>#REF!</v>
      </c>
    </row>
    <row r="1075" customFormat="false" ht="12.75" hidden="false" customHeight="false" outlineLevel="0" collapsed="false">
      <c r="O1075" s="0" t="e">
        <f aca="false">CONCATENATE(P1075,Q1075)</f>
        <v>#REF!</v>
      </c>
      <c r="P1075" s="0" t="e">
        <f aca="false">#REF!</f>
        <v>#REF!</v>
      </c>
      <c r="Q1075" s="153" t="e">
        <f aca="false">#REF!</f>
        <v>#REF!</v>
      </c>
      <c r="R1075" s="0" t="e">
        <f aca="false">#REF!</f>
        <v>#REF!</v>
      </c>
      <c r="S1075" s="0" t="e">
        <f aca="false">#REF!</f>
        <v>#REF!</v>
      </c>
      <c r="T1075" s="0" t="e">
        <f aca="false">VLOOKUP('XL-OPT'!Q1075,Months!$A$4:$D$288,4)</f>
        <v>#REF!</v>
      </c>
    </row>
    <row r="1076" customFormat="false" ht="12.75" hidden="false" customHeight="false" outlineLevel="0" collapsed="false">
      <c r="O1076" s="0" t="e">
        <f aca="false">CONCATENATE(P1076,Q1076)</f>
        <v>#REF!</v>
      </c>
      <c r="P1076" s="0" t="e">
        <f aca="false">#REF!</f>
        <v>#REF!</v>
      </c>
      <c r="Q1076" s="153" t="e">
        <f aca="false">#REF!</f>
        <v>#REF!</v>
      </c>
      <c r="R1076" s="0" t="e">
        <f aca="false">#REF!</f>
        <v>#REF!</v>
      </c>
      <c r="S1076" s="0" t="e">
        <f aca="false">#REF!</f>
        <v>#REF!</v>
      </c>
      <c r="T1076" s="0" t="e">
        <f aca="false">VLOOKUP('XL-OPT'!Q1076,Months!$A$4:$D$288,4)</f>
        <v>#REF!</v>
      </c>
    </row>
    <row r="1077" customFormat="false" ht="12.75" hidden="false" customHeight="false" outlineLevel="0" collapsed="false">
      <c r="O1077" s="0" t="e">
        <f aca="false">CONCATENATE(P1077,Q1077)</f>
        <v>#REF!</v>
      </c>
      <c r="P1077" s="0" t="e">
        <f aca="false">#REF!</f>
        <v>#REF!</v>
      </c>
      <c r="Q1077" s="153" t="e">
        <f aca="false">#REF!</f>
        <v>#REF!</v>
      </c>
      <c r="R1077" s="0" t="e">
        <f aca="false">#REF!</f>
        <v>#REF!</v>
      </c>
      <c r="S1077" s="0" t="e">
        <f aca="false">#REF!</f>
        <v>#REF!</v>
      </c>
      <c r="T1077" s="0" t="e">
        <f aca="false">VLOOKUP('XL-OPT'!Q1077,Months!$A$4:$D$288,4)</f>
        <v>#REF!</v>
      </c>
    </row>
    <row r="1078" customFormat="false" ht="12.75" hidden="false" customHeight="false" outlineLevel="0" collapsed="false">
      <c r="O1078" s="0" t="e">
        <f aca="false">CONCATENATE(P1078,Q1078)</f>
        <v>#REF!</v>
      </c>
      <c r="P1078" s="0" t="e">
        <f aca="false">#REF!</f>
        <v>#REF!</v>
      </c>
      <c r="Q1078" s="153" t="e">
        <f aca="false">#REF!</f>
        <v>#REF!</v>
      </c>
      <c r="R1078" s="0" t="e">
        <f aca="false">#REF!</f>
        <v>#REF!</v>
      </c>
      <c r="S1078" s="0" t="e">
        <f aca="false">#REF!</f>
        <v>#REF!</v>
      </c>
      <c r="T1078" s="0" t="e">
        <f aca="false">VLOOKUP('XL-OPT'!Q1078,Months!$A$4:$D$288,4)</f>
        <v>#REF!</v>
      </c>
    </row>
    <row r="1079" customFormat="false" ht="12.75" hidden="false" customHeight="false" outlineLevel="0" collapsed="false">
      <c r="O1079" s="0" t="e">
        <f aca="false">CONCATENATE(P1079,Q1079)</f>
        <v>#REF!</v>
      </c>
      <c r="P1079" s="0" t="e">
        <f aca="false">#REF!</f>
        <v>#REF!</v>
      </c>
      <c r="Q1079" s="153" t="e">
        <f aca="false">#REF!</f>
        <v>#REF!</v>
      </c>
      <c r="R1079" s="0" t="e">
        <f aca="false">#REF!</f>
        <v>#REF!</v>
      </c>
      <c r="S1079" s="0" t="e">
        <f aca="false">#REF!</f>
        <v>#REF!</v>
      </c>
      <c r="T1079" s="0" t="e">
        <f aca="false">VLOOKUP('XL-OPT'!Q1079,Months!$A$4:$D$288,4)</f>
        <v>#REF!</v>
      </c>
    </row>
    <row r="1080" customFormat="false" ht="12.75" hidden="false" customHeight="false" outlineLevel="0" collapsed="false">
      <c r="O1080" s="0" t="e">
        <f aca="false">CONCATENATE(P1080,Q1080)</f>
        <v>#REF!</v>
      </c>
      <c r="P1080" s="0" t="e">
        <f aca="false">#REF!</f>
        <v>#REF!</v>
      </c>
      <c r="Q1080" s="153" t="e">
        <f aca="false">#REF!</f>
        <v>#REF!</v>
      </c>
      <c r="R1080" s="0" t="e">
        <f aca="false">#REF!</f>
        <v>#REF!</v>
      </c>
      <c r="S1080" s="0" t="e">
        <f aca="false">#REF!</f>
        <v>#REF!</v>
      </c>
      <c r="T1080" s="0" t="e">
        <f aca="false">VLOOKUP('XL-OPT'!Q1080,Months!$A$4:$D$288,4)</f>
        <v>#REF!</v>
      </c>
    </row>
    <row r="1081" customFormat="false" ht="12.75" hidden="false" customHeight="false" outlineLevel="0" collapsed="false">
      <c r="O1081" s="0" t="e">
        <f aca="false">CONCATENATE(P1081,Q1081)</f>
        <v>#REF!</v>
      </c>
      <c r="P1081" s="0" t="e">
        <f aca="false">#REF!</f>
        <v>#REF!</v>
      </c>
      <c r="Q1081" s="153" t="e">
        <f aca="false">#REF!</f>
        <v>#REF!</v>
      </c>
      <c r="R1081" s="0" t="e">
        <f aca="false">#REF!</f>
        <v>#REF!</v>
      </c>
      <c r="S1081" s="0" t="e">
        <f aca="false">#REF!</f>
        <v>#REF!</v>
      </c>
      <c r="T1081" s="0" t="e">
        <f aca="false">VLOOKUP('XL-OPT'!Q1081,Months!$A$4:$D$288,4)</f>
        <v>#REF!</v>
      </c>
    </row>
    <row r="1082" customFormat="false" ht="12.75" hidden="false" customHeight="false" outlineLevel="0" collapsed="false">
      <c r="O1082" s="0" t="e">
        <f aca="false">CONCATENATE(P1082,Q1082)</f>
        <v>#REF!</v>
      </c>
      <c r="P1082" s="0" t="e">
        <f aca="false">#REF!</f>
        <v>#REF!</v>
      </c>
      <c r="Q1082" s="153" t="e">
        <f aca="false">#REF!</f>
        <v>#REF!</v>
      </c>
      <c r="R1082" s="0" t="e">
        <f aca="false">#REF!</f>
        <v>#REF!</v>
      </c>
      <c r="S1082" s="0" t="e">
        <f aca="false">#REF!</f>
        <v>#REF!</v>
      </c>
      <c r="T1082" s="0" t="e">
        <f aca="false">VLOOKUP('XL-OPT'!Q1082,Months!$A$4:$D$288,4)</f>
        <v>#REF!</v>
      </c>
    </row>
    <row r="1083" customFormat="false" ht="12.75" hidden="false" customHeight="false" outlineLevel="0" collapsed="false">
      <c r="O1083" s="0" t="e">
        <f aca="false">CONCATENATE(P1083,Q1083)</f>
        <v>#REF!</v>
      </c>
      <c r="P1083" s="0" t="e">
        <f aca="false">#REF!</f>
        <v>#REF!</v>
      </c>
      <c r="Q1083" s="153" t="e">
        <f aca="false">#REF!</f>
        <v>#REF!</v>
      </c>
      <c r="R1083" s="0" t="e">
        <f aca="false">#REF!</f>
        <v>#REF!</v>
      </c>
      <c r="S1083" s="0" t="e">
        <f aca="false">#REF!</f>
        <v>#REF!</v>
      </c>
      <c r="T1083" s="0" t="e">
        <f aca="false">VLOOKUP('XL-OPT'!Q1083,Months!$A$4:$D$288,4)</f>
        <v>#REF!</v>
      </c>
    </row>
    <row r="1084" customFormat="false" ht="12.75" hidden="false" customHeight="false" outlineLevel="0" collapsed="false">
      <c r="O1084" s="0" t="e">
        <f aca="false">CONCATENATE(P1084,Q1084)</f>
        <v>#REF!</v>
      </c>
      <c r="P1084" s="0" t="e">
        <f aca="false">#REF!</f>
        <v>#REF!</v>
      </c>
      <c r="Q1084" s="153" t="e">
        <f aca="false">#REF!</f>
        <v>#REF!</v>
      </c>
      <c r="R1084" s="0" t="e">
        <f aca="false">#REF!</f>
        <v>#REF!</v>
      </c>
      <c r="S1084" s="0" t="e">
        <f aca="false">#REF!</f>
        <v>#REF!</v>
      </c>
      <c r="T1084" s="0" t="e">
        <f aca="false">VLOOKUP('XL-OPT'!Q1084,Months!$A$4:$D$288,4)</f>
        <v>#REF!</v>
      </c>
    </row>
    <row r="1085" customFormat="false" ht="12.75" hidden="false" customHeight="false" outlineLevel="0" collapsed="false">
      <c r="O1085" s="0" t="e">
        <f aca="false">CONCATENATE(P1085,Q1085)</f>
        <v>#REF!</v>
      </c>
      <c r="P1085" s="0" t="e">
        <f aca="false">#REF!</f>
        <v>#REF!</v>
      </c>
      <c r="Q1085" s="153" t="e">
        <f aca="false">#REF!</f>
        <v>#REF!</v>
      </c>
      <c r="R1085" s="0" t="e">
        <f aca="false">#REF!</f>
        <v>#REF!</v>
      </c>
      <c r="S1085" s="0" t="e">
        <f aca="false">#REF!</f>
        <v>#REF!</v>
      </c>
      <c r="T1085" s="0" t="e">
        <f aca="false">VLOOKUP('XL-OPT'!Q1085,Months!$A$4:$D$288,4)</f>
        <v>#REF!</v>
      </c>
    </row>
    <row r="1086" customFormat="false" ht="12.75" hidden="false" customHeight="false" outlineLevel="0" collapsed="false">
      <c r="O1086" s="0" t="e">
        <f aca="false">CONCATENATE(P1086,Q1086)</f>
        <v>#REF!</v>
      </c>
      <c r="P1086" s="0" t="e">
        <f aca="false">#REF!</f>
        <v>#REF!</v>
      </c>
      <c r="Q1086" s="153" t="e">
        <f aca="false">#REF!</f>
        <v>#REF!</v>
      </c>
      <c r="R1086" s="0" t="e">
        <f aca="false">#REF!</f>
        <v>#REF!</v>
      </c>
      <c r="S1086" s="0" t="e">
        <f aca="false">#REF!</f>
        <v>#REF!</v>
      </c>
      <c r="T1086" s="0" t="e">
        <f aca="false">VLOOKUP('XL-OPT'!Q1086,Months!$A$4:$D$288,4)</f>
        <v>#REF!</v>
      </c>
    </row>
    <row r="1087" customFormat="false" ht="12.75" hidden="false" customHeight="false" outlineLevel="0" collapsed="false">
      <c r="O1087" s="0" t="e">
        <f aca="false">CONCATENATE(P1087,Q1087)</f>
        <v>#REF!</v>
      </c>
      <c r="P1087" s="0" t="e">
        <f aca="false">#REF!</f>
        <v>#REF!</v>
      </c>
      <c r="Q1087" s="153" t="e">
        <f aca="false">#REF!</f>
        <v>#REF!</v>
      </c>
      <c r="R1087" s="0" t="e">
        <f aca="false">#REF!</f>
        <v>#REF!</v>
      </c>
      <c r="S1087" s="0" t="e">
        <f aca="false">#REF!</f>
        <v>#REF!</v>
      </c>
      <c r="T1087" s="0" t="e">
        <f aca="false">VLOOKUP('XL-OPT'!Q1087,Months!$A$4:$D$288,4)</f>
        <v>#REF!</v>
      </c>
    </row>
    <row r="1088" customFormat="false" ht="12.75" hidden="false" customHeight="false" outlineLevel="0" collapsed="false">
      <c r="O1088" s="0" t="e">
        <f aca="false">CONCATENATE(P1088,Q1088)</f>
        <v>#REF!</v>
      </c>
      <c r="P1088" s="0" t="e">
        <f aca="false">#REF!</f>
        <v>#REF!</v>
      </c>
      <c r="Q1088" s="153" t="e">
        <f aca="false">#REF!</f>
        <v>#REF!</v>
      </c>
      <c r="R1088" s="0" t="e">
        <f aca="false">#REF!</f>
        <v>#REF!</v>
      </c>
      <c r="S1088" s="0" t="e">
        <f aca="false">#REF!</f>
        <v>#REF!</v>
      </c>
      <c r="T1088" s="0" t="e">
        <f aca="false">VLOOKUP('XL-OPT'!Q1088,Months!$A$4:$D$288,4)</f>
        <v>#REF!</v>
      </c>
    </row>
    <row r="1089" customFormat="false" ht="12.75" hidden="false" customHeight="false" outlineLevel="0" collapsed="false">
      <c r="O1089" s="0" t="e">
        <f aca="false">CONCATENATE(P1089,Q1089)</f>
        <v>#REF!</v>
      </c>
      <c r="P1089" s="0" t="e">
        <f aca="false">#REF!</f>
        <v>#REF!</v>
      </c>
      <c r="Q1089" s="153" t="e">
        <f aca="false">#REF!</f>
        <v>#REF!</v>
      </c>
      <c r="R1089" s="0" t="e">
        <f aca="false">#REF!</f>
        <v>#REF!</v>
      </c>
      <c r="S1089" s="0" t="e">
        <f aca="false">#REF!</f>
        <v>#REF!</v>
      </c>
      <c r="T1089" s="0" t="e">
        <f aca="false">VLOOKUP('XL-OPT'!Q1089,Months!$A$4:$D$288,4)</f>
        <v>#REF!</v>
      </c>
    </row>
    <row r="1090" customFormat="false" ht="12.75" hidden="false" customHeight="false" outlineLevel="0" collapsed="false">
      <c r="O1090" s="0" t="e">
        <f aca="false">CONCATENATE(P1090,Q1090)</f>
        <v>#REF!</v>
      </c>
      <c r="P1090" s="0" t="e">
        <f aca="false">#REF!</f>
        <v>#REF!</v>
      </c>
      <c r="Q1090" s="153" t="e">
        <f aca="false">#REF!</f>
        <v>#REF!</v>
      </c>
      <c r="R1090" s="0" t="e">
        <f aca="false">#REF!</f>
        <v>#REF!</v>
      </c>
      <c r="S1090" s="0" t="e">
        <f aca="false">#REF!</f>
        <v>#REF!</v>
      </c>
      <c r="T1090" s="0" t="e">
        <f aca="false">VLOOKUP('XL-OPT'!Q1090,Months!$A$4:$D$288,4)</f>
        <v>#REF!</v>
      </c>
    </row>
    <row r="1091" customFormat="false" ht="12.75" hidden="false" customHeight="false" outlineLevel="0" collapsed="false">
      <c r="O1091" s="0" t="e">
        <f aca="false">CONCATENATE(P1091,Q1091)</f>
        <v>#REF!</v>
      </c>
      <c r="P1091" s="0" t="e">
        <f aca="false">#REF!</f>
        <v>#REF!</v>
      </c>
      <c r="Q1091" s="153" t="e">
        <f aca="false">#REF!</f>
        <v>#REF!</v>
      </c>
      <c r="R1091" s="0" t="e">
        <f aca="false">#REF!</f>
        <v>#REF!</v>
      </c>
      <c r="S1091" s="0" t="e">
        <f aca="false">#REF!</f>
        <v>#REF!</v>
      </c>
      <c r="T1091" s="0" t="e">
        <f aca="false">VLOOKUP('XL-OPT'!Q1091,Months!$A$4:$D$288,4)</f>
        <v>#REF!</v>
      </c>
    </row>
    <row r="1092" customFormat="false" ht="12.75" hidden="false" customHeight="false" outlineLevel="0" collapsed="false">
      <c r="O1092" s="0" t="e">
        <f aca="false">CONCATENATE(P1092,Q1092)</f>
        <v>#REF!</v>
      </c>
      <c r="P1092" s="0" t="e">
        <f aca="false">#REF!</f>
        <v>#REF!</v>
      </c>
      <c r="Q1092" s="153" t="e">
        <f aca="false">#REF!</f>
        <v>#REF!</v>
      </c>
      <c r="R1092" s="0" t="e">
        <f aca="false">#REF!</f>
        <v>#REF!</v>
      </c>
      <c r="S1092" s="0" t="e">
        <f aca="false">#REF!</f>
        <v>#REF!</v>
      </c>
      <c r="T1092" s="0" t="e">
        <f aca="false">VLOOKUP('XL-OPT'!Q1092,Months!$A$4:$D$288,4)</f>
        <v>#REF!</v>
      </c>
    </row>
    <row r="1093" customFormat="false" ht="12.75" hidden="false" customHeight="false" outlineLevel="0" collapsed="false">
      <c r="O1093" s="0" t="e">
        <f aca="false">CONCATENATE(P1093,Q1093)</f>
        <v>#REF!</v>
      </c>
      <c r="P1093" s="0" t="e">
        <f aca="false">#REF!</f>
        <v>#REF!</v>
      </c>
      <c r="Q1093" s="153" t="e">
        <f aca="false">#REF!</f>
        <v>#REF!</v>
      </c>
      <c r="R1093" s="0" t="e">
        <f aca="false">#REF!</f>
        <v>#REF!</v>
      </c>
      <c r="S1093" s="0" t="e">
        <f aca="false">#REF!</f>
        <v>#REF!</v>
      </c>
      <c r="T1093" s="0" t="e">
        <f aca="false">VLOOKUP('XL-OPT'!Q1093,Months!$A$4:$D$288,4)</f>
        <v>#REF!</v>
      </c>
    </row>
    <row r="1094" customFormat="false" ht="12.75" hidden="false" customHeight="false" outlineLevel="0" collapsed="false">
      <c r="O1094" s="0" t="e">
        <f aca="false">CONCATENATE(P1094,Q1094)</f>
        <v>#REF!</v>
      </c>
      <c r="P1094" s="0" t="e">
        <f aca="false">#REF!</f>
        <v>#REF!</v>
      </c>
      <c r="Q1094" s="153" t="e">
        <f aca="false">#REF!</f>
        <v>#REF!</v>
      </c>
      <c r="R1094" s="0" t="e">
        <f aca="false">#REF!</f>
        <v>#REF!</v>
      </c>
      <c r="S1094" s="0" t="e">
        <f aca="false">#REF!</f>
        <v>#REF!</v>
      </c>
      <c r="T1094" s="0" t="e">
        <f aca="false">VLOOKUP('XL-OPT'!Q1094,Months!$A$4:$D$288,4)</f>
        <v>#REF!</v>
      </c>
    </row>
    <row r="1095" customFormat="false" ht="12.75" hidden="false" customHeight="false" outlineLevel="0" collapsed="false">
      <c r="O1095" s="0" t="e">
        <f aca="false">CONCATENATE(P1095,Q1095)</f>
        <v>#REF!</v>
      </c>
      <c r="P1095" s="0" t="e">
        <f aca="false">#REF!</f>
        <v>#REF!</v>
      </c>
      <c r="Q1095" s="153" t="e">
        <f aca="false">#REF!</f>
        <v>#REF!</v>
      </c>
      <c r="R1095" s="0" t="e">
        <f aca="false">#REF!</f>
        <v>#REF!</v>
      </c>
      <c r="S1095" s="0" t="e">
        <f aca="false">#REF!</f>
        <v>#REF!</v>
      </c>
      <c r="T1095" s="0" t="e">
        <f aca="false">VLOOKUP('XL-OPT'!Q1095,Months!$A$4:$D$288,4)</f>
        <v>#REF!</v>
      </c>
    </row>
    <row r="1096" customFormat="false" ht="12.75" hidden="false" customHeight="false" outlineLevel="0" collapsed="false">
      <c r="O1096" s="0" t="e">
        <f aca="false">CONCATENATE(P1096,Q1096)</f>
        <v>#REF!</v>
      </c>
      <c r="P1096" s="0" t="e">
        <f aca="false">#REF!</f>
        <v>#REF!</v>
      </c>
      <c r="Q1096" s="153" t="e">
        <f aca="false">#REF!</f>
        <v>#REF!</v>
      </c>
      <c r="R1096" s="0" t="e">
        <f aca="false">#REF!</f>
        <v>#REF!</v>
      </c>
      <c r="S1096" s="0" t="e">
        <f aca="false">#REF!</f>
        <v>#REF!</v>
      </c>
      <c r="T1096" s="0" t="e">
        <f aca="false">VLOOKUP('XL-OPT'!Q1096,Months!$A$4:$D$288,4)</f>
        <v>#REF!</v>
      </c>
    </row>
    <row r="1097" customFormat="false" ht="12.75" hidden="false" customHeight="false" outlineLevel="0" collapsed="false">
      <c r="O1097" s="0" t="e">
        <f aca="false">CONCATENATE(P1097,Q1097)</f>
        <v>#REF!</v>
      </c>
      <c r="P1097" s="0" t="e">
        <f aca="false">#REF!</f>
        <v>#REF!</v>
      </c>
      <c r="Q1097" s="153" t="e">
        <f aca="false">#REF!</f>
        <v>#REF!</v>
      </c>
      <c r="R1097" s="0" t="e">
        <f aca="false">#REF!</f>
        <v>#REF!</v>
      </c>
      <c r="S1097" s="0" t="e">
        <f aca="false">#REF!</f>
        <v>#REF!</v>
      </c>
      <c r="T1097" s="0" t="e">
        <f aca="false">VLOOKUP('XL-OPT'!Q1097,Months!$A$4:$D$288,4)</f>
        <v>#REF!</v>
      </c>
    </row>
    <row r="1098" customFormat="false" ht="12.75" hidden="false" customHeight="false" outlineLevel="0" collapsed="false">
      <c r="O1098" s="0" t="e">
        <f aca="false">CONCATENATE(P1098,Q1098)</f>
        <v>#REF!</v>
      </c>
      <c r="P1098" s="0" t="e">
        <f aca="false">#REF!</f>
        <v>#REF!</v>
      </c>
      <c r="Q1098" s="153" t="e">
        <f aca="false">#REF!</f>
        <v>#REF!</v>
      </c>
      <c r="R1098" s="0" t="e">
        <f aca="false">#REF!</f>
        <v>#REF!</v>
      </c>
      <c r="S1098" s="0" t="e">
        <f aca="false">#REF!</f>
        <v>#REF!</v>
      </c>
      <c r="T1098" s="0" t="e">
        <f aca="false">VLOOKUP('XL-OPT'!Q1098,Months!$A$4:$D$288,4)</f>
        <v>#REF!</v>
      </c>
    </row>
    <row r="1099" customFormat="false" ht="12.75" hidden="false" customHeight="false" outlineLevel="0" collapsed="false">
      <c r="O1099" s="0" t="e">
        <f aca="false">CONCATENATE(P1099,Q1099)</f>
        <v>#REF!</v>
      </c>
      <c r="P1099" s="0" t="e">
        <f aca="false">#REF!</f>
        <v>#REF!</v>
      </c>
      <c r="Q1099" s="153" t="e">
        <f aca="false">#REF!</f>
        <v>#REF!</v>
      </c>
      <c r="R1099" s="0" t="e">
        <f aca="false">#REF!</f>
        <v>#REF!</v>
      </c>
      <c r="S1099" s="0" t="e">
        <f aca="false">#REF!</f>
        <v>#REF!</v>
      </c>
      <c r="T1099" s="0" t="e">
        <f aca="false">VLOOKUP('XL-OPT'!Q1099,Months!$A$4:$D$288,4)</f>
        <v>#REF!</v>
      </c>
    </row>
    <row r="1100" customFormat="false" ht="12.75" hidden="false" customHeight="false" outlineLevel="0" collapsed="false">
      <c r="O1100" s="0" t="e">
        <f aca="false">CONCATENATE(P1100,Q1100)</f>
        <v>#REF!</v>
      </c>
      <c r="P1100" s="0" t="e">
        <f aca="false">#REF!</f>
        <v>#REF!</v>
      </c>
      <c r="Q1100" s="153" t="e">
        <f aca="false">#REF!</f>
        <v>#REF!</v>
      </c>
      <c r="R1100" s="0" t="e">
        <f aca="false">#REF!</f>
        <v>#REF!</v>
      </c>
      <c r="S1100" s="0" t="e">
        <f aca="false">#REF!</f>
        <v>#REF!</v>
      </c>
      <c r="T1100" s="0" t="e">
        <f aca="false">VLOOKUP('XL-OPT'!Q1100,Months!$A$4:$D$288,4)</f>
        <v>#REF!</v>
      </c>
    </row>
    <row r="1101" customFormat="false" ht="12.75" hidden="false" customHeight="false" outlineLevel="0" collapsed="false">
      <c r="O1101" s="0" t="e">
        <f aca="false">CONCATENATE(P1101,Q1101)</f>
        <v>#REF!</v>
      </c>
      <c r="P1101" s="0" t="e">
        <f aca="false">#REF!</f>
        <v>#REF!</v>
      </c>
      <c r="Q1101" s="153" t="e">
        <f aca="false">#REF!</f>
        <v>#REF!</v>
      </c>
      <c r="R1101" s="0" t="e">
        <f aca="false">#REF!</f>
        <v>#REF!</v>
      </c>
      <c r="S1101" s="0" t="e">
        <f aca="false">#REF!</f>
        <v>#REF!</v>
      </c>
      <c r="T1101" s="0" t="e">
        <f aca="false">VLOOKUP('XL-OPT'!Q1101,Months!$A$4:$D$288,4)</f>
        <v>#REF!</v>
      </c>
    </row>
    <row r="1102" customFormat="false" ht="12.75" hidden="false" customHeight="false" outlineLevel="0" collapsed="false">
      <c r="O1102" s="0" t="e">
        <f aca="false">CONCATENATE(P1102,Q1102)</f>
        <v>#REF!</v>
      </c>
      <c r="P1102" s="0" t="e">
        <f aca="false">#REF!</f>
        <v>#REF!</v>
      </c>
      <c r="Q1102" s="153" t="e">
        <f aca="false">#REF!</f>
        <v>#REF!</v>
      </c>
      <c r="R1102" s="0" t="e">
        <f aca="false">#REF!</f>
        <v>#REF!</v>
      </c>
      <c r="S1102" s="0" t="e">
        <f aca="false">#REF!</f>
        <v>#REF!</v>
      </c>
      <c r="T1102" s="0" t="e">
        <f aca="false">VLOOKUP('XL-OPT'!Q1102,Months!$A$4:$D$288,4)</f>
        <v>#REF!</v>
      </c>
    </row>
    <row r="1103" customFormat="false" ht="12.75" hidden="false" customHeight="false" outlineLevel="0" collapsed="false">
      <c r="O1103" s="0" t="e">
        <f aca="false">CONCATENATE(P1103,Q1103)</f>
        <v>#REF!</v>
      </c>
      <c r="P1103" s="0" t="e">
        <f aca="false">#REF!</f>
        <v>#REF!</v>
      </c>
      <c r="Q1103" s="153" t="e">
        <f aca="false">#REF!</f>
        <v>#REF!</v>
      </c>
      <c r="R1103" s="0" t="e">
        <f aca="false">#REF!</f>
        <v>#REF!</v>
      </c>
      <c r="S1103" s="0" t="e">
        <f aca="false">#REF!</f>
        <v>#REF!</v>
      </c>
      <c r="T1103" s="0" t="e">
        <f aca="false">VLOOKUP('XL-OPT'!Q1103,Months!$A$4:$D$288,4)</f>
        <v>#REF!</v>
      </c>
    </row>
    <row r="1104" customFormat="false" ht="12.75" hidden="false" customHeight="false" outlineLevel="0" collapsed="false">
      <c r="O1104" s="0" t="e">
        <f aca="false">CONCATENATE(P1104,Q1104)</f>
        <v>#REF!</v>
      </c>
      <c r="P1104" s="0" t="e">
        <f aca="false">#REF!</f>
        <v>#REF!</v>
      </c>
      <c r="Q1104" s="153" t="e">
        <f aca="false">#REF!</f>
        <v>#REF!</v>
      </c>
      <c r="R1104" s="0" t="e">
        <f aca="false">#REF!</f>
        <v>#REF!</v>
      </c>
      <c r="S1104" s="0" t="e">
        <f aca="false">#REF!</f>
        <v>#REF!</v>
      </c>
      <c r="T1104" s="0" t="e">
        <f aca="false">VLOOKUP('XL-OPT'!Q1104,Months!$A$4:$D$288,4)</f>
        <v>#REF!</v>
      </c>
    </row>
    <row r="1105" customFormat="false" ht="12.75" hidden="false" customHeight="false" outlineLevel="0" collapsed="false">
      <c r="O1105" s="0" t="e">
        <f aca="false">CONCATENATE(P1105,Q1105)</f>
        <v>#REF!</v>
      </c>
      <c r="P1105" s="0" t="e">
        <f aca="false">#REF!</f>
        <v>#REF!</v>
      </c>
      <c r="Q1105" s="153" t="e">
        <f aca="false">#REF!</f>
        <v>#REF!</v>
      </c>
      <c r="R1105" s="0" t="e">
        <f aca="false">#REF!</f>
        <v>#REF!</v>
      </c>
      <c r="S1105" s="0" t="e">
        <f aca="false">#REF!</f>
        <v>#REF!</v>
      </c>
      <c r="T1105" s="0" t="e">
        <f aca="false">VLOOKUP('XL-OPT'!Q1105,Months!$A$4:$D$288,4)</f>
        <v>#REF!</v>
      </c>
    </row>
    <row r="1106" customFormat="false" ht="12.75" hidden="false" customHeight="false" outlineLevel="0" collapsed="false">
      <c r="O1106" s="0" t="e">
        <f aca="false">CONCATENATE(P1106,Q1106)</f>
        <v>#REF!</v>
      </c>
      <c r="P1106" s="0" t="e">
        <f aca="false">#REF!</f>
        <v>#REF!</v>
      </c>
      <c r="Q1106" s="153" t="e">
        <f aca="false">#REF!</f>
        <v>#REF!</v>
      </c>
      <c r="R1106" s="0" t="e">
        <f aca="false">#REF!</f>
        <v>#REF!</v>
      </c>
      <c r="S1106" s="0" t="e">
        <f aca="false">#REF!</f>
        <v>#REF!</v>
      </c>
      <c r="T1106" s="0" t="e">
        <f aca="false">VLOOKUP('XL-OPT'!Q1106,Months!$A$4:$D$288,4)</f>
        <v>#REF!</v>
      </c>
    </row>
    <row r="1107" customFormat="false" ht="12.75" hidden="false" customHeight="false" outlineLevel="0" collapsed="false">
      <c r="O1107" s="0" t="e">
        <f aca="false">CONCATENATE(P1107,Q1107)</f>
        <v>#REF!</v>
      </c>
      <c r="P1107" s="0" t="e">
        <f aca="false">#REF!</f>
        <v>#REF!</v>
      </c>
      <c r="Q1107" s="153" t="e">
        <f aca="false">#REF!</f>
        <v>#REF!</v>
      </c>
      <c r="R1107" s="0" t="e">
        <f aca="false">#REF!</f>
        <v>#REF!</v>
      </c>
      <c r="S1107" s="0" t="e">
        <f aca="false">#REF!</f>
        <v>#REF!</v>
      </c>
      <c r="T1107" s="0" t="e">
        <f aca="false">VLOOKUP('XL-OPT'!Q1107,Months!$A$4:$D$288,4)</f>
        <v>#REF!</v>
      </c>
    </row>
    <row r="1108" customFormat="false" ht="12.75" hidden="false" customHeight="false" outlineLevel="0" collapsed="false">
      <c r="O1108" s="0" t="e">
        <f aca="false">CONCATENATE(P1108,Q1108)</f>
        <v>#REF!</v>
      </c>
      <c r="P1108" s="0" t="e">
        <f aca="false">#REF!</f>
        <v>#REF!</v>
      </c>
      <c r="Q1108" s="153" t="e">
        <f aca="false">#REF!</f>
        <v>#REF!</v>
      </c>
      <c r="R1108" s="0" t="e">
        <f aca="false">#REF!</f>
        <v>#REF!</v>
      </c>
      <c r="S1108" s="0" t="e">
        <f aca="false">#REF!</f>
        <v>#REF!</v>
      </c>
      <c r="T1108" s="0" t="e">
        <f aca="false">VLOOKUP('XL-OPT'!Q1108,Months!$A$4:$D$288,4)</f>
        <v>#REF!</v>
      </c>
    </row>
    <row r="1109" customFormat="false" ht="12.75" hidden="false" customHeight="false" outlineLevel="0" collapsed="false">
      <c r="O1109" s="0" t="e">
        <f aca="false">CONCATENATE(P1109,Q1109)</f>
        <v>#REF!</v>
      </c>
      <c r="P1109" s="0" t="e">
        <f aca="false">#REF!</f>
        <v>#REF!</v>
      </c>
      <c r="Q1109" s="153" t="e">
        <f aca="false">#REF!</f>
        <v>#REF!</v>
      </c>
      <c r="R1109" s="0" t="e">
        <f aca="false">#REF!</f>
        <v>#REF!</v>
      </c>
      <c r="S1109" s="0" t="e">
        <f aca="false">#REF!</f>
        <v>#REF!</v>
      </c>
      <c r="T1109" s="0" t="e">
        <f aca="false">VLOOKUP('XL-OPT'!Q1109,Months!$A$4:$D$288,4)</f>
        <v>#REF!</v>
      </c>
    </row>
    <row r="1110" customFormat="false" ht="12.75" hidden="false" customHeight="false" outlineLevel="0" collapsed="false">
      <c r="O1110" s="0" t="e">
        <f aca="false">CONCATENATE(P1110,Q1110)</f>
        <v>#REF!</v>
      </c>
      <c r="P1110" s="0" t="e">
        <f aca="false">#REF!</f>
        <v>#REF!</v>
      </c>
      <c r="Q1110" s="153" t="e">
        <f aca="false">#REF!</f>
        <v>#REF!</v>
      </c>
      <c r="R1110" s="0" t="e">
        <f aca="false">#REF!</f>
        <v>#REF!</v>
      </c>
      <c r="S1110" s="0" t="e">
        <f aca="false">#REF!</f>
        <v>#REF!</v>
      </c>
      <c r="T1110" s="0" t="e">
        <f aca="false">VLOOKUP('XL-OPT'!Q1110,Months!$A$4:$D$288,4)</f>
        <v>#REF!</v>
      </c>
    </row>
    <row r="1111" customFormat="false" ht="12.75" hidden="false" customHeight="false" outlineLevel="0" collapsed="false">
      <c r="O1111" s="0" t="e">
        <f aca="false">CONCATENATE(P1111,Q1111)</f>
        <v>#REF!</v>
      </c>
      <c r="P1111" s="0" t="e">
        <f aca="false">#REF!</f>
        <v>#REF!</v>
      </c>
      <c r="Q1111" s="153" t="e">
        <f aca="false">#REF!</f>
        <v>#REF!</v>
      </c>
      <c r="R1111" s="0" t="e">
        <f aca="false">#REF!</f>
        <v>#REF!</v>
      </c>
      <c r="S1111" s="0" t="e">
        <f aca="false">#REF!</f>
        <v>#REF!</v>
      </c>
      <c r="T1111" s="0" t="e">
        <f aca="false">VLOOKUP('XL-OPT'!Q1111,Months!$A$4:$D$288,4)</f>
        <v>#REF!</v>
      </c>
    </row>
    <row r="1112" customFormat="false" ht="12.75" hidden="false" customHeight="false" outlineLevel="0" collapsed="false">
      <c r="O1112" s="0" t="e">
        <f aca="false">CONCATENATE(P1112,Q1112)</f>
        <v>#REF!</v>
      </c>
      <c r="P1112" s="0" t="e">
        <f aca="false">#REF!</f>
        <v>#REF!</v>
      </c>
      <c r="Q1112" s="153" t="e">
        <f aca="false">#REF!</f>
        <v>#REF!</v>
      </c>
      <c r="R1112" s="0" t="e">
        <f aca="false">#REF!</f>
        <v>#REF!</v>
      </c>
      <c r="S1112" s="0" t="e">
        <f aca="false">#REF!</f>
        <v>#REF!</v>
      </c>
      <c r="T1112" s="0" t="e">
        <f aca="false">VLOOKUP('XL-OPT'!Q1112,Months!$A$4:$D$288,4)</f>
        <v>#REF!</v>
      </c>
    </row>
    <row r="1113" customFormat="false" ht="12.75" hidden="false" customHeight="false" outlineLevel="0" collapsed="false">
      <c r="O1113" s="0" t="e">
        <f aca="false">CONCATENATE(P1113,Q1113)</f>
        <v>#REF!</v>
      </c>
      <c r="P1113" s="0" t="e">
        <f aca="false">#REF!</f>
        <v>#REF!</v>
      </c>
      <c r="Q1113" s="153" t="e">
        <f aca="false">#REF!</f>
        <v>#REF!</v>
      </c>
      <c r="R1113" s="0" t="e">
        <f aca="false">#REF!</f>
        <v>#REF!</v>
      </c>
      <c r="S1113" s="0" t="e">
        <f aca="false">#REF!</f>
        <v>#REF!</v>
      </c>
      <c r="T1113" s="0" t="e">
        <f aca="false">VLOOKUP('XL-OPT'!Q1113,Months!$A$4:$D$288,4)</f>
        <v>#REF!</v>
      </c>
    </row>
    <row r="1114" customFormat="false" ht="12.75" hidden="false" customHeight="false" outlineLevel="0" collapsed="false">
      <c r="O1114" s="0" t="e">
        <f aca="false">CONCATENATE(P1114,Q1114)</f>
        <v>#REF!</v>
      </c>
      <c r="P1114" s="0" t="e">
        <f aca="false">#REF!</f>
        <v>#REF!</v>
      </c>
      <c r="Q1114" s="153" t="e">
        <f aca="false">#REF!</f>
        <v>#REF!</v>
      </c>
      <c r="R1114" s="0" t="e">
        <f aca="false">#REF!</f>
        <v>#REF!</v>
      </c>
      <c r="S1114" s="0" t="e">
        <f aca="false">#REF!</f>
        <v>#REF!</v>
      </c>
      <c r="T1114" s="0" t="e">
        <f aca="false">VLOOKUP('XL-OPT'!Q1114,Months!$A$4:$D$288,4)</f>
        <v>#REF!</v>
      </c>
    </row>
    <row r="1115" customFormat="false" ht="12.75" hidden="false" customHeight="false" outlineLevel="0" collapsed="false">
      <c r="O1115" s="0" t="e">
        <f aca="false">CONCATENATE(P1115,Q1115)</f>
        <v>#REF!</v>
      </c>
      <c r="P1115" s="0" t="e">
        <f aca="false">#REF!</f>
        <v>#REF!</v>
      </c>
      <c r="Q1115" s="153" t="e">
        <f aca="false">#REF!</f>
        <v>#REF!</v>
      </c>
      <c r="R1115" s="0" t="e">
        <f aca="false">#REF!</f>
        <v>#REF!</v>
      </c>
      <c r="S1115" s="0" t="e">
        <f aca="false">#REF!</f>
        <v>#REF!</v>
      </c>
      <c r="T1115" s="0" t="e">
        <f aca="false">VLOOKUP('XL-OPT'!Q1115,Months!$A$4:$D$288,4)</f>
        <v>#REF!</v>
      </c>
    </row>
    <row r="1116" customFormat="false" ht="12.75" hidden="false" customHeight="false" outlineLevel="0" collapsed="false">
      <c r="O1116" s="0" t="e">
        <f aca="false">CONCATENATE(P1116,Q1116)</f>
        <v>#REF!</v>
      </c>
      <c r="P1116" s="0" t="e">
        <f aca="false">#REF!</f>
        <v>#REF!</v>
      </c>
      <c r="Q1116" s="153" t="e">
        <f aca="false">#REF!</f>
        <v>#REF!</v>
      </c>
      <c r="R1116" s="0" t="e">
        <f aca="false">#REF!</f>
        <v>#REF!</v>
      </c>
      <c r="S1116" s="0" t="e">
        <f aca="false">#REF!</f>
        <v>#REF!</v>
      </c>
      <c r="T1116" s="0" t="e">
        <f aca="false">VLOOKUP('XL-OPT'!Q1116,Months!$A$4:$D$288,4)</f>
        <v>#REF!</v>
      </c>
    </row>
    <row r="1117" customFormat="false" ht="12.75" hidden="false" customHeight="false" outlineLevel="0" collapsed="false">
      <c r="O1117" s="0" t="e">
        <f aca="false">CONCATENATE(P1117,Q1117)</f>
        <v>#REF!</v>
      </c>
      <c r="P1117" s="0" t="e">
        <f aca="false">#REF!</f>
        <v>#REF!</v>
      </c>
      <c r="Q1117" s="153" t="e">
        <f aca="false">#REF!</f>
        <v>#REF!</v>
      </c>
      <c r="R1117" s="0" t="e">
        <f aca="false">#REF!</f>
        <v>#REF!</v>
      </c>
      <c r="S1117" s="0" t="e">
        <f aca="false">#REF!</f>
        <v>#REF!</v>
      </c>
      <c r="T1117" s="0" t="e">
        <f aca="false">VLOOKUP('XL-OPT'!Q1117,Months!$A$4:$D$288,4)</f>
        <v>#REF!</v>
      </c>
    </row>
    <row r="1118" customFormat="false" ht="12.75" hidden="false" customHeight="false" outlineLevel="0" collapsed="false">
      <c r="O1118" s="0" t="e">
        <f aca="false">CONCATENATE(P1118,Q1118)</f>
        <v>#REF!</v>
      </c>
      <c r="P1118" s="0" t="e">
        <f aca="false">#REF!</f>
        <v>#REF!</v>
      </c>
      <c r="Q1118" s="153" t="e">
        <f aca="false">#REF!</f>
        <v>#REF!</v>
      </c>
      <c r="R1118" s="0" t="e">
        <f aca="false">#REF!</f>
        <v>#REF!</v>
      </c>
      <c r="S1118" s="0" t="e">
        <f aca="false">#REF!</f>
        <v>#REF!</v>
      </c>
      <c r="T1118" s="0" t="e">
        <f aca="false">VLOOKUP('XL-OPT'!Q1118,Months!$A$4:$D$288,4)</f>
        <v>#REF!</v>
      </c>
    </row>
    <row r="1119" customFormat="false" ht="12.75" hidden="false" customHeight="false" outlineLevel="0" collapsed="false">
      <c r="O1119" s="0" t="e">
        <f aca="false">CONCATENATE(P1119,Q1119)</f>
        <v>#REF!</v>
      </c>
      <c r="P1119" s="0" t="e">
        <f aca="false">#REF!</f>
        <v>#REF!</v>
      </c>
      <c r="Q1119" s="153" t="e">
        <f aca="false">#REF!</f>
        <v>#REF!</v>
      </c>
      <c r="R1119" s="0" t="e">
        <f aca="false">#REF!</f>
        <v>#REF!</v>
      </c>
      <c r="S1119" s="0" t="e">
        <f aca="false">#REF!</f>
        <v>#REF!</v>
      </c>
      <c r="T1119" s="0" t="e">
        <f aca="false">VLOOKUP('XL-OPT'!Q1119,Months!$A$4:$D$288,4)</f>
        <v>#REF!</v>
      </c>
    </row>
    <row r="1120" customFormat="false" ht="12.75" hidden="false" customHeight="false" outlineLevel="0" collapsed="false">
      <c r="O1120" s="0" t="e">
        <f aca="false">CONCATENATE(P1120,Q1120)</f>
        <v>#REF!</v>
      </c>
      <c r="P1120" s="0" t="e">
        <f aca="false">#REF!</f>
        <v>#REF!</v>
      </c>
      <c r="Q1120" s="153" t="e">
        <f aca="false">#REF!</f>
        <v>#REF!</v>
      </c>
      <c r="R1120" s="0" t="e">
        <f aca="false">#REF!</f>
        <v>#REF!</v>
      </c>
      <c r="S1120" s="0" t="e">
        <f aca="false">#REF!</f>
        <v>#REF!</v>
      </c>
      <c r="T1120" s="0" t="e">
        <f aca="false">VLOOKUP('XL-OPT'!Q1120,Months!$A$4:$D$288,4)</f>
        <v>#REF!</v>
      </c>
    </row>
    <row r="1121" customFormat="false" ht="12.75" hidden="false" customHeight="false" outlineLevel="0" collapsed="false">
      <c r="O1121" s="0" t="e">
        <f aca="false">CONCATENATE(P1121,Q1121)</f>
        <v>#REF!</v>
      </c>
      <c r="P1121" s="0" t="e">
        <f aca="false">#REF!</f>
        <v>#REF!</v>
      </c>
      <c r="Q1121" s="153" t="e">
        <f aca="false">#REF!</f>
        <v>#REF!</v>
      </c>
      <c r="R1121" s="0" t="e">
        <f aca="false">#REF!</f>
        <v>#REF!</v>
      </c>
      <c r="S1121" s="0" t="e">
        <f aca="false">#REF!</f>
        <v>#REF!</v>
      </c>
      <c r="T1121" s="0" t="e">
        <f aca="false">VLOOKUP('XL-OPT'!Q1121,Months!$A$4:$D$288,4)</f>
        <v>#REF!</v>
      </c>
    </row>
    <row r="1122" customFormat="false" ht="12.75" hidden="false" customHeight="false" outlineLevel="0" collapsed="false">
      <c r="O1122" s="0" t="e">
        <f aca="false">CONCATENATE(P1122,Q1122)</f>
        <v>#REF!</v>
      </c>
      <c r="P1122" s="0" t="e">
        <f aca="false">#REF!</f>
        <v>#REF!</v>
      </c>
      <c r="Q1122" s="153" t="e">
        <f aca="false">#REF!</f>
        <v>#REF!</v>
      </c>
      <c r="R1122" s="0" t="e">
        <f aca="false">#REF!</f>
        <v>#REF!</v>
      </c>
      <c r="S1122" s="0" t="e">
        <f aca="false">#REF!</f>
        <v>#REF!</v>
      </c>
      <c r="T1122" s="0" t="e">
        <f aca="false">VLOOKUP('XL-OPT'!Q1122,Months!$A$4:$D$288,4)</f>
        <v>#REF!</v>
      </c>
    </row>
    <row r="1123" customFormat="false" ht="12.75" hidden="false" customHeight="false" outlineLevel="0" collapsed="false">
      <c r="O1123" s="0" t="e">
        <f aca="false">CONCATENATE(P1123,Q1123)</f>
        <v>#REF!</v>
      </c>
      <c r="P1123" s="0" t="e">
        <f aca="false">#REF!</f>
        <v>#REF!</v>
      </c>
      <c r="Q1123" s="153" t="e">
        <f aca="false">#REF!</f>
        <v>#REF!</v>
      </c>
      <c r="R1123" s="0" t="e">
        <f aca="false">#REF!</f>
        <v>#REF!</v>
      </c>
      <c r="S1123" s="0" t="e">
        <f aca="false">#REF!</f>
        <v>#REF!</v>
      </c>
      <c r="T1123" s="0" t="e">
        <f aca="false">VLOOKUP('XL-OPT'!Q1123,Months!$A$4:$D$288,4)</f>
        <v>#REF!</v>
      </c>
    </row>
    <row r="1124" customFormat="false" ht="12.75" hidden="false" customHeight="false" outlineLevel="0" collapsed="false">
      <c r="O1124" s="0" t="e">
        <f aca="false">CONCATENATE(P1124,Q1124)</f>
        <v>#REF!</v>
      </c>
      <c r="P1124" s="0" t="e">
        <f aca="false">#REF!</f>
        <v>#REF!</v>
      </c>
      <c r="Q1124" s="153" t="e">
        <f aca="false">#REF!</f>
        <v>#REF!</v>
      </c>
      <c r="R1124" s="0" t="e">
        <f aca="false">#REF!</f>
        <v>#REF!</v>
      </c>
      <c r="S1124" s="0" t="e">
        <f aca="false">#REF!</f>
        <v>#REF!</v>
      </c>
      <c r="T1124" s="0" t="e">
        <f aca="false">VLOOKUP('XL-OPT'!Q1124,Months!$A$4:$D$288,4)</f>
        <v>#REF!</v>
      </c>
    </row>
    <row r="1125" customFormat="false" ht="12.75" hidden="false" customHeight="false" outlineLevel="0" collapsed="false">
      <c r="O1125" s="0" t="e">
        <f aca="false">CONCATENATE(P1125,Q1125)</f>
        <v>#REF!</v>
      </c>
      <c r="P1125" s="0" t="e">
        <f aca="false">#REF!</f>
        <v>#REF!</v>
      </c>
      <c r="Q1125" s="153" t="e">
        <f aca="false">#REF!</f>
        <v>#REF!</v>
      </c>
      <c r="R1125" s="0" t="e">
        <f aca="false">#REF!</f>
        <v>#REF!</v>
      </c>
      <c r="S1125" s="0" t="e">
        <f aca="false">#REF!</f>
        <v>#REF!</v>
      </c>
      <c r="T1125" s="0" t="e">
        <f aca="false">VLOOKUP('XL-OPT'!Q1125,Months!$A$4:$D$288,4)</f>
        <v>#REF!</v>
      </c>
    </row>
    <row r="1126" customFormat="false" ht="12.75" hidden="false" customHeight="false" outlineLevel="0" collapsed="false">
      <c r="O1126" s="0" t="e">
        <f aca="false">CONCATENATE(P1126,Q1126)</f>
        <v>#REF!</v>
      </c>
      <c r="P1126" s="0" t="e">
        <f aca="false">#REF!</f>
        <v>#REF!</v>
      </c>
      <c r="Q1126" s="153" t="e">
        <f aca="false">#REF!</f>
        <v>#REF!</v>
      </c>
      <c r="R1126" s="0" t="e">
        <f aca="false">#REF!</f>
        <v>#REF!</v>
      </c>
      <c r="S1126" s="0" t="e">
        <f aca="false">#REF!</f>
        <v>#REF!</v>
      </c>
      <c r="T1126" s="0" t="e">
        <f aca="false">VLOOKUP('XL-OPT'!Q1126,Months!$A$4:$D$288,4)</f>
        <v>#REF!</v>
      </c>
    </row>
    <row r="1127" customFormat="false" ht="12.75" hidden="false" customHeight="false" outlineLevel="0" collapsed="false">
      <c r="O1127" s="0" t="e">
        <f aca="false">CONCATENATE(P1127,Q1127)</f>
        <v>#REF!</v>
      </c>
      <c r="P1127" s="0" t="e">
        <f aca="false">#REF!</f>
        <v>#REF!</v>
      </c>
      <c r="Q1127" s="153" t="e">
        <f aca="false">#REF!</f>
        <v>#REF!</v>
      </c>
      <c r="R1127" s="0" t="e">
        <f aca="false">#REF!</f>
        <v>#REF!</v>
      </c>
      <c r="S1127" s="0" t="e">
        <f aca="false">#REF!</f>
        <v>#REF!</v>
      </c>
      <c r="T1127" s="0" t="e">
        <f aca="false">VLOOKUP('XL-OPT'!Q1127,Months!$A$4:$D$288,4)</f>
        <v>#REF!</v>
      </c>
    </row>
    <row r="1128" customFormat="false" ht="12.75" hidden="false" customHeight="false" outlineLevel="0" collapsed="false">
      <c r="O1128" s="0" t="e">
        <f aca="false">CONCATENATE(P1128,Q1128)</f>
        <v>#REF!</v>
      </c>
      <c r="P1128" s="0" t="e">
        <f aca="false">#REF!</f>
        <v>#REF!</v>
      </c>
      <c r="Q1128" s="153" t="e">
        <f aca="false">#REF!</f>
        <v>#REF!</v>
      </c>
      <c r="R1128" s="0" t="e">
        <f aca="false">#REF!</f>
        <v>#REF!</v>
      </c>
      <c r="S1128" s="0" t="e">
        <f aca="false">#REF!</f>
        <v>#REF!</v>
      </c>
      <c r="T1128" s="0" t="e">
        <f aca="false">VLOOKUP('XL-OPT'!Q1128,Months!$A$4:$D$288,4)</f>
        <v>#REF!</v>
      </c>
    </row>
    <row r="1129" customFormat="false" ht="12.75" hidden="false" customHeight="false" outlineLevel="0" collapsed="false">
      <c r="O1129" s="0" t="e">
        <f aca="false">CONCATENATE(P1129,Q1129)</f>
        <v>#REF!</v>
      </c>
      <c r="P1129" s="0" t="e">
        <f aca="false">#REF!</f>
        <v>#REF!</v>
      </c>
      <c r="Q1129" s="153" t="e">
        <f aca="false">#REF!</f>
        <v>#REF!</v>
      </c>
      <c r="R1129" s="0" t="e">
        <f aca="false">#REF!</f>
        <v>#REF!</v>
      </c>
      <c r="S1129" s="0" t="e">
        <f aca="false">#REF!</f>
        <v>#REF!</v>
      </c>
      <c r="T1129" s="0" t="e">
        <f aca="false">VLOOKUP('XL-OPT'!Q1129,Months!$A$4:$D$288,4)</f>
        <v>#REF!</v>
      </c>
    </row>
    <row r="1130" customFormat="false" ht="12.75" hidden="false" customHeight="false" outlineLevel="0" collapsed="false">
      <c r="O1130" s="0" t="e">
        <f aca="false">CONCATENATE(P1130,Q1130)</f>
        <v>#REF!</v>
      </c>
      <c r="P1130" s="0" t="e">
        <f aca="false">#REF!</f>
        <v>#REF!</v>
      </c>
      <c r="Q1130" s="153" t="e">
        <f aca="false">#REF!</f>
        <v>#REF!</v>
      </c>
      <c r="R1130" s="0" t="e">
        <f aca="false">#REF!</f>
        <v>#REF!</v>
      </c>
      <c r="S1130" s="0" t="e">
        <f aca="false">#REF!</f>
        <v>#REF!</v>
      </c>
      <c r="T1130" s="0" t="e">
        <f aca="false">VLOOKUP('XL-OPT'!Q1130,Months!$A$4:$D$288,4)</f>
        <v>#REF!</v>
      </c>
    </row>
    <row r="1131" customFormat="false" ht="12.75" hidden="false" customHeight="false" outlineLevel="0" collapsed="false">
      <c r="O1131" s="0" t="e">
        <f aca="false">CONCATENATE(P1131,Q1131)</f>
        <v>#REF!</v>
      </c>
      <c r="P1131" s="0" t="e">
        <f aca="false">#REF!</f>
        <v>#REF!</v>
      </c>
      <c r="Q1131" s="153" t="e">
        <f aca="false">#REF!</f>
        <v>#REF!</v>
      </c>
      <c r="R1131" s="0" t="e">
        <f aca="false">#REF!</f>
        <v>#REF!</v>
      </c>
      <c r="S1131" s="0" t="e">
        <f aca="false">#REF!</f>
        <v>#REF!</v>
      </c>
      <c r="T1131" s="0" t="e">
        <f aca="false">VLOOKUP('XL-OPT'!Q1131,Months!$A$4:$D$288,4)</f>
        <v>#REF!</v>
      </c>
    </row>
    <row r="1132" customFormat="false" ht="12.75" hidden="false" customHeight="false" outlineLevel="0" collapsed="false">
      <c r="O1132" s="0" t="e">
        <f aca="false">CONCATENATE(P1132,Q1132)</f>
        <v>#REF!</v>
      </c>
      <c r="P1132" s="0" t="e">
        <f aca="false">#REF!</f>
        <v>#REF!</v>
      </c>
      <c r="Q1132" s="153" t="e">
        <f aca="false">#REF!</f>
        <v>#REF!</v>
      </c>
      <c r="R1132" s="0" t="e">
        <f aca="false">#REF!</f>
        <v>#REF!</v>
      </c>
      <c r="S1132" s="0" t="e">
        <f aca="false">#REF!</f>
        <v>#REF!</v>
      </c>
      <c r="T1132" s="0" t="e">
        <f aca="false">VLOOKUP('XL-OPT'!Q1132,Months!$A$4:$D$288,4)</f>
        <v>#REF!</v>
      </c>
    </row>
    <row r="1133" customFormat="false" ht="12.75" hidden="false" customHeight="false" outlineLevel="0" collapsed="false">
      <c r="O1133" s="0" t="e">
        <f aca="false">CONCATENATE(P1133,Q1133)</f>
        <v>#REF!</v>
      </c>
      <c r="P1133" s="0" t="e">
        <f aca="false">#REF!</f>
        <v>#REF!</v>
      </c>
      <c r="Q1133" s="153" t="e">
        <f aca="false">#REF!</f>
        <v>#REF!</v>
      </c>
      <c r="R1133" s="0" t="e">
        <f aca="false">#REF!</f>
        <v>#REF!</v>
      </c>
      <c r="S1133" s="0" t="e">
        <f aca="false">#REF!</f>
        <v>#REF!</v>
      </c>
      <c r="T1133" s="0" t="e">
        <f aca="false">VLOOKUP('XL-OPT'!Q1133,Months!$A$4:$D$288,4)</f>
        <v>#REF!</v>
      </c>
    </row>
    <row r="1134" customFormat="false" ht="12.75" hidden="false" customHeight="false" outlineLevel="0" collapsed="false">
      <c r="O1134" s="0" t="e">
        <f aca="false">CONCATENATE(P1134,Q1134)</f>
        <v>#REF!</v>
      </c>
      <c r="P1134" s="0" t="e">
        <f aca="false">#REF!</f>
        <v>#REF!</v>
      </c>
      <c r="Q1134" s="153" t="e">
        <f aca="false">#REF!</f>
        <v>#REF!</v>
      </c>
      <c r="R1134" s="0" t="e">
        <f aca="false">#REF!</f>
        <v>#REF!</v>
      </c>
      <c r="S1134" s="0" t="e">
        <f aca="false">#REF!</f>
        <v>#REF!</v>
      </c>
      <c r="T1134" s="0" t="e">
        <f aca="false">VLOOKUP('XL-OPT'!Q1134,Months!$A$4:$D$288,4)</f>
        <v>#REF!</v>
      </c>
    </row>
    <row r="1135" customFormat="false" ht="12.75" hidden="false" customHeight="false" outlineLevel="0" collapsed="false">
      <c r="O1135" s="0" t="e">
        <f aca="false">CONCATENATE(P1135,Q1135)</f>
        <v>#REF!</v>
      </c>
      <c r="P1135" s="0" t="e">
        <f aca="false">#REF!</f>
        <v>#REF!</v>
      </c>
      <c r="Q1135" s="153" t="e">
        <f aca="false">#REF!</f>
        <v>#REF!</v>
      </c>
      <c r="R1135" s="0" t="e">
        <f aca="false">#REF!</f>
        <v>#REF!</v>
      </c>
      <c r="S1135" s="0" t="e">
        <f aca="false">#REF!</f>
        <v>#REF!</v>
      </c>
      <c r="T1135" s="0" t="e">
        <f aca="false">VLOOKUP('XL-OPT'!Q1135,Months!$A$4:$D$288,4)</f>
        <v>#REF!</v>
      </c>
    </row>
    <row r="1136" customFormat="false" ht="12.75" hidden="false" customHeight="false" outlineLevel="0" collapsed="false">
      <c r="O1136" s="0" t="e">
        <f aca="false">CONCATENATE(P1136,Q1136)</f>
        <v>#REF!</v>
      </c>
      <c r="P1136" s="0" t="e">
        <f aca="false">#REF!</f>
        <v>#REF!</v>
      </c>
      <c r="Q1136" s="153" t="e">
        <f aca="false">#REF!</f>
        <v>#REF!</v>
      </c>
      <c r="R1136" s="0" t="e">
        <f aca="false">#REF!</f>
        <v>#REF!</v>
      </c>
      <c r="S1136" s="0" t="e">
        <f aca="false">#REF!</f>
        <v>#REF!</v>
      </c>
      <c r="T1136" s="0" t="e">
        <f aca="false">VLOOKUP('XL-OPT'!Q1136,Months!$A$4:$D$288,4)</f>
        <v>#REF!</v>
      </c>
    </row>
    <row r="1137" customFormat="false" ht="12.75" hidden="false" customHeight="false" outlineLevel="0" collapsed="false">
      <c r="O1137" s="0" t="e">
        <f aca="false">CONCATENATE(P1137,Q1137)</f>
        <v>#REF!</v>
      </c>
      <c r="P1137" s="0" t="e">
        <f aca="false">#REF!</f>
        <v>#REF!</v>
      </c>
      <c r="Q1137" s="153" t="e">
        <f aca="false">#REF!</f>
        <v>#REF!</v>
      </c>
      <c r="R1137" s="0" t="e">
        <f aca="false">#REF!</f>
        <v>#REF!</v>
      </c>
      <c r="S1137" s="0" t="e">
        <f aca="false">#REF!</f>
        <v>#REF!</v>
      </c>
      <c r="T1137" s="0" t="e">
        <f aca="false">VLOOKUP('XL-OPT'!Q1137,Months!$A$4:$D$288,4)</f>
        <v>#REF!</v>
      </c>
    </row>
    <row r="1138" customFormat="false" ht="12.75" hidden="false" customHeight="false" outlineLevel="0" collapsed="false">
      <c r="O1138" s="0" t="e">
        <f aca="false">CONCATENATE(P1138,Q1138)</f>
        <v>#REF!</v>
      </c>
      <c r="P1138" s="0" t="e">
        <f aca="false">#REF!</f>
        <v>#REF!</v>
      </c>
      <c r="Q1138" s="153" t="e">
        <f aca="false">#REF!</f>
        <v>#REF!</v>
      </c>
      <c r="R1138" s="0" t="e">
        <f aca="false">#REF!</f>
        <v>#REF!</v>
      </c>
      <c r="S1138" s="0" t="e">
        <f aca="false">#REF!</f>
        <v>#REF!</v>
      </c>
      <c r="T1138" s="0" t="e">
        <f aca="false">VLOOKUP('XL-OPT'!Q1138,Months!$A$4:$D$288,4)</f>
        <v>#REF!</v>
      </c>
    </row>
    <row r="1139" customFormat="false" ht="12.75" hidden="false" customHeight="false" outlineLevel="0" collapsed="false">
      <c r="O1139" s="0" t="e">
        <f aca="false">CONCATENATE(P1139,Q1139)</f>
        <v>#REF!</v>
      </c>
      <c r="P1139" s="0" t="e">
        <f aca="false">#REF!</f>
        <v>#REF!</v>
      </c>
      <c r="Q1139" s="153" t="e">
        <f aca="false">#REF!</f>
        <v>#REF!</v>
      </c>
      <c r="R1139" s="0" t="e">
        <f aca="false">#REF!</f>
        <v>#REF!</v>
      </c>
      <c r="S1139" s="0" t="e">
        <f aca="false">#REF!</f>
        <v>#REF!</v>
      </c>
      <c r="T1139" s="0" t="e">
        <f aca="false">VLOOKUP('XL-OPT'!Q1139,Months!$A$4:$D$288,4)</f>
        <v>#REF!</v>
      </c>
    </row>
    <row r="1140" customFormat="false" ht="12.75" hidden="false" customHeight="false" outlineLevel="0" collapsed="false">
      <c r="O1140" s="0" t="e">
        <f aca="false">CONCATENATE(P1140,Q1140)</f>
        <v>#REF!</v>
      </c>
      <c r="P1140" s="0" t="e">
        <f aca="false">#REF!</f>
        <v>#REF!</v>
      </c>
      <c r="Q1140" s="153" t="e">
        <f aca="false">#REF!</f>
        <v>#REF!</v>
      </c>
      <c r="R1140" s="0" t="e">
        <f aca="false">#REF!</f>
        <v>#REF!</v>
      </c>
      <c r="S1140" s="0" t="e">
        <f aca="false">#REF!</f>
        <v>#REF!</v>
      </c>
      <c r="T1140" s="0" t="e">
        <f aca="false">VLOOKUP('XL-OPT'!Q1140,Months!$A$4:$D$288,4)</f>
        <v>#REF!</v>
      </c>
    </row>
    <row r="1141" customFormat="false" ht="12.75" hidden="false" customHeight="false" outlineLevel="0" collapsed="false">
      <c r="O1141" s="0" t="e">
        <f aca="false">CONCATENATE(P1141,Q1141)</f>
        <v>#REF!</v>
      </c>
      <c r="P1141" s="0" t="e">
        <f aca="false">#REF!</f>
        <v>#REF!</v>
      </c>
      <c r="Q1141" s="153" t="e">
        <f aca="false">#REF!</f>
        <v>#REF!</v>
      </c>
      <c r="R1141" s="0" t="e">
        <f aca="false">#REF!</f>
        <v>#REF!</v>
      </c>
      <c r="S1141" s="0" t="e">
        <f aca="false">#REF!</f>
        <v>#REF!</v>
      </c>
      <c r="T1141" s="0" t="e">
        <f aca="false">VLOOKUP('XL-OPT'!Q1141,Months!$A$4:$D$288,4)</f>
        <v>#REF!</v>
      </c>
    </row>
    <row r="1142" customFormat="false" ht="12.75" hidden="false" customHeight="false" outlineLevel="0" collapsed="false">
      <c r="O1142" s="0" t="e">
        <f aca="false">CONCATENATE(P1142,Q1142)</f>
        <v>#REF!</v>
      </c>
      <c r="P1142" s="0" t="e">
        <f aca="false">#REF!</f>
        <v>#REF!</v>
      </c>
      <c r="Q1142" s="153" t="e">
        <f aca="false">#REF!</f>
        <v>#REF!</v>
      </c>
      <c r="R1142" s="0" t="e">
        <f aca="false">#REF!</f>
        <v>#REF!</v>
      </c>
      <c r="S1142" s="0" t="e">
        <f aca="false">#REF!</f>
        <v>#REF!</v>
      </c>
      <c r="T1142" s="0" t="e">
        <f aca="false">VLOOKUP('XL-OPT'!Q1142,Months!$A$4:$D$288,4)</f>
        <v>#REF!</v>
      </c>
    </row>
    <row r="1143" customFormat="false" ht="12.75" hidden="false" customHeight="false" outlineLevel="0" collapsed="false">
      <c r="O1143" s="0" t="e">
        <f aca="false">CONCATENATE(P1143,Q1143)</f>
        <v>#REF!</v>
      </c>
      <c r="P1143" s="0" t="e">
        <f aca="false">#REF!</f>
        <v>#REF!</v>
      </c>
      <c r="Q1143" s="153" t="e">
        <f aca="false">#REF!</f>
        <v>#REF!</v>
      </c>
      <c r="R1143" s="0" t="e">
        <f aca="false">#REF!</f>
        <v>#REF!</v>
      </c>
      <c r="S1143" s="0" t="e">
        <f aca="false">#REF!</f>
        <v>#REF!</v>
      </c>
      <c r="T1143" s="0" t="e">
        <f aca="false">VLOOKUP('XL-OPT'!Q1143,Months!$A$4:$D$288,4)</f>
        <v>#REF!</v>
      </c>
    </row>
    <row r="1144" customFormat="false" ht="12.75" hidden="false" customHeight="false" outlineLevel="0" collapsed="false">
      <c r="O1144" s="0" t="e">
        <f aca="false">CONCATENATE(P1144,Q1144)</f>
        <v>#REF!</v>
      </c>
      <c r="P1144" s="0" t="e">
        <f aca="false">#REF!</f>
        <v>#REF!</v>
      </c>
      <c r="Q1144" s="153" t="e">
        <f aca="false">#REF!</f>
        <v>#REF!</v>
      </c>
      <c r="R1144" s="0" t="e">
        <f aca="false">#REF!</f>
        <v>#REF!</v>
      </c>
      <c r="S1144" s="0" t="e">
        <f aca="false">#REF!</f>
        <v>#REF!</v>
      </c>
      <c r="T1144" s="0" t="e">
        <f aca="false">VLOOKUP('XL-OPT'!Q1144,Months!$A$4:$D$288,4)</f>
        <v>#REF!</v>
      </c>
    </row>
    <row r="1145" customFormat="false" ht="12.75" hidden="false" customHeight="false" outlineLevel="0" collapsed="false">
      <c r="O1145" s="0" t="e">
        <f aca="false">CONCATENATE(P1145,Q1145)</f>
        <v>#REF!</v>
      </c>
      <c r="P1145" s="0" t="e">
        <f aca="false">#REF!</f>
        <v>#REF!</v>
      </c>
      <c r="Q1145" s="153" t="e">
        <f aca="false">#REF!</f>
        <v>#REF!</v>
      </c>
      <c r="R1145" s="0" t="e">
        <f aca="false">#REF!</f>
        <v>#REF!</v>
      </c>
      <c r="S1145" s="0" t="e">
        <f aca="false">#REF!</f>
        <v>#REF!</v>
      </c>
      <c r="T1145" s="0" t="e">
        <f aca="false">VLOOKUP('XL-OPT'!Q1145,Months!$A$4:$D$288,4)</f>
        <v>#REF!</v>
      </c>
    </row>
    <row r="1146" customFormat="false" ht="12.75" hidden="false" customHeight="false" outlineLevel="0" collapsed="false">
      <c r="O1146" s="0" t="e">
        <f aca="false">CONCATENATE(P1146,Q1146)</f>
        <v>#REF!</v>
      </c>
      <c r="P1146" s="0" t="e">
        <f aca="false">#REF!</f>
        <v>#REF!</v>
      </c>
      <c r="Q1146" s="153" t="e">
        <f aca="false">#REF!</f>
        <v>#REF!</v>
      </c>
      <c r="R1146" s="0" t="e">
        <f aca="false">#REF!</f>
        <v>#REF!</v>
      </c>
      <c r="S1146" s="0" t="e">
        <f aca="false">#REF!</f>
        <v>#REF!</v>
      </c>
      <c r="T1146" s="0" t="e">
        <f aca="false">VLOOKUP('XL-OPT'!Q1146,Months!$A$4:$D$288,4)</f>
        <v>#REF!</v>
      </c>
    </row>
    <row r="1147" customFormat="false" ht="12.75" hidden="false" customHeight="false" outlineLevel="0" collapsed="false">
      <c r="O1147" s="0" t="e">
        <f aca="false">CONCATENATE(P1147,Q1147)</f>
        <v>#REF!</v>
      </c>
      <c r="P1147" s="0" t="e">
        <f aca="false">#REF!</f>
        <v>#REF!</v>
      </c>
      <c r="Q1147" s="153" t="e">
        <f aca="false">#REF!</f>
        <v>#REF!</v>
      </c>
      <c r="R1147" s="0" t="e">
        <f aca="false">#REF!</f>
        <v>#REF!</v>
      </c>
      <c r="S1147" s="0" t="e">
        <f aca="false">#REF!</f>
        <v>#REF!</v>
      </c>
      <c r="T1147" s="0" t="e">
        <f aca="false">VLOOKUP('XL-OPT'!Q1147,Months!$A$4:$D$288,4)</f>
        <v>#REF!</v>
      </c>
    </row>
    <row r="1148" customFormat="false" ht="12.75" hidden="false" customHeight="false" outlineLevel="0" collapsed="false">
      <c r="O1148" s="0" t="e">
        <f aca="false">CONCATENATE(P1148,Q1148)</f>
        <v>#REF!</v>
      </c>
      <c r="P1148" s="0" t="e">
        <f aca="false">#REF!</f>
        <v>#REF!</v>
      </c>
      <c r="Q1148" s="153" t="e">
        <f aca="false">#REF!</f>
        <v>#REF!</v>
      </c>
      <c r="R1148" s="0" t="e">
        <f aca="false">#REF!</f>
        <v>#REF!</v>
      </c>
      <c r="S1148" s="0" t="e">
        <f aca="false">#REF!</f>
        <v>#REF!</v>
      </c>
      <c r="T1148" s="0" t="e">
        <f aca="false">VLOOKUP('XL-OPT'!Q1148,Months!$A$4:$D$288,4)</f>
        <v>#REF!</v>
      </c>
    </row>
    <row r="1149" customFormat="false" ht="12.75" hidden="false" customHeight="false" outlineLevel="0" collapsed="false">
      <c r="O1149" s="0" t="e">
        <f aca="false">CONCATENATE(P1149,Q1149)</f>
        <v>#REF!</v>
      </c>
      <c r="P1149" s="0" t="e">
        <f aca="false">#REF!</f>
        <v>#REF!</v>
      </c>
      <c r="Q1149" s="153" t="e">
        <f aca="false">#REF!</f>
        <v>#REF!</v>
      </c>
      <c r="R1149" s="0" t="e">
        <f aca="false">#REF!</f>
        <v>#REF!</v>
      </c>
      <c r="S1149" s="0" t="e">
        <f aca="false">#REF!</f>
        <v>#REF!</v>
      </c>
      <c r="T1149" s="0" t="e">
        <f aca="false">VLOOKUP('XL-OPT'!Q1149,Months!$A$4:$D$288,4)</f>
        <v>#REF!</v>
      </c>
    </row>
    <row r="1150" customFormat="false" ht="12.75" hidden="false" customHeight="false" outlineLevel="0" collapsed="false">
      <c r="O1150" s="0" t="e">
        <f aca="false">CONCATENATE(P1150,Q1150)</f>
        <v>#REF!</v>
      </c>
      <c r="P1150" s="0" t="e">
        <f aca="false">#REF!</f>
        <v>#REF!</v>
      </c>
      <c r="Q1150" s="153" t="e">
        <f aca="false">#REF!</f>
        <v>#REF!</v>
      </c>
      <c r="R1150" s="0" t="e">
        <f aca="false">#REF!</f>
        <v>#REF!</v>
      </c>
      <c r="S1150" s="0" t="e">
        <f aca="false">#REF!</f>
        <v>#REF!</v>
      </c>
      <c r="T1150" s="0" t="e">
        <f aca="false">VLOOKUP('XL-OPT'!Q1150,Months!$A$4:$D$288,4)</f>
        <v>#REF!</v>
      </c>
    </row>
    <row r="1151" customFormat="false" ht="12.75" hidden="false" customHeight="false" outlineLevel="0" collapsed="false">
      <c r="O1151" s="0" t="e">
        <f aca="false">CONCATENATE(P1151,Q1151)</f>
        <v>#REF!</v>
      </c>
      <c r="P1151" s="0" t="e">
        <f aca="false">#REF!</f>
        <v>#REF!</v>
      </c>
      <c r="Q1151" s="153" t="e">
        <f aca="false">#REF!</f>
        <v>#REF!</v>
      </c>
      <c r="R1151" s="0" t="e">
        <f aca="false">#REF!</f>
        <v>#REF!</v>
      </c>
      <c r="S1151" s="0" t="e">
        <f aca="false">#REF!</f>
        <v>#REF!</v>
      </c>
      <c r="T1151" s="0" t="e">
        <f aca="false">VLOOKUP('XL-OPT'!Q1151,Months!$A$4:$D$288,4)</f>
        <v>#REF!</v>
      </c>
    </row>
    <row r="1152" customFormat="false" ht="12.75" hidden="false" customHeight="false" outlineLevel="0" collapsed="false">
      <c r="O1152" s="0" t="e">
        <f aca="false">CONCATENATE(P1152,Q1152)</f>
        <v>#REF!</v>
      </c>
      <c r="P1152" s="0" t="e">
        <f aca="false">#REF!</f>
        <v>#REF!</v>
      </c>
      <c r="Q1152" s="153" t="e">
        <f aca="false">#REF!</f>
        <v>#REF!</v>
      </c>
      <c r="R1152" s="0" t="e">
        <f aca="false">#REF!</f>
        <v>#REF!</v>
      </c>
      <c r="S1152" s="0" t="e">
        <f aca="false">#REF!</f>
        <v>#REF!</v>
      </c>
      <c r="T1152" s="0" t="e">
        <f aca="false">VLOOKUP('XL-OPT'!Q1152,Months!$A$4:$D$288,4)</f>
        <v>#REF!</v>
      </c>
    </row>
    <row r="1153" customFormat="false" ht="12.75" hidden="false" customHeight="false" outlineLevel="0" collapsed="false">
      <c r="O1153" s="0" t="e">
        <f aca="false">CONCATENATE(P1153,Q1153)</f>
        <v>#REF!</v>
      </c>
      <c r="P1153" s="0" t="e">
        <f aca="false">#REF!</f>
        <v>#REF!</v>
      </c>
      <c r="Q1153" s="153" t="e">
        <f aca="false">#REF!</f>
        <v>#REF!</v>
      </c>
      <c r="R1153" s="0" t="e">
        <f aca="false">#REF!</f>
        <v>#REF!</v>
      </c>
      <c r="S1153" s="0" t="e">
        <f aca="false">#REF!</f>
        <v>#REF!</v>
      </c>
      <c r="T1153" s="0" t="e">
        <f aca="false">VLOOKUP('XL-OPT'!Q1153,Months!$A$4:$D$288,4)</f>
        <v>#REF!</v>
      </c>
    </row>
    <row r="1154" customFormat="false" ht="12.75" hidden="false" customHeight="false" outlineLevel="0" collapsed="false">
      <c r="O1154" s="0" t="e">
        <f aca="false">CONCATENATE(P1154,Q1154)</f>
        <v>#REF!</v>
      </c>
      <c r="P1154" s="0" t="e">
        <f aca="false">#REF!</f>
        <v>#REF!</v>
      </c>
      <c r="Q1154" s="153" t="e">
        <f aca="false">#REF!</f>
        <v>#REF!</v>
      </c>
      <c r="R1154" s="0" t="e">
        <f aca="false">#REF!</f>
        <v>#REF!</v>
      </c>
      <c r="S1154" s="0" t="e">
        <f aca="false">#REF!</f>
        <v>#REF!</v>
      </c>
      <c r="T1154" s="0" t="e">
        <f aca="false">VLOOKUP('XL-OPT'!Q1154,Months!$A$4:$D$288,4)</f>
        <v>#REF!</v>
      </c>
    </row>
    <row r="1155" customFormat="false" ht="12.75" hidden="false" customHeight="false" outlineLevel="0" collapsed="false">
      <c r="O1155" s="0" t="e">
        <f aca="false">CONCATENATE(P1155,Q1155)</f>
        <v>#REF!</v>
      </c>
      <c r="P1155" s="0" t="e">
        <f aca="false">#REF!</f>
        <v>#REF!</v>
      </c>
      <c r="Q1155" s="153" t="e">
        <f aca="false">#REF!</f>
        <v>#REF!</v>
      </c>
      <c r="R1155" s="0" t="e">
        <f aca="false">#REF!</f>
        <v>#REF!</v>
      </c>
      <c r="S1155" s="0" t="e">
        <f aca="false">#REF!</f>
        <v>#REF!</v>
      </c>
      <c r="T1155" s="0" t="e">
        <f aca="false">VLOOKUP('XL-OPT'!Q1155,Months!$A$4:$D$288,4)</f>
        <v>#REF!</v>
      </c>
    </row>
    <row r="1156" customFormat="false" ht="12.75" hidden="false" customHeight="false" outlineLevel="0" collapsed="false">
      <c r="O1156" s="0" t="e">
        <f aca="false">CONCATENATE(P1156,Q1156)</f>
        <v>#REF!</v>
      </c>
      <c r="P1156" s="0" t="e">
        <f aca="false">#REF!</f>
        <v>#REF!</v>
      </c>
      <c r="Q1156" s="153" t="e">
        <f aca="false">#REF!</f>
        <v>#REF!</v>
      </c>
      <c r="R1156" s="0" t="e">
        <f aca="false">#REF!</f>
        <v>#REF!</v>
      </c>
      <c r="S1156" s="0" t="e">
        <f aca="false">#REF!</f>
        <v>#REF!</v>
      </c>
      <c r="T1156" s="0" t="e">
        <f aca="false">VLOOKUP('XL-OPT'!Q1156,Months!$A$4:$D$288,4)</f>
        <v>#REF!</v>
      </c>
    </row>
    <row r="1157" customFormat="false" ht="12.75" hidden="false" customHeight="false" outlineLevel="0" collapsed="false">
      <c r="O1157" s="0" t="e">
        <f aca="false">CONCATENATE(P1157,Q1157)</f>
        <v>#REF!</v>
      </c>
      <c r="P1157" s="0" t="e">
        <f aca="false">#REF!</f>
        <v>#REF!</v>
      </c>
      <c r="Q1157" s="153" t="e">
        <f aca="false">#REF!</f>
        <v>#REF!</v>
      </c>
      <c r="R1157" s="0" t="e">
        <f aca="false">#REF!</f>
        <v>#REF!</v>
      </c>
      <c r="S1157" s="0" t="e">
        <f aca="false">#REF!</f>
        <v>#REF!</v>
      </c>
      <c r="T1157" s="0" t="e">
        <f aca="false">VLOOKUP('XL-OPT'!Q1157,Months!$A$4:$D$288,4)</f>
        <v>#REF!</v>
      </c>
    </row>
    <row r="1158" customFormat="false" ht="12.75" hidden="false" customHeight="false" outlineLevel="0" collapsed="false">
      <c r="O1158" s="0" t="e">
        <f aca="false">CONCATENATE(P1158,Q1158)</f>
        <v>#REF!</v>
      </c>
      <c r="P1158" s="0" t="e">
        <f aca="false">#REF!</f>
        <v>#REF!</v>
      </c>
      <c r="Q1158" s="153" t="e">
        <f aca="false">#REF!</f>
        <v>#REF!</v>
      </c>
      <c r="R1158" s="0" t="e">
        <f aca="false">#REF!</f>
        <v>#REF!</v>
      </c>
      <c r="S1158" s="0" t="e">
        <f aca="false">#REF!</f>
        <v>#REF!</v>
      </c>
      <c r="T1158" s="0" t="e">
        <f aca="false">VLOOKUP('XL-OPT'!Q1158,Months!$A$4:$D$288,4)</f>
        <v>#REF!</v>
      </c>
    </row>
    <row r="1159" customFormat="false" ht="12.75" hidden="false" customHeight="false" outlineLevel="0" collapsed="false">
      <c r="O1159" s="0" t="e">
        <f aca="false">CONCATENATE(P1159,Q1159)</f>
        <v>#REF!</v>
      </c>
      <c r="P1159" s="0" t="e">
        <f aca="false">#REF!</f>
        <v>#REF!</v>
      </c>
      <c r="Q1159" s="153" t="e">
        <f aca="false">#REF!</f>
        <v>#REF!</v>
      </c>
      <c r="R1159" s="0" t="e">
        <f aca="false">#REF!</f>
        <v>#REF!</v>
      </c>
      <c r="S1159" s="0" t="e">
        <f aca="false">#REF!</f>
        <v>#REF!</v>
      </c>
      <c r="T1159" s="0" t="e">
        <f aca="false">VLOOKUP('XL-OPT'!Q1159,Months!$A$4:$D$288,4)</f>
        <v>#REF!</v>
      </c>
    </row>
    <row r="1160" customFormat="false" ht="12.75" hidden="false" customHeight="false" outlineLevel="0" collapsed="false">
      <c r="O1160" s="0" t="e">
        <f aca="false">CONCATENATE(P1160,Q1160)</f>
        <v>#REF!</v>
      </c>
      <c r="P1160" s="0" t="e">
        <f aca="false">#REF!</f>
        <v>#REF!</v>
      </c>
      <c r="Q1160" s="153" t="e">
        <f aca="false">#REF!</f>
        <v>#REF!</v>
      </c>
      <c r="R1160" s="0" t="e">
        <f aca="false">#REF!</f>
        <v>#REF!</v>
      </c>
      <c r="S1160" s="0" t="e">
        <f aca="false">#REF!</f>
        <v>#REF!</v>
      </c>
      <c r="T1160" s="0" t="e">
        <f aca="false">VLOOKUP('XL-OPT'!Q1160,Months!$A$4:$D$288,4)</f>
        <v>#REF!</v>
      </c>
    </row>
    <row r="1161" customFormat="false" ht="12.75" hidden="false" customHeight="false" outlineLevel="0" collapsed="false">
      <c r="O1161" s="0" t="e">
        <f aca="false">CONCATENATE(P1161,Q1161)</f>
        <v>#REF!</v>
      </c>
      <c r="P1161" s="0" t="e">
        <f aca="false">#REF!</f>
        <v>#REF!</v>
      </c>
      <c r="Q1161" s="153" t="e">
        <f aca="false">#REF!</f>
        <v>#REF!</v>
      </c>
      <c r="R1161" s="0" t="e">
        <f aca="false">#REF!</f>
        <v>#REF!</v>
      </c>
      <c r="S1161" s="0" t="e">
        <f aca="false">#REF!</f>
        <v>#REF!</v>
      </c>
      <c r="T1161" s="0" t="e">
        <f aca="false">VLOOKUP('XL-OPT'!Q1161,Months!$A$4:$D$288,4)</f>
        <v>#REF!</v>
      </c>
    </row>
    <row r="1162" customFormat="false" ht="12.75" hidden="false" customHeight="false" outlineLevel="0" collapsed="false">
      <c r="O1162" s="0" t="e">
        <f aca="false">CONCATENATE(P1162,Q1162)</f>
        <v>#REF!</v>
      </c>
      <c r="P1162" s="0" t="e">
        <f aca="false">#REF!</f>
        <v>#REF!</v>
      </c>
      <c r="Q1162" s="153" t="e">
        <f aca="false">#REF!</f>
        <v>#REF!</v>
      </c>
      <c r="R1162" s="0" t="e">
        <f aca="false">#REF!</f>
        <v>#REF!</v>
      </c>
      <c r="S1162" s="0" t="e">
        <f aca="false">#REF!</f>
        <v>#REF!</v>
      </c>
      <c r="T1162" s="0" t="e">
        <f aca="false">VLOOKUP('XL-OPT'!Q1162,Months!$A$4:$D$288,4)</f>
        <v>#REF!</v>
      </c>
    </row>
    <row r="1163" customFormat="false" ht="12.75" hidden="false" customHeight="false" outlineLevel="0" collapsed="false">
      <c r="O1163" s="0" t="e">
        <f aca="false">CONCATENATE(P1163,Q1163)</f>
        <v>#REF!</v>
      </c>
      <c r="P1163" s="0" t="e">
        <f aca="false">#REF!</f>
        <v>#REF!</v>
      </c>
      <c r="Q1163" s="153" t="e">
        <f aca="false">#REF!</f>
        <v>#REF!</v>
      </c>
      <c r="R1163" s="0" t="e">
        <f aca="false">#REF!</f>
        <v>#REF!</v>
      </c>
      <c r="S1163" s="0" t="e">
        <f aca="false">#REF!</f>
        <v>#REF!</v>
      </c>
      <c r="T1163" s="0" t="e">
        <f aca="false">VLOOKUP('XL-OPT'!Q1163,Months!$A$4:$D$288,4)</f>
        <v>#REF!</v>
      </c>
    </row>
    <row r="1164" customFormat="false" ht="12.75" hidden="false" customHeight="false" outlineLevel="0" collapsed="false">
      <c r="O1164" s="0" t="e">
        <f aca="false">CONCATENATE(P1164,Q1164)</f>
        <v>#REF!</v>
      </c>
      <c r="P1164" s="0" t="e">
        <f aca="false">#REF!</f>
        <v>#REF!</v>
      </c>
      <c r="Q1164" s="153" t="e">
        <f aca="false">#REF!</f>
        <v>#REF!</v>
      </c>
      <c r="R1164" s="0" t="e">
        <f aca="false">#REF!</f>
        <v>#REF!</v>
      </c>
      <c r="S1164" s="0" t="e">
        <f aca="false">#REF!</f>
        <v>#REF!</v>
      </c>
      <c r="T1164" s="0" t="e">
        <f aca="false">VLOOKUP('XL-OPT'!Q1164,Months!$A$4:$D$288,4)</f>
        <v>#REF!</v>
      </c>
    </row>
    <row r="1165" customFormat="false" ht="12.75" hidden="false" customHeight="false" outlineLevel="0" collapsed="false">
      <c r="O1165" s="0" t="e">
        <f aca="false">CONCATENATE(P1165,Q1165)</f>
        <v>#REF!</v>
      </c>
      <c r="P1165" s="0" t="e">
        <f aca="false">#REF!</f>
        <v>#REF!</v>
      </c>
      <c r="Q1165" s="153" t="e">
        <f aca="false">#REF!</f>
        <v>#REF!</v>
      </c>
      <c r="R1165" s="0" t="e">
        <f aca="false">#REF!</f>
        <v>#REF!</v>
      </c>
      <c r="S1165" s="0" t="e">
        <f aca="false">#REF!</f>
        <v>#REF!</v>
      </c>
      <c r="T1165" s="0" t="e">
        <f aca="false">VLOOKUP('XL-OPT'!Q1165,Months!$A$4:$D$288,4)</f>
        <v>#REF!</v>
      </c>
    </row>
    <row r="1166" customFormat="false" ht="12.75" hidden="false" customHeight="false" outlineLevel="0" collapsed="false">
      <c r="O1166" s="0" t="e">
        <f aca="false">CONCATENATE(P1166,Q1166)</f>
        <v>#REF!</v>
      </c>
      <c r="P1166" s="0" t="e">
        <f aca="false">#REF!</f>
        <v>#REF!</v>
      </c>
      <c r="Q1166" s="153" t="e">
        <f aca="false">#REF!</f>
        <v>#REF!</v>
      </c>
      <c r="R1166" s="0" t="e">
        <f aca="false">#REF!</f>
        <v>#REF!</v>
      </c>
      <c r="S1166" s="0" t="e">
        <f aca="false">#REF!</f>
        <v>#REF!</v>
      </c>
      <c r="T1166" s="0" t="e">
        <f aca="false">VLOOKUP('XL-OPT'!Q1166,Months!$A$4:$D$288,4)</f>
        <v>#REF!</v>
      </c>
    </row>
    <row r="1167" customFormat="false" ht="12.75" hidden="false" customHeight="false" outlineLevel="0" collapsed="false">
      <c r="O1167" s="0" t="e">
        <f aca="false">CONCATENATE(P1167,Q1167)</f>
        <v>#REF!</v>
      </c>
      <c r="P1167" s="0" t="e">
        <f aca="false">#REF!</f>
        <v>#REF!</v>
      </c>
      <c r="Q1167" s="153" t="e">
        <f aca="false">#REF!</f>
        <v>#REF!</v>
      </c>
      <c r="R1167" s="0" t="e">
        <f aca="false">#REF!</f>
        <v>#REF!</v>
      </c>
      <c r="S1167" s="0" t="e">
        <f aca="false">#REF!</f>
        <v>#REF!</v>
      </c>
      <c r="T1167" s="0" t="e">
        <f aca="false">VLOOKUP('XL-OPT'!Q1167,Months!$A$4:$D$288,4)</f>
        <v>#REF!</v>
      </c>
    </row>
    <row r="1168" customFormat="false" ht="12.75" hidden="false" customHeight="false" outlineLevel="0" collapsed="false">
      <c r="O1168" s="0" t="e">
        <f aca="false">CONCATENATE(P1168,Q1168)</f>
        <v>#REF!</v>
      </c>
      <c r="P1168" s="0" t="e">
        <f aca="false">#REF!</f>
        <v>#REF!</v>
      </c>
      <c r="Q1168" s="153" t="e">
        <f aca="false">#REF!</f>
        <v>#REF!</v>
      </c>
      <c r="R1168" s="0" t="e">
        <f aca="false">#REF!</f>
        <v>#REF!</v>
      </c>
      <c r="S1168" s="0" t="e">
        <f aca="false">#REF!</f>
        <v>#REF!</v>
      </c>
      <c r="T1168" s="0" t="e">
        <f aca="false">VLOOKUP('XL-OPT'!Q1168,Months!$A$4:$D$288,4)</f>
        <v>#REF!</v>
      </c>
    </row>
    <row r="1169" customFormat="false" ht="12.75" hidden="false" customHeight="false" outlineLevel="0" collapsed="false">
      <c r="O1169" s="0" t="e">
        <f aca="false">CONCATENATE(P1169,Q1169)</f>
        <v>#REF!</v>
      </c>
      <c r="P1169" s="0" t="e">
        <f aca="false">#REF!</f>
        <v>#REF!</v>
      </c>
      <c r="Q1169" s="153" t="e">
        <f aca="false">#REF!</f>
        <v>#REF!</v>
      </c>
      <c r="R1169" s="0" t="e">
        <f aca="false">#REF!</f>
        <v>#REF!</v>
      </c>
      <c r="S1169" s="0" t="e">
        <f aca="false">#REF!</f>
        <v>#REF!</v>
      </c>
      <c r="T1169" s="0" t="e">
        <f aca="false">VLOOKUP('XL-OPT'!Q1169,Months!$A$4:$D$288,4)</f>
        <v>#REF!</v>
      </c>
    </row>
    <row r="1170" customFormat="false" ht="12.75" hidden="false" customHeight="false" outlineLevel="0" collapsed="false">
      <c r="O1170" s="0" t="e">
        <f aca="false">CONCATENATE(P1170,Q1170)</f>
        <v>#REF!</v>
      </c>
      <c r="P1170" s="0" t="e">
        <f aca="false">#REF!</f>
        <v>#REF!</v>
      </c>
      <c r="Q1170" s="153" t="e">
        <f aca="false">#REF!</f>
        <v>#REF!</v>
      </c>
      <c r="R1170" s="0" t="e">
        <f aca="false">#REF!</f>
        <v>#REF!</v>
      </c>
      <c r="S1170" s="0" t="e">
        <f aca="false">#REF!</f>
        <v>#REF!</v>
      </c>
      <c r="T1170" s="0" t="e">
        <f aca="false">VLOOKUP('XL-OPT'!Q1170,Months!$A$4:$D$288,4)</f>
        <v>#REF!</v>
      </c>
    </row>
    <row r="1171" customFormat="false" ht="12.75" hidden="false" customHeight="false" outlineLevel="0" collapsed="false">
      <c r="O1171" s="0" t="e">
        <f aca="false">CONCATENATE(P1171,Q1171)</f>
        <v>#REF!</v>
      </c>
      <c r="P1171" s="0" t="e">
        <f aca="false">#REF!</f>
        <v>#REF!</v>
      </c>
      <c r="Q1171" s="153" t="e">
        <f aca="false">#REF!</f>
        <v>#REF!</v>
      </c>
      <c r="R1171" s="0" t="e">
        <f aca="false">#REF!</f>
        <v>#REF!</v>
      </c>
      <c r="S1171" s="0" t="e">
        <f aca="false">#REF!</f>
        <v>#REF!</v>
      </c>
      <c r="T1171" s="0" t="e">
        <f aca="false">VLOOKUP('XL-OPT'!Q1171,Months!$A$4:$D$288,4)</f>
        <v>#REF!</v>
      </c>
    </row>
    <row r="1172" customFormat="false" ht="12.75" hidden="false" customHeight="false" outlineLevel="0" collapsed="false">
      <c r="O1172" s="0" t="e">
        <f aca="false">CONCATENATE(P1172,Q1172)</f>
        <v>#REF!</v>
      </c>
      <c r="P1172" s="0" t="e">
        <f aca="false">#REF!</f>
        <v>#REF!</v>
      </c>
      <c r="Q1172" s="153" t="e">
        <f aca="false">#REF!</f>
        <v>#REF!</v>
      </c>
      <c r="R1172" s="0" t="e">
        <f aca="false">#REF!</f>
        <v>#REF!</v>
      </c>
      <c r="S1172" s="0" t="e">
        <f aca="false">#REF!</f>
        <v>#REF!</v>
      </c>
      <c r="T1172" s="0" t="e">
        <f aca="false">VLOOKUP('XL-OPT'!Q1172,Months!$A$4:$D$288,4)</f>
        <v>#REF!</v>
      </c>
    </row>
    <row r="1173" customFormat="false" ht="12.75" hidden="false" customHeight="false" outlineLevel="0" collapsed="false">
      <c r="O1173" s="0" t="e">
        <f aca="false">CONCATENATE(P1173,Q1173)</f>
        <v>#REF!</v>
      </c>
      <c r="P1173" s="0" t="e">
        <f aca="false">#REF!</f>
        <v>#REF!</v>
      </c>
      <c r="Q1173" s="153" t="e">
        <f aca="false">#REF!</f>
        <v>#REF!</v>
      </c>
      <c r="R1173" s="0" t="e">
        <f aca="false">#REF!</f>
        <v>#REF!</v>
      </c>
      <c r="S1173" s="0" t="e">
        <f aca="false">#REF!</f>
        <v>#REF!</v>
      </c>
      <c r="T1173" s="0" t="e">
        <f aca="false">VLOOKUP('XL-OPT'!Q1173,Months!$A$4:$D$288,4)</f>
        <v>#REF!</v>
      </c>
    </row>
    <row r="1174" customFormat="false" ht="12.75" hidden="false" customHeight="false" outlineLevel="0" collapsed="false">
      <c r="O1174" s="0" t="e">
        <f aca="false">CONCATENATE(P1174,Q1174)</f>
        <v>#REF!</v>
      </c>
      <c r="P1174" s="0" t="e">
        <f aca="false">#REF!</f>
        <v>#REF!</v>
      </c>
      <c r="Q1174" s="153" t="e">
        <f aca="false">#REF!</f>
        <v>#REF!</v>
      </c>
      <c r="R1174" s="0" t="e">
        <f aca="false">#REF!</f>
        <v>#REF!</v>
      </c>
      <c r="S1174" s="0" t="e">
        <f aca="false">#REF!</f>
        <v>#REF!</v>
      </c>
      <c r="T1174" s="0" t="e">
        <f aca="false">VLOOKUP('XL-OPT'!Q1174,Months!$A$4:$D$288,4)</f>
        <v>#REF!</v>
      </c>
    </row>
    <row r="1175" customFormat="false" ht="12.75" hidden="false" customHeight="false" outlineLevel="0" collapsed="false">
      <c r="O1175" s="0" t="e">
        <f aca="false">CONCATENATE(P1175,Q1175)</f>
        <v>#REF!</v>
      </c>
      <c r="P1175" s="0" t="e">
        <f aca="false">#REF!</f>
        <v>#REF!</v>
      </c>
      <c r="Q1175" s="153" t="e">
        <f aca="false">#REF!</f>
        <v>#REF!</v>
      </c>
      <c r="R1175" s="0" t="e">
        <f aca="false">#REF!</f>
        <v>#REF!</v>
      </c>
      <c r="S1175" s="0" t="e">
        <f aca="false">#REF!</f>
        <v>#REF!</v>
      </c>
      <c r="T1175" s="0" t="e">
        <f aca="false">VLOOKUP('XL-OPT'!Q1175,Months!$A$4:$D$288,4)</f>
        <v>#REF!</v>
      </c>
    </row>
    <row r="1176" customFormat="false" ht="12.75" hidden="false" customHeight="false" outlineLevel="0" collapsed="false">
      <c r="O1176" s="0" t="e">
        <f aca="false">CONCATENATE(P1176,Q1176)</f>
        <v>#REF!</v>
      </c>
      <c r="P1176" s="0" t="e">
        <f aca="false">#REF!</f>
        <v>#REF!</v>
      </c>
      <c r="Q1176" s="153" t="e">
        <f aca="false">#REF!</f>
        <v>#REF!</v>
      </c>
      <c r="R1176" s="0" t="e">
        <f aca="false">#REF!</f>
        <v>#REF!</v>
      </c>
      <c r="S1176" s="0" t="e">
        <f aca="false">#REF!</f>
        <v>#REF!</v>
      </c>
      <c r="T1176" s="0" t="e">
        <f aca="false">VLOOKUP('XL-OPT'!Q1176,Months!$A$4:$D$288,4)</f>
        <v>#REF!</v>
      </c>
    </row>
    <row r="1177" customFormat="false" ht="12.75" hidden="false" customHeight="false" outlineLevel="0" collapsed="false">
      <c r="O1177" s="0" t="e">
        <f aca="false">CONCATENATE(P1177,Q1177)</f>
        <v>#REF!</v>
      </c>
      <c r="P1177" s="0" t="e">
        <f aca="false">#REF!</f>
        <v>#REF!</v>
      </c>
      <c r="Q1177" s="153" t="e">
        <f aca="false">#REF!</f>
        <v>#REF!</v>
      </c>
      <c r="R1177" s="0" t="e">
        <f aca="false">#REF!</f>
        <v>#REF!</v>
      </c>
      <c r="S1177" s="0" t="e">
        <f aca="false">#REF!</f>
        <v>#REF!</v>
      </c>
      <c r="T1177" s="0" t="e">
        <f aca="false">VLOOKUP('XL-OPT'!Q1177,Months!$A$4:$D$288,4)</f>
        <v>#REF!</v>
      </c>
    </row>
    <row r="1178" customFormat="false" ht="12.75" hidden="false" customHeight="false" outlineLevel="0" collapsed="false">
      <c r="O1178" s="0" t="e">
        <f aca="false">CONCATENATE(P1178,Q1178)</f>
        <v>#REF!</v>
      </c>
      <c r="P1178" s="0" t="e">
        <f aca="false">#REF!</f>
        <v>#REF!</v>
      </c>
      <c r="Q1178" s="153" t="e">
        <f aca="false">#REF!</f>
        <v>#REF!</v>
      </c>
      <c r="R1178" s="0" t="e">
        <f aca="false">#REF!</f>
        <v>#REF!</v>
      </c>
      <c r="S1178" s="0" t="e">
        <f aca="false">#REF!</f>
        <v>#REF!</v>
      </c>
      <c r="T1178" s="0" t="e">
        <f aca="false">VLOOKUP('XL-OPT'!Q1178,Months!$A$4:$D$288,4)</f>
        <v>#REF!</v>
      </c>
    </row>
    <row r="1179" customFormat="false" ht="12.75" hidden="false" customHeight="false" outlineLevel="0" collapsed="false">
      <c r="O1179" s="0" t="e">
        <f aca="false">CONCATENATE(P1179,Q1179)</f>
        <v>#REF!</v>
      </c>
      <c r="P1179" s="0" t="e">
        <f aca="false">#REF!</f>
        <v>#REF!</v>
      </c>
      <c r="Q1179" s="153" t="e">
        <f aca="false">#REF!</f>
        <v>#REF!</v>
      </c>
      <c r="R1179" s="0" t="e">
        <f aca="false">#REF!</f>
        <v>#REF!</v>
      </c>
      <c r="S1179" s="0" t="e">
        <f aca="false">#REF!</f>
        <v>#REF!</v>
      </c>
      <c r="T1179" s="0" t="e">
        <f aca="false">VLOOKUP('XL-OPT'!Q1179,Months!$A$4:$D$288,4)</f>
        <v>#REF!</v>
      </c>
    </row>
    <row r="1180" customFormat="false" ht="12.75" hidden="false" customHeight="false" outlineLevel="0" collapsed="false">
      <c r="O1180" s="0" t="e">
        <f aca="false">CONCATENATE(P1180,Q1180)</f>
        <v>#REF!</v>
      </c>
      <c r="P1180" s="0" t="e">
        <f aca="false">#REF!</f>
        <v>#REF!</v>
      </c>
      <c r="Q1180" s="153" t="e">
        <f aca="false">#REF!</f>
        <v>#REF!</v>
      </c>
      <c r="R1180" s="0" t="e">
        <f aca="false">#REF!</f>
        <v>#REF!</v>
      </c>
      <c r="S1180" s="0" t="e">
        <f aca="false">#REF!</f>
        <v>#REF!</v>
      </c>
      <c r="T1180" s="0" t="e">
        <f aca="false">VLOOKUP('XL-OPT'!Q1180,Months!$A$4:$D$288,4)</f>
        <v>#REF!</v>
      </c>
    </row>
    <row r="1181" customFormat="false" ht="12.75" hidden="false" customHeight="false" outlineLevel="0" collapsed="false">
      <c r="O1181" s="0" t="e">
        <f aca="false">CONCATENATE(P1181,Q1181)</f>
        <v>#REF!</v>
      </c>
      <c r="P1181" s="0" t="e">
        <f aca="false">#REF!</f>
        <v>#REF!</v>
      </c>
      <c r="Q1181" s="153" t="e">
        <f aca="false">#REF!</f>
        <v>#REF!</v>
      </c>
      <c r="R1181" s="0" t="e">
        <f aca="false">#REF!</f>
        <v>#REF!</v>
      </c>
      <c r="S1181" s="0" t="e">
        <f aca="false">#REF!</f>
        <v>#REF!</v>
      </c>
      <c r="T1181" s="0" t="e">
        <f aca="false">VLOOKUP('XL-OPT'!Q1181,Months!$A$4:$D$288,4)</f>
        <v>#REF!</v>
      </c>
    </row>
    <row r="1182" customFormat="false" ht="12.75" hidden="false" customHeight="false" outlineLevel="0" collapsed="false">
      <c r="O1182" s="0" t="e">
        <f aca="false">CONCATENATE(P1182,Q1182)</f>
        <v>#REF!</v>
      </c>
      <c r="P1182" s="0" t="e">
        <f aca="false">#REF!</f>
        <v>#REF!</v>
      </c>
      <c r="Q1182" s="153" t="e">
        <f aca="false">#REF!</f>
        <v>#REF!</v>
      </c>
      <c r="R1182" s="0" t="e">
        <f aca="false">#REF!</f>
        <v>#REF!</v>
      </c>
      <c r="S1182" s="0" t="e">
        <f aca="false">#REF!</f>
        <v>#REF!</v>
      </c>
      <c r="T1182" s="0" t="e">
        <f aca="false">VLOOKUP('XL-OPT'!Q1182,Months!$A$4:$D$288,4)</f>
        <v>#REF!</v>
      </c>
    </row>
    <row r="1183" customFormat="false" ht="12.75" hidden="false" customHeight="false" outlineLevel="0" collapsed="false">
      <c r="O1183" s="0" t="e">
        <f aca="false">CONCATENATE(P1183,Q1183)</f>
        <v>#REF!</v>
      </c>
      <c r="P1183" s="0" t="e">
        <f aca="false">#REF!</f>
        <v>#REF!</v>
      </c>
      <c r="Q1183" s="153" t="e">
        <f aca="false">#REF!</f>
        <v>#REF!</v>
      </c>
      <c r="R1183" s="0" t="e">
        <f aca="false">#REF!</f>
        <v>#REF!</v>
      </c>
      <c r="S1183" s="0" t="e">
        <f aca="false">#REF!</f>
        <v>#REF!</v>
      </c>
      <c r="T1183" s="0" t="e">
        <f aca="false">VLOOKUP('XL-OPT'!Q1183,Months!$A$4:$D$288,4)</f>
        <v>#REF!</v>
      </c>
    </row>
    <row r="1184" customFormat="false" ht="12.75" hidden="false" customHeight="false" outlineLevel="0" collapsed="false">
      <c r="O1184" s="0" t="e">
        <f aca="false">CONCATENATE(P1184,Q1184)</f>
        <v>#REF!</v>
      </c>
      <c r="P1184" s="0" t="e">
        <f aca="false">#REF!</f>
        <v>#REF!</v>
      </c>
      <c r="Q1184" s="153" t="e">
        <f aca="false">#REF!</f>
        <v>#REF!</v>
      </c>
      <c r="R1184" s="0" t="e">
        <f aca="false">#REF!</f>
        <v>#REF!</v>
      </c>
      <c r="S1184" s="0" t="e">
        <f aca="false">#REF!</f>
        <v>#REF!</v>
      </c>
      <c r="T1184" s="0" t="e">
        <f aca="false">VLOOKUP('XL-OPT'!Q1184,Months!$A$4:$D$288,4)</f>
        <v>#REF!</v>
      </c>
    </row>
    <row r="1185" customFormat="false" ht="12.75" hidden="false" customHeight="false" outlineLevel="0" collapsed="false">
      <c r="O1185" s="0" t="e">
        <f aca="false">CONCATENATE(P1185,Q1185)</f>
        <v>#REF!</v>
      </c>
      <c r="P1185" s="0" t="e">
        <f aca="false">#REF!</f>
        <v>#REF!</v>
      </c>
      <c r="Q1185" s="153" t="e">
        <f aca="false">#REF!</f>
        <v>#REF!</v>
      </c>
      <c r="R1185" s="0" t="e">
        <f aca="false">#REF!</f>
        <v>#REF!</v>
      </c>
      <c r="S1185" s="0" t="e">
        <f aca="false">#REF!</f>
        <v>#REF!</v>
      </c>
      <c r="T1185" s="0" t="e">
        <f aca="false">VLOOKUP('XL-OPT'!Q1185,Months!$A$4:$D$288,4)</f>
        <v>#REF!</v>
      </c>
    </row>
    <row r="1186" customFormat="false" ht="12.75" hidden="false" customHeight="false" outlineLevel="0" collapsed="false">
      <c r="O1186" s="0" t="e">
        <f aca="false">CONCATENATE(P1186,Q1186)</f>
        <v>#REF!</v>
      </c>
      <c r="P1186" s="0" t="e">
        <f aca="false">#REF!</f>
        <v>#REF!</v>
      </c>
      <c r="Q1186" s="153" t="e">
        <f aca="false">#REF!</f>
        <v>#REF!</v>
      </c>
      <c r="R1186" s="0" t="e">
        <f aca="false">#REF!</f>
        <v>#REF!</v>
      </c>
      <c r="S1186" s="0" t="e">
        <f aca="false">#REF!</f>
        <v>#REF!</v>
      </c>
      <c r="T1186" s="0" t="e">
        <f aca="false">VLOOKUP('XL-OPT'!Q1186,Months!$A$4:$D$288,4)</f>
        <v>#REF!</v>
      </c>
    </row>
    <row r="1187" customFormat="false" ht="12.75" hidden="false" customHeight="false" outlineLevel="0" collapsed="false">
      <c r="O1187" s="0" t="e">
        <f aca="false">CONCATENATE(P1187,Q1187)</f>
        <v>#REF!</v>
      </c>
      <c r="P1187" s="0" t="e">
        <f aca="false">#REF!</f>
        <v>#REF!</v>
      </c>
      <c r="Q1187" s="153" t="e">
        <f aca="false">#REF!</f>
        <v>#REF!</v>
      </c>
      <c r="R1187" s="0" t="e">
        <f aca="false">#REF!</f>
        <v>#REF!</v>
      </c>
      <c r="S1187" s="0" t="e">
        <f aca="false">#REF!</f>
        <v>#REF!</v>
      </c>
      <c r="T1187" s="0" t="e">
        <f aca="false">VLOOKUP('XL-OPT'!Q1187,Months!$A$4:$D$288,4)</f>
        <v>#REF!</v>
      </c>
    </row>
    <row r="1188" customFormat="false" ht="12.75" hidden="false" customHeight="false" outlineLevel="0" collapsed="false">
      <c r="O1188" s="0" t="e">
        <f aca="false">CONCATENATE(P1188,Q1188)</f>
        <v>#REF!</v>
      </c>
      <c r="P1188" s="0" t="e">
        <f aca="false">#REF!</f>
        <v>#REF!</v>
      </c>
      <c r="Q1188" s="153" t="e">
        <f aca="false">#REF!</f>
        <v>#REF!</v>
      </c>
      <c r="R1188" s="0" t="e">
        <f aca="false">#REF!</f>
        <v>#REF!</v>
      </c>
      <c r="S1188" s="0" t="e">
        <f aca="false">#REF!</f>
        <v>#REF!</v>
      </c>
      <c r="T1188" s="0" t="e">
        <f aca="false">VLOOKUP('XL-OPT'!Q1188,Months!$A$4:$D$288,4)</f>
        <v>#REF!</v>
      </c>
    </row>
    <row r="1189" customFormat="false" ht="12.75" hidden="false" customHeight="false" outlineLevel="0" collapsed="false">
      <c r="O1189" s="0" t="e">
        <f aca="false">CONCATENATE(P1189,Q1189)</f>
        <v>#REF!</v>
      </c>
      <c r="P1189" s="0" t="e">
        <f aca="false">#REF!</f>
        <v>#REF!</v>
      </c>
      <c r="Q1189" s="153" t="e">
        <f aca="false">#REF!</f>
        <v>#REF!</v>
      </c>
      <c r="R1189" s="0" t="e">
        <f aca="false">#REF!</f>
        <v>#REF!</v>
      </c>
      <c r="S1189" s="0" t="e">
        <f aca="false">#REF!</f>
        <v>#REF!</v>
      </c>
      <c r="T1189" s="0" t="e">
        <f aca="false">VLOOKUP('XL-OPT'!Q1189,Months!$A$4:$D$288,4)</f>
        <v>#REF!</v>
      </c>
    </row>
    <row r="1190" customFormat="false" ht="12.75" hidden="false" customHeight="false" outlineLevel="0" collapsed="false">
      <c r="O1190" s="0" t="e">
        <f aca="false">CONCATENATE(P1190,Q1190)</f>
        <v>#REF!</v>
      </c>
      <c r="P1190" s="0" t="e">
        <f aca="false">#REF!</f>
        <v>#REF!</v>
      </c>
      <c r="Q1190" s="153" t="e">
        <f aca="false">#REF!</f>
        <v>#REF!</v>
      </c>
      <c r="R1190" s="0" t="e">
        <f aca="false">#REF!</f>
        <v>#REF!</v>
      </c>
      <c r="S1190" s="0" t="e">
        <f aca="false">#REF!</f>
        <v>#REF!</v>
      </c>
      <c r="T1190" s="0" t="e">
        <f aca="false">VLOOKUP('XL-OPT'!Q1190,Months!$A$4:$D$288,4)</f>
        <v>#REF!</v>
      </c>
    </row>
    <row r="1191" customFormat="false" ht="12.75" hidden="false" customHeight="false" outlineLevel="0" collapsed="false">
      <c r="O1191" s="0" t="e">
        <f aca="false">CONCATENATE(P1191,Q1191)</f>
        <v>#REF!</v>
      </c>
      <c r="P1191" s="0" t="e">
        <f aca="false">#REF!</f>
        <v>#REF!</v>
      </c>
      <c r="Q1191" s="153" t="e">
        <f aca="false">#REF!</f>
        <v>#REF!</v>
      </c>
      <c r="R1191" s="0" t="e">
        <f aca="false">#REF!</f>
        <v>#REF!</v>
      </c>
      <c r="S1191" s="0" t="e">
        <f aca="false">#REF!</f>
        <v>#REF!</v>
      </c>
      <c r="T1191" s="0" t="e">
        <f aca="false">VLOOKUP('XL-OPT'!Q1191,Months!$A$4:$D$288,4)</f>
        <v>#REF!</v>
      </c>
    </row>
    <row r="1192" customFormat="false" ht="12.75" hidden="false" customHeight="false" outlineLevel="0" collapsed="false">
      <c r="O1192" s="0" t="e">
        <f aca="false">CONCATENATE(P1192,Q1192)</f>
        <v>#REF!</v>
      </c>
      <c r="P1192" s="0" t="e">
        <f aca="false">#REF!</f>
        <v>#REF!</v>
      </c>
      <c r="Q1192" s="153" t="e">
        <f aca="false">#REF!</f>
        <v>#REF!</v>
      </c>
      <c r="R1192" s="0" t="e">
        <f aca="false">#REF!</f>
        <v>#REF!</v>
      </c>
      <c r="S1192" s="0" t="e">
        <f aca="false">#REF!</f>
        <v>#REF!</v>
      </c>
      <c r="T1192" s="0" t="e">
        <f aca="false">VLOOKUP('XL-OPT'!Q1192,Months!$A$4:$D$288,4)</f>
        <v>#REF!</v>
      </c>
    </row>
    <row r="1193" customFormat="false" ht="12.75" hidden="false" customHeight="false" outlineLevel="0" collapsed="false">
      <c r="O1193" s="0" t="e">
        <f aca="false">CONCATENATE(P1193,Q1193)</f>
        <v>#REF!</v>
      </c>
      <c r="P1193" s="0" t="e">
        <f aca="false">#REF!</f>
        <v>#REF!</v>
      </c>
      <c r="Q1193" s="153" t="e">
        <f aca="false">#REF!</f>
        <v>#REF!</v>
      </c>
      <c r="R1193" s="0" t="e">
        <f aca="false">#REF!</f>
        <v>#REF!</v>
      </c>
      <c r="S1193" s="0" t="e">
        <f aca="false">#REF!</f>
        <v>#REF!</v>
      </c>
      <c r="T1193" s="0" t="e">
        <f aca="false">VLOOKUP('XL-OPT'!Q1193,Months!$A$4:$D$288,4)</f>
        <v>#REF!</v>
      </c>
    </row>
    <row r="1194" customFormat="false" ht="12.75" hidden="false" customHeight="false" outlineLevel="0" collapsed="false">
      <c r="O1194" s="0" t="e">
        <f aca="false">CONCATENATE(P1194,Q1194)</f>
        <v>#REF!</v>
      </c>
      <c r="P1194" s="0" t="e">
        <f aca="false">#REF!</f>
        <v>#REF!</v>
      </c>
      <c r="Q1194" s="153" t="e">
        <f aca="false">#REF!</f>
        <v>#REF!</v>
      </c>
      <c r="R1194" s="0" t="e">
        <f aca="false">#REF!</f>
        <v>#REF!</v>
      </c>
      <c r="S1194" s="0" t="e">
        <f aca="false">#REF!</f>
        <v>#REF!</v>
      </c>
      <c r="T1194" s="0" t="e">
        <f aca="false">VLOOKUP('XL-OPT'!Q1194,Months!$A$4:$D$288,4)</f>
        <v>#REF!</v>
      </c>
    </row>
    <row r="1195" customFormat="false" ht="12.75" hidden="false" customHeight="false" outlineLevel="0" collapsed="false">
      <c r="O1195" s="0" t="e">
        <f aca="false">CONCATENATE(P1195,Q1195)</f>
        <v>#REF!</v>
      </c>
      <c r="P1195" s="0" t="e">
        <f aca="false">#REF!</f>
        <v>#REF!</v>
      </c>
      <c r="Q1195" s="153" t="e">
        <f aca="false">#REF!</f>
        <v>#REF!</v>
      </c>
      <c r="R1195" s="0" t="e">
        <f aca="false">#REF!</f>
        <v>#REF!</v>
      </c>
      <c r="S1195" s="0" t="e">
        <f aca="false">#REF!</f>
        <v>#REF!</v>
      </c>
      <c r="T1195" s="0" t="e">
        <f aca="false">VLOOKUP('XL-OPT'!Q1195,Months!$A$4:$D$288,4)</f>
        <v>#REF!</v>
      </c>
    </row>
    <row r="1196" customFormat="false" ht="12.75" hidden="false" customHeight="false" outlineLevel="0" collapsed="false">
      <c r="O1196" s="0" t="e">
        <f aca="false">CONCATENATE(P1196,Q1196)</f>
        <v>#REF!</v>
      </c>
      <c r="P1196" s="0" t="e">
        <f aca="false">#REF!</f>
        <v>#REF!</v>
      </c>
      <c r="Q1196" s="153" t="e">
        <f aca="false">#REF!</f>
        <v>#REF!</v>
      </c>
      <c r="R1196" s="0" t="e">
        <f aca="false">#REF!</f>
        <v>#REF!</v>
      </c>
      <c r="S1196" s="0" t="e">
        <f aca="false">#REF!</f>
        <v>#REF!</v>
      </c>
      <c r="T1196" s="0" t="e">
        <f aca="false">VLOOKUP('XL-OPT'!Q1196,Months!$A$4:$D$288,4)</f>
        <v>#REF!</v>
      </c>
    </row>
    <row r="1197" customFormat="false" ht="12.75" hidden="false" customHeight="false" outlineLevel="0" collapsed="false">
      <c r="O1197" s="0" t="e">
        <f aca="false">CONCATENATE(P1197,Q1197)</f>
        <v>#REF!</v>
      </c>
      <c r="P1197" s="0" t="e">
        <f aca="false">#REF!</f>
        <v>#REF!</v>
      </c>
      <c r="Q1197" s="153" t="e">
        <f aca="false">#REF!</f>
        <v>#REF!</v>
      </c>
      <c r="R1197" s="0" t="e">
        <f aca="false">#REF!</f>
        <v>#REF!</v>
      </c>
      <c r="S1197" s="0" t="e">
        <f aca="false">#REF!</f>
        <v>#REF!</v>
      </c>
      <c r="T1197" s="0" t="e">
        <f aca="false">VLOOKUP('XL-OPT'!Q1197,Months!$A$4:$D$288,4)</f>
        <v>#REF!</v>
      </c>
    </row>
    <row r="1198" customFormat="false" ht="12.75" hidden="false" customHeight="false" outlineLevel="0" collapsed="false">
      <c r="O1198" s="0" t="e">
        <f aca="false">CONCATENATE(P1198,Q1198)</f>
        <v>#REF!</v>
      </c>
      <c r="P1198" s="0" t="e">
        <f aca="false">#REF!</f>
        <v>#REF!</v>
      </c>
      <c r="Q1198" s="153" t="e">
        <f aca="false">#REF!</f>
        <v>#REF!</v>
      </c>
      <c r="R1198" s="0" t="e">
        <f aca="false">#REF!</f>
        <v>#REF!</v>
      </c>
      <c r="S1198" s="0" t="e">
        <f aca="false">#REF!</f>
        <v>#REF!</v>
      </c>
      <c r="T1198" s="0" t="e">
        <f aca="false">VLOOKUP('XL-OPT'!Q1198,Months!$A$4:$D$288,4)</f>
        <v>#REF!</v>
      </c>
    </row>
    <row r="1199" customFormat="false" ht="12.75" hidden="false" customHeight="false" outlineLevel="0" collapsed="false">
      <c r="O1199" s="0" t="e">
        <f aca="false">CONCATENATE(P1199,Q1199)</f>
        <v>#REF!</v>
      </c>
      <c r="P1199" s="0" t="e">
        <f aca="false">#REF!</f>
        <v>#REF!</v>
      </c>
      <c r="Q1199" s="153" t="e">
        <f aca="false">#REF!</f>
        <v>#REF!</v>
      </c>
      <c r="R1199" s="0" t="e">
        <f aca="false">#REF!</f>
        <v>#REF!</v>
      </c>
      <c r="S1199" s="0" t="e">
        <f aca="false">#REF!</f>
        <v>#REF!</v>
      </c>
      <c r="T1199" s="0" t="e">
        <f aca="false">VLOOKUP('XL-OPT'!Q1199,Months!$A$4:$D$288,4)</f>
        <v>#REF!</v>
      </c>
    </row>
    <row r="1200" customFormat="false" ht="12.75" hidden="false" customHeight="false" outlineLevel="0" collapsed="false">
      <c r="O1200" s="0" t="e">
        <f aca="false">CONCATENATE(P1200,Q1200)</f>
        <v>#REF!</v>
      </c>
      <c r="P1200" s="0" t="e">
        <f aca="false">#REF!</f>
        <v>#REF!</v>
      </c>
      <c r="Q1200" s="153" t="e">
        <f aca="false">#REF!</f>
        <v>#REF!</v>
      </c>
      <c r="R1200" s="0" t="e">
        <f aca="false">#REF!</f>
        <v>#REF!</v>
      </c>
      <c r="S1200" s="0" t="e">
        <f aca="false">#REF!</f>
        <v>#REF!</v>
      </c>
      <c r="T1200" s="0" t="e">
        <f aca="false">VLOOKUP('XL-OPT'!Q1200,Months!$A$4:$D$288,4)</f>
        <v>#REF!</v>
      </c>
    </row>
    <row r="1201" customFormat="false" ht="12.75" hidden="false" customHeight="false" outlineLevel="0" collapsed="false">
      <c r="O1201" s="0" t="e">
        <f aca="false">CONCATENATE(P1201,Q1201)</f>
        <v>#REF!</v>
      </c>
      <c r="P1201" s="0" t="e">
        <f aca="false">#REF!</f>
        <v>#REF!</v>
      </c>
      <c r="Q1201" s="153" t="e">
        <f aca="false">#REF!</f>
        <v>#REF!</v>
      </c>
      <c r="R1201" s="0" t="e">
        <f aca="false">#REF!</f>
        <v>#REF!</v>
      </c>
      <c r="S1201" s="0" t="e">
        <f aca="false">#REF!</f>
        <v>#REF!</v>
      </c>
      <c r="T1201" s="0" t="e">
        <f aca="false">VLOOKUP('XL-OPT'!Q1201,Months!$A$4:$D$288,4)</f>
        <v>#REF!</v>
      </c>
    </row>
    <row r="1202" customFormat="false" ht="12.75" hidden="false" customHeight="false" outlineLevel="0" collapsed="false">
      <c r="O1202" s="0" t="e">
        <f aca="false">CONCATENATE(P1202,Q1202)</f>
        <v>#REF!</v>
      </c>
      <c r="P1202" s="0" t="e">
        <f aca="false">#REF!</f>
        <v>#REF!</v>
      </c>
      <c r="Q1202" s="153" t="e">
        <f aca="false">#REF!</f>
        <v>#REF!</v>
      </c>
      <c r="R1202" s="0" t="e">
        <f aca="false">#REF!</f>
        <v>#REF!</v>
      </c>
      <c r="S1202" s="0" t="e">
        <f aca="false">#REF!</f>
        <v>#REF!</v>
      </c>
      <c r="T1202" s="0" t="e">
        <f aca="false">VLOOKUP('XL-OPT'!Q1202,Months!$A$4:$D$288,4)</f>
        <v>#REF!</v>
      </c>
    </row>
    <row r="1203" customFormat="false" ht="12.75" hidden="false" customHeight="false" outlineLevel="0" collapsed="false">
      <c r="O1203" s="0" t="e">
        <f aca="false">CONCATENATE(P1203,Q1203)</f>
        <v>#REF!</v>
      </c>
      <c r="P1203" s="0" t="e">
        <f aca="false">#REF!</f>
        <v>#REF!</v>
      </c>
      <c r="Q1203" s="153" t="e">
        <f aca="false">#REF!</f>
        <v>#REF!</v>
      </c>
      <c r="R1203" s="0" t="e">
        <f aca="false">#REF!</f>
        <v>#REF!</v>
      </c>
      <c r="S1203" s="0" t="e">
        <f aca="false">#REF!</f>
        <v>#REF!</v>
      </c>
      <c r="T1203" s="0" t="e">
        <f aca="false">VLOOKUP('XL-OPT'!Q1203,Months!$A$4:$D$288,4)</f>
        <v>#REF!</v>
      </c>
    </row>
    <row r="1204" customFormat="false" ht="12.75" hidden="false" customHeight="false" outlineLevel="0" collapsed="false">
      <c r="O1204" s="0" t="e">
        <f aca="false">CONCATENATE(P1204,Q1204)</f>
        <v>#REF!</v>
      </c>
      <c r="P1204" s="0" t="e">
        <f aca="false">#REF!</f>
        <v>#REF!</v>
      </c>
      <c r="Q1204" s="153" t="e">
        <f aca="false">#REF!</f>
        <v>#REF!</v>
      </c>
      <c r="R1204" s="0" t="e">
        <f aca="false">#REF!</f>
        <v>#REF!</v>
      </c>
      <c r="S1204" s="0" t="e">
        <f aca="false">#REF!</f>
        <v>#REF!</v>
      </c>
      <c r="T1204" s="0" t="e">
        <f aca="false">VLOOKUP('XL-OPT'!Q1204,Months!$A$4:$D$288,4)</f>
        <v>#REF!</v>
      </c>
    </row>
    <row r="1205" customFormat="false" ht="12.75" hidden="false" customHeight="false" outlineLevel="0" collapsed="false">
      <c r="O1205" s="0" t="e">
        <f aca="false">CONCATENATE(P1205,Q1205)</f>
        <v>#REF!</v>
      </c>
      <c r="P1205" s="0" t="e">
        <f aca="false">#REF!</f>
        <v>#REF!</v>
      </c>
      <c r="Q1205" s="153" t="e">
        <f aca="false">#REF!</f>
        <v>#REF!</v>
      </c>
      <c r="R1205" s="0" t="e">
        <f aca="false">#REF!</f>
        <v>#REF!</v>
      </c>
      <c r="S1205" s="0" t="e">
        <f aca="false">#REF!</f>
        <v>#REF!</v>
      </c>
      <c r="T1205" s="0" t="e">
        <f aca="false">VLOOKUP('XL-OPT'!Q1205,Months!$A$4:$D$288,4)</f>
        <v>#REF!</v>
      </c>
    </row>
    <row r="1206" customFormat="false" ht="12.75" hidden="false" customHeight="false" outlineLevel="0" collapsed="false">
      <c r="O1206" s="0" t="e">
        <f aca="false">CONCATENATE(P1206,Q1206)</f>
        <v>#REF!</v>
      </c>
      <c r="P1206" s="0" t="e">
        <f aca="false">#REF!</f>
        <v>#REF!</v>
      </c>
      <c r="Q1206" s="153" t="e">
        <f aca="false">#REF!</f>
        <v>#REF!</v>
      </c>
      <c r="R1206" s="0" t="e">
        <f aca="false">#REF!</f>
        <v>#REF!</v>
      </c>
      <c r="S1206" s="0" t="e">
        <f aca="false">#REF!</f>
        <v>#REF!</v>
      </c>
      <c r="T1206" s="0" t="e">
        <f aca="false">VLOOKUP('XL-OPT'!Q1206,Months!$A$4:$D$288,4)</f>
        <v>#REF!</v>
      </c>
    </row>
    <row r="1207" customFormat="false" ht="12.75" hidden="false" customHeight="false" outlineLevel="0" collapsed="false">
      <c r="O1207" s="0" t="e">
        <f aca="false">CONCATENATE(P1207,Q1207)</f>
        <v>#REF!</v>
      </c>
      <c r="P1207" s="0" t="e">
        <f aca="false">#REF!</f>
        <v>#REF!</v>
      </c>
      <c r="Q1207" s="153" t="e">
        <f aca="false">#REF!</f>
        <v>#REF!</v>
      </c>
      <c r="R1207" s="0" t="e">
        <f aca="false">#REF!</f>
        <v>#REF!</v>
      </c>
      <c r="S1207" s="0" t="e">
        <f aca="false">#REF!</f>
        <v>#REF!</v>
      </c>
      <c r="T1207" s="0" t="e">
        <f aca="false">VLOOKUP('XL-OPT'!Q1207,Months!$A$4:$D$288,4)</f>
        <v>#REF!</v>
      </c>
    </row>
    <row r="1208" customFormat="false" ht="12.75" hidden="false" customHeight="false" outlineLevel="0" collapsed="false">
      <c r="O1208" s="0" t="e">
        <f aca="false">CONCATENATE(P1208,Q1208)</f>
        <v>#REF!</v>
      </c>
      <c r="P1208" s="0" t="e">
        <f aca="false">#REF!</f>
        <v>#REF!</v>
      </c>
      <c r="Q1208" s="153" t="e">
        <f aca="false">#REF!</f>
        <v>#REF!</v>
      </c>
      <c r="R1208" s="0" t="e">
        <f aca="false">#REF!</f>
        <v>#REF!</v>
      </c>
      <c r="S1208" s="0" t="e">
        <f aca="false">#REF!</f>
        <v>#REF!</v>
      </c>
      <c r="T1208" s="0" t="e">
        <f aca="false">VLOOKUP('XL-OPT'!Q1208,Months!$A$4:$D$288,4)</f>
        <v>#REF!</v>
      </c>
    </row>
    <row r="1209" customFormat="false" ht="12.75" hidden="false" customHeight="false" outlineLevel="0" collapsed="false">
      <c r="O1209" s="0" t="e">
        <f aca="false">CONCATENATE(P1209,Q1209)</f>
        <v>#REF!</v>
      </c>
      <c r="P1209" s="0" t="e">
        <f aca="false">#REF!</f>
        <v>#REF!</v>
      </c>
      <c r="Q1209" s="153" t="e">
        <f aca="false">#REF!</f>
        <v>#REF!</v>
      </c>
      <c r="R1209" s="0" t="e">
        <f aca="false">#REF!</f>
        <v>#REF!</v>
      </c>
      <c r="S1209" s="0" t="e">
        <f aca="false">#REF!</f>
        <v>#REF!</v>
      </c>
      <c r="T1209" s="0" t="e">
        <f aca="false">VLOOKUP('XL-OPT'!Q1209,Months!$A$4:$D$288,4)</f>
        <v>#REF!</v>
      </c>
    </row>
    <row r="1210" customFormat="false" ht="12.75" hidden="false" customHeight="false" outlineLevel="0" collapsed="false">
      <c r="O1210" s="0" t="e">
        <f aca="false">CONCATENATE(P1210,Q1210)</f>
        <v>#REF!</v>
      </c>
      <c r="P1210" s="0" t="e">
        <f aca="false">#REF!</f>
        <v>#REF!</v>
      </c>
      <c r="Q1210" s="153" t="e">
        <f aca="false">#REF!</f>
        <v>#REF!</v>
      </c>
      <c r="R1210" s="0" t="e">
        <f aca="false">#REF!</f>
        <v>#REF!</v>
      </c>
      <c r="S1210" s="0" t="e">
        <f aca="false">#REF!</f>
        <v>#REF!</v>
      </c>
      <c r="T1210" s="0" t="e">
        <f aca="false">VLOOKUP('XL-OPT'!Q1210,Months!$A$4:$D$288,4)</f>
        <v>#REF!</v>
      </c>
    </row>
    <row r="1211" customFormat="false" ht="12.75" hidden="false" customHeight="false" outlineLevel="0" collapsed="false">
      <c r="O1211" s="0" t="e">
        <f aca="false">CONCATENATE(P1211,Q1211)</f>
        <v>#REF!</v>
      </c>
      <c r="P1211" s="0" t="e">
        <f aca="false">#REF!</f>
        <v>#REF!</v>
      </c>
      <c r="Q1211" s="153" t="e">
        <f aca="false">#REF!</f>
        <v>#REF!</v>
      </c>
      <c r="R1211" s="0" t="e">
        <f aca="false">#REF!</f>
        <v>#REF!</v>
      </c>
      <c r="S1211" s="0" t="e">
        <f aca="false">#REF!</f>
        <v>#REF!</v>
      </c>
      <c r="T1211" s="0" t="e">
        <f aca="false">VLOOKUP('XL-OPT'!Q1211,Months!$A$4:$D$288,4)</f>
        <v>#REF!</v>
      </c>
    </row>
    <row r="1212" customFormat="false" ht="12.75" hidden="false" customHeight="false" outlineLevel="0" collapsed="false">
      <c r="O1212" s="0" t="e">
        <f aca="false">CONCATENATE(P1212,Q1212)</f>
        <v>#REF!</v>
      </c>
      <c r="P1212" s="0" t="e">
        <f aca="false">#REF!</f>
        <v>#REF!</v>
      </c>
      <c r="Q1212" s="153" t="e">
        <f aca="false">#REF!</f>
        <v>#REF!</v>
      </c>
      <c r="R1212" s="0" t="e">
        <f aca="false">#REF!</f>
        <v>#REF!</v>
      </c>
      <c r="S1212" s="0" t="e">
        <f aca="false">#REF!</f>
        <v>#REF!</v>
      </c>
      <c r="T1212" s="0" t="e">
        <f aca="false">VLOOKUP('XL-OPT'!Q1212,Months!$A$4:$D$288,4)</f>
        <v>#REF!</v>
      </c>
    </row>
    <row r="1213" customFormat="false" ht="12.75" hidden="false" customHeight="false" outlineLevel="0" collapsed="false">
      <c r="O1213" s="0" t="e">
        <f aca="false">CONCATENATE(P1213,Q1213)</f>
        <v>#REF!</v>
      </c>
      <c r="P1213" s="0" t="e">
        <f aca="false">#REF!</f>
        <v>#REF!</v>
      </c>
      <c r="Q1213" s="153" t="e">
        <f aca="false">#REF!</f>
        <v>#REF!</v>
      </c>
      <c r="R1213" s="0" t="e">
        <f aca="false">#REF!</f>
        <v>#REF!</v>
      </c>
      <c r="S1213" s="0" t="e">
        <f aca="false">#REF!</f>
        <v>#REF!</v>
      </c>
      <c r="T1213" s="0" t="e">
        <f aca="false">VLOOKUP('XL-OPT'!Q1213,Months!$A$4:$D$288,4)</f>
        <v>#REF!</v>
      </c>
    </row>
    <row r="1214" customFormat="false" ht="12.75" hidden="false" customHeight="false" outlineLevel="0" collapsed="false">
      <c r="O1214" s="0" t="e">
        <f aca="false">CONCATENATE(P1214,Q1214)</f>
        <v>#REF!</v>
      </c>
      <c r="P1214" s="0" t="e">
        <f aca="false">#REF!</f>
        <v>#REF!</v>
      </c>
      <c r="Q1214" s="153" t="e">
        <f aca="false">#REF!</f>
        <v>#REF!</v>
      </c>
      <c r="R1214" s="0" t="e">
        <f aca="false">#REF!</f>
        <v>#REF!</v>
      </c>
      <c r="S1214" s="0" t="e">
        <f aca="false">#REF!</f>
        <v>#REF!</v>
      </c>
      <c r="T1214" s="0" t="e">
        <f aca="false">VLOOKUP('XL-OPT'!Q1214,Months!$A$4:$D$288,4)</f>
        <v>#REF!</v>
      </c>
    </row>
    <row r="1215" customFormat="false" ht="12.75" hidden="false" customHeight="false" outlineLevel="0" collapsed="false">
      <c r="O1215" s="0" t="e">
        <f aca="false">CONCATENATE(P1215,Q1215)</f>
        <v>#REF!</v>
      </c>
      <c r="P1215" s="0" t="e">
        <f aca="false">#REF!</f>
        <v>#REF!</v>
      </c>
      <c r="Q1215" s="153" t="e">
        <f aca="false">#REF!</f>
        <v>#REF!</v>
      </c>
      <c r="R1215" s="0" t="e">
        <f aca="false">#REF!</f>
        <v>#REF!</v>
      </c>
      <c r="S1215" s="0" t="e">
        <f aca="false">#REF!</f>
        <v>#REF!</v>
      </c>
      <c r="T1215" s="0" t="e">
        <f aca="false">VLOOKUP('XL-OPT'!Q1215,Months!$A$4:$D$288,4)</f>
        <v>#REF!</v>
      </c>
    </row>
    <row r="1216" customFormat="false" ht="12.75" hidden="false" customHeight="false" outlineLevel="0" collapsed="false">
      <c r="O1216" s="0" t="e">
        <f aca="false">CONCATENATE(P1216,Q1216)</f>
        <v>#REF!</v>
      </c>
      <c r="P1216" s="0" t="e">
        <f aca="false">#REF!</f>
        <v>#REF!</v>
      </c>
      <c r="Q1216" s="153" t="e">
        <f aca="false">#REF!</f>
        <v>#REF!</v>
      </c>
      <c r="R1216" s="0" t="e">
        <f aca="false">#REF!</f>
        <v>#REF!</v>
      </c>
      <c r="S1216" s="0" t="e">
        <f aca="false">#REF!</f>
        <v>#REF!</v>
      </c>
      <c r="T1216" s="0" t="e">
        <f aca="false">VLOOKUP('XL-OPT'!Q1216,Months!$A$4:$D$288,4)</f>
        <v>#REF!</v>
      </c>
    </row>
    <row r="1217" customFormat="false" ht="12.75" hidden="false" customHeight="false" outlineLevel="0" collapsed="false">
      <c r="O1217" s="0" t="e">
        <f aca="false">CONCATENATE(P1217,Q1217)</f>
        <v>#REF!</v>
      </c>
      <c r="P1217" s="0" t="e">
        <f aca="false">#REF!</f>
        <v>#REF!</v>
      </c>
      <c r="Q1217" s="153" t="e">
        <f aca="false">#REF!</f>
        <v>#REF!</v>
      </c>
      <c r="R1217" s="0" t="e">
        <f aca="false">#REF!</f>
        <v>#REF!</v>
      </c>
      <c r="S1217" s="0" t="e">
        <f aca="false">#REF!</f>
        <v>#REF!</v>
      </c>
      <c r="T1217" s="0" t="e">
        <f aca="false">VLOOKUP('XL-OPT'!Q1217,Months!$A$4:$D$288,4)</f>
        <v>#REF!</v>
      </c>
    </row>
    <row r="1218" customFormat="false" ht="12.75" hidden="false" customHeight="false" outlineLevel="0" collapsed="false">
      <c r="O1218" s="0" t="e">
        <f aca="false">CONCATENATE(P1218,Q1218)</f>
        <v>#REF!</v>
      </c>
      <c r="P1218" s="0" t="e">
        <f aca="false">#REF!</f>
        <v>#REF!</v>
      </c>
      <c r="Q1218" s="153" t="e">
        <f aca="false">#REF!</f>
        <v>#REF!</v>
      </c>
      <c r="R1218" s="0" t="e">
        <f aca="false">#REF!</f>
        <v>#REF!</v>
      </c>
      <c r="S1218" s="0" t="e">
        <f aca="false">#REF!</f>
        <v>#REF!</v>
      </c>
      <c r="T1218" s="0" t="e">
        <f aca="false">VLOOKUP('XL-OPT'!Q1218,Months!$A$4:$D$288,4)</f>
        <v>#REF!</v>
      </c>
    </row>
    <row r="1219" customFormat="false" ht="12.75" hidden="false" customHeight="false" outlineLevel="0" collapsed="false">
      <c r="O1219" s="0" t="e">
        <f aca="false">CONCATENATE(P1219,Q1219)</f>
        <v>#REF!</v>
      </c>
      <c r="P1219" s="0" t="e">
        <f aca="false">#REF!</f>
        <v>#REF!</v>
      </c>
      <c r="Q1219" s="153" t="e">
        <f aca="false">#REF!</f>
        <v>#REF!</v>
      </c>
      <c r="R1219" s="0" t="e">
        <f aca="false">#REF!</f>
        <v>#REF!</v>
      </c>
      <c r="S1219" s="0" t="e">
        <f aca="false">#REF!</f>
        <v>#REF!</v>
      </c>
      <c r="T1219" s="0" t="e">
        <f aca="false">VLOOKUP('XL-OPT'!Q1219,Months!$A$4:$D$288,4)</f>
        <v>#REF!</v>
      </c>
    </row>
    <row r="1220" customFormat="false" ht="12.75" hidden="false" customHeight="false" outlineLevel="0" collapsed="false">
      <c r="O1220" s="0" t="e">
        <f aca="false">CONCATENATE(P1220,Q1220)</f>
        <v>#REF!</v>
      </c>
      <c r="P1220" s="0" t="e">
        <f aca="false">#REF!</f>
        <v>#REF!</v>
      </c>
      <c r="Q1220" s="153" t="e">
        <f aca="false">#REF!</f>
        <v>#REF!</v>
      </c>
      <c r="R1220" s="0" t="e">
        <f aca="false">#REF!</f>
        <v>#REF!</v>
      </c>
      <c r="S1220" s="0" t="e">
        <f aca="false">#REF!</f>
        <v>#REF!</v>
      </c>
      <c r="T1220" s="0" t="e">
        <f aca="false">VLOOKUP('XL-OPT'!Q1220,Months!$A$4:$D$288,4)</f>
        <v>#REF!</v>
      </c>
    </row>
    <row r="1221" customFormat="false" ht="12.75" hidden="false" customHeight="false" outlineLevel="0" collapsed="false">
      <c r="O1221" s="0" t="e">
        <f aca="false">CONCATENATE(P1221,Q1221)</f>
        <v>#REF!</v>
      </c>
      <c r="P1221" s="0" t="e">
        <f aca="false">#REF!</f>
        <v>#REF!</v>
      </c>
      <c r="Q1221" s="153" t="e">
        <f aca="false">#REF!</f>
        <v>#REF!</v>
      </c>
      <c r="R1221" s="0" t="e">
        <f aca="false">#REF!</f>
        <v>#REF!</v>
      </c>
      <c r="S1221" s="0" t="e">
        <f aca="false">#REF!</f>
        <v>#REF!</v>
      </c>
      <c r="T1221" s="0" t="e">
        <f aca="false">VLOOKUP('XL-OPT'!Q1221,Months!$A$4:$D$288,4)</f>
        <v>#REF!</v>
      </c>
    </row>
    <row r="1222" customFormat="false" ht="12.75" hidden="false" customHeight="false" outlineLevel="0" collapsed="false">
      <c r="O1222" s="0" t="e">
        <f aca="false">CONCATENATE(P1222,Q1222)</f>
        <v>#REF!</v>
      </c>
      <c r="P1222" s="0" t="e">
        <f aca="false">#REF!</f>
        <v>#REF!</v>
      </c>
      <c r="Q1222" s="153" t="e">
        <f aca="false">#REF!</f>
        <v>#REF!</v>
      </c>
      <c r="R1222" s="0" t="e">
        <f aca="false">#REF!</f>
        <v>#REF!</v>
      </c>
      <c r="S1222" s="0" t="e">
        <f aca="false">#REF!</f>
        <v>#REF!</v>
      </c>
      <c r="T1222" s="0" t="e">
        <f aca="false">VLOOKUP('XL-OPT'!Q1222,Months!$A$4:$D$288,4)</f>
        <v>#REF!</v>
      </c>
    </row>
    <row r="1223" customFormat="false" ht="12.75" hidden="false" customHeight="false" outlineLevel="0" collapsed="false">
      <c r="O1223" s="0" t="e">
        <f aca="false">CONCATENATE(P1223,Q1223)</f>
        <v>#REF!</v>
      </c>
      <c r="P1223" s="0" t="e">
        <f aca="false">#REF!</f>
        <v>#REF!</v>
      </c>
      <c r="Q1223" s="153" t="e">
        <f aca="false">#REF!</f>
        <v>#REF!</v>
      </c>
      <c r="R1223" s="0" t="e">
        <f aca="false">#REF!</f>
        <v>#REF!</v>
      </c>
      <c r="S1223" s="0" t="e">
        <f aca="false">#REF!</f>
        <v>#REF!</v>
      </c>
      <c r="T1223" s="0" t="e">
        <f aca="false">VLOOKUP('XL-OPT'!Q1223,Months!$A$4:$D$288,4)</f>
        <v>#REF!</v>
      </c>
    </row>
    <row r="1224" customFormat="false" ht="12.75" hidden="false" customHeight="false" outlineLevel="0" collapsed="false">
      <c r="O1224" s="0" t="e">
        <f aca="false">CONCATENATE(P1224,Q1224)</f>
        <v>#REF!</v>
      </c>
      <c r="P1224" s="0" t="e">
        <f aca="false">#REF!</f>
        <v>#REF!</v>
      </c>
      <c r="Q1224" s="153" t="e">
        <f aca="false">#REF!</f>
        <v>#REF!</v>
      </c>
      <c r="R1224" s="0" t="e">
        <f aca="false">#REF!</f>
        <v>#REF!</v>
      </c>
      <c r="S1224" s="0" t="e">
        <f aca="false">#REF!</f>
        <v>#REF!</v>
      </c>
      <c r="T1224" s="0" t="e">
        <f aca="false">VLOOKUP('XL-OPT'!Q1224,Months!$A$4:$D$288,4)</f>
        <v>#REF!</v>
      </c>
    </row>
    <row r="1225" customFormat="false" ht="12.75" hidden="false" customHeight="false" outlineLevel="0" collapsed="false">
      <c r="O1225" s="0" t="e">
        <f aca="false">CONCATENATE(P1225,Q1225)</f>
        <v>#REF!</v>
      </c>
      <c r="P1225" s="0" t="e">
        <f aca="false">#REF!</f>
        <v>#REF!</v>
      </c>
      <c r="Q1225" s="153" t="e">
        <f aca="false">#REF!</f>
        <v>#REF!</v>
      </c>
      <c r="R1225" s="0" t="e">
        <f aca="false">#REF!</f>
        <v>#REF!</v>
      </c>
      <c r="S1225" s="0" t="e">
        <f aca="false">#REF!</f>
        <v>#REF!</v>
      </c>
      <c r="T1225" s="0" t="e">
        <f aca="false">VLOOKUP('XL-OPT'!Q1225,Months!$A$4:$D$288,4)</f>
        <v>#REF!</v>
      </c>
    </row>
    <row r="1226" customFormat="false" ht="12.75" hidden="false" customHeight="false" outlineLevel="0" collapsed="false">
      <c r="O1226" s="0" t="e">
        <f aca="false">CONCATENATE(P1226,Q1226)</f>
        <v>#REF!</v>
      </c>
      <c r="P1226" s="0" t="e">
        <f aca="false">#REF!</f>
        <v>#REF!</v>
      </c>
      <c r="Q1226" s="153" t="e">
        <f aca="false">#REF!</f>
        <v>#REF!</v>
      </c>
      <c r="R1226" s="0" t="e">
        <f aca="false">#REF!</f>
        <v>#REF!</v>
      </c>
      <c r="S1226" s="0" t="e">
        <f aca="false">#REF!</f>
        <v>#REF!</v>
      </c>
      <c r="T1226" s="0" t="e">
        <f aca="false">VLOOKUP('XL-OPT'!Q1226,Months!$A$4:$D$288,4)</f>
        <v>#REF!</v>
      </c>
    </row>
    <row r="1227" customFormat="false" ht="12.75" hidden="false" customHeight="false" outlineLevel="0" collapsed="false">
      <c r="O1227" s="0" t="e">
        <f aca="false">CONCATENATE(P1227,Q1227)</f>
        <v>#REF!</v>
      </c>
      <c r="P1227" s="0" t="e">
        <f aca="false">#REF!</f>
        <v>#REF!</v>
      </c>
      <c r="Q1227" s="153" t="e">
        <f aca="false">#REF!</f>
        <v>#REF!</v>
      </c>
      <c r="R1227" s="0" t="e">
        <f aca="false">#REF!</f>
        <v>#REF!</v>
      </c>
      <c r="S1227" s="0" t="e">
        <f aca="false">#REF!</f>
        <v>#REF!</v>
      </c>
      <c r="T1227" s="0" t="e">
        <f aca="false">VLOOKUP('XL-OPT'!Q1227,Months!$A$4:$D$288,4)</f>
        <v>#REF!</v>
      </c>
    </row>
    <row r="1228" customFormat="false" ht="12.75" hidden="false" customHeight="false" outlineLevel="0" collapsed="false">
      <c r="O1228" s="0" t="e">
        <f aca="false">CONCATENATE(P1228,Q1228)</f>
        <v>#REF!</v>
      </c>
      <c r="P1228" s="0" t="e">
        <f aca="false">#REF!</f>
        <v>#REF!</v>
      </c>
      <c r="Q1228" s="153" t="e">
        <f aca="false">#REF!</f>
        <v>#REF!</v>
      </c>
      <c r="R1228" s="0" t="e">
        <f aca="false">#REF!</f>
        <v>#REF!</v>
      </c>
      <c r="S1228" s="0" t="e">
        <f aca="false">#REF!</f>
        <v>#REF!</v>
      </c>
      <c r="T1228" s="0" t="e">
        <f aca="false">VLOOKUP('XL-OPT'!Q1228,Months!$A$4:$D$288,4)</f>
        <v>#REF!</v>
      </c>
    </row>
    <row r="1229" customFormat="false" ht="12.75" hidden="false" customHeight="false" outlineLevel="0" collapsed="false">
      <c r="O1229" s="0" t="e">
        <f aca="false">CONCATENATE(P1229,Q1229)</f>
        <v>#REF!</v>
      </c>
      <c r="P1229" s="0" t="e">
        <f aca="false">#REF!</f>
        <v>#REF!</v>
      </c>
      <c r="Q1229" s="153" t="e">
        <f aca="false">#REF!</f>
        <v>#REF!</v>
      </c>
      <c r="R1229" s="0" t="e">
        <f aca="false">#REF!</f>
        <v>#REF!</v>
      </c>
      <c r="S1229" s="0" t="e">
        <f aca="false">#REF!</f>
        <v>#REF!</v>
      </c>
      <c r="T1229" s="0" t="e">
        <f aca="false">VLOOKUP('XL-OPT'!Q1229,Months!$A$4:$D$288,4)</f>
        <v>#REF!</v>
      </c>
    </row>
    <row r="1230" customFormat="false" ht="12.75" hidden="false" customHeight="false" outlineLevel="0" collapsed="false">
      <c r="O1230" s="0" t="e">
        <f aca="false">CONCATENATE(P1230,Q1230)</f>
        <v>#REF!</v>
      </c>
      <c r="P1230" s="0" t="e">
        <f aca="false">#REF!</f>
        <v>#REF!</v>
      </c>
      <c r="Q1230" s="153" t="e">
        <f aca="false">#REF!</f>
        <v>#REF!</v>
      </c>
      <c r="R1230" s="0" t="e">
        <f aca="false">#REF!</f>
        <v>#REF!</v>
      </c>
      <c r="S1230" s="0" t="e">
        <f aca="false">#REF!</f>
        <v>#REF!</v>
      </c>
      <c r="T1230" s="0" t="e">
        <f aca="false">VLOOKUP('XL-OPT'!Q1230,Months!$A$4:$D$288,4)</f>
        <v>#REF!</v>
      </c>
    </row>
    <row r="1231" customFormat="false" ht="12.75" hidden="false" customHeight="false" outlineLevel="0" collapsed="false">
      <c r="O1231" s="0" t="e">
        <f aca="false">CONCATENATE(P1231,Q1231)</f>
        <v>#REF!</v>
      </c>
      <c r="P1231" s="0" t="e">
        <f aca="false">#REF!</f>
        <v>#REF!</v>
      </c>
      <c r="Q1231" s="153" t="e">
        <f aca="false">#REF!</f>
        <v>#REF!</v>
      </c>
      <c r="R1231" s="0" t="e">
        <f aca="false">#REF!</f>
        <v>#REF!</v>
      </c>
      <c r="S1231" s="0" t="e">
        <f aca="false">#REF!</f>
        <v>#REF!</v>
      </c>
      <c r="T1231" s="0" t="e">
        <f aca="false">VLOOKUP('XL-OPT'!Q1231,Months!$A$4:$D$288,4)</f>
        <v>#REF!</v>
      </c>
    </row>
    <row r="1232" customFormat="false" ht="12.75" hidden="false" customHeight="false" outlineLevel="0" collapsed="false">
      <c r="O1232" s="0" t="e">
        <f aca="false">CONCATENATE(P1232,Q1232)</f>
        <v>#REF!</v>
      </c>
      <c r="P1232" s="0" t="e">
        <f aca="false">#REF!</f>
        <v>#REF!</v>
      </c>
      <c r="Q1232" s="153" t="e">
        <f aca="false">#REF!</f>
        <v>#REF!</v>
      </c>
      <c r="R1232" s="0" t="e">
        <f aca="false">#REF!</f>
        <v>#REF!</v>
      </c>
      <c r="S1232" s="0" t="e">
        <f aca="false">#REF!</f>
        <v>#REF!</v>
      </c>
      <c r="T1232" s="0" t="e">
        <f aca="false">VLOOKUP('XL-OPT'!Q1232,Months!$A$4:$D$288,4)</f>
        <v>#REF!</v>
      </c>
    </row>
    <row r="1233" customFormat="false" ht="12.75" hidden="false" customHeight="false" outlineLevel="0" collapsed="false">
      <c r="O1233" s="0" t="e">
        <f aca="false">CONCATENATE(P1233,Q1233)</f>
        <v>#REF!</v>
      </c>
      <c r="P1233" s="0" t="e">
        <f aca="false">#REF!</f>
        <v>#REF!</v>
      </c>
      <c r="Q1233" s="153" t="e">
        <f aca="false">#REF!</f>
        <v>#REF!</v>
      </c>
      <c r="R1233" s="0" t="e">
        <f aca="false">#REF!</f>
        <v>#REF!</v>
      </c>
      <c r="S1233" s="0" t="e">
        <f aca="false">#REF!</f>
        <v>#REF!</v>
      </c>
      <c r="T1233" s="0" t="e">
        <f aca="false">VLOOKUP('XL-OPT'!Q1233,Months!$A$4:$D$288,4)</f>
        <v>#REF!</v>
      </c>
    </row>
    <row r="1234" customFormat="false" ht="12.75" hidden="false" customHeight="false" outlineLevel="0" collapsed="false">
      <c r="O1234" s="0" t="e">
        <f aca="false">CONCATENATE(P1234,Q1234)</f>
        <v>#REF!</v>
      </c>
      <c r="P1234" s="0" t="e">
        <f aca="false">#REF!</f>
        <v>#REF!</v>
      </c>
      <c r="Q1234" s="153" t="e">
        <f aca="false">#REF!</f>
        <v>#REF!</v>
      </c>
      <c r="R1234" s="0" t="e">
        <f aca="false">#REF!</f>
        <v>#REF!</v>
      </c>
      <c r="S1234" s="0" t="e">
        <f aca="false">#REF!</f>
        <v>#REF!</v>
      </c>
      <c r="T1234" s="0" t="e">
        <f aca="false">VLOOKUP('XL-OPT'!Q1234,Months!$A$4:$D$288,4)</f>
        <v>#REF!</v>
      </c>
    </row>
    <row r="1235" customFormat="false" ht="12.75" hidden="false" customHeight="false" outlineLevel="0" collapsed="false">
      <c r="O1235" s="0" t="e">
        <f aca="false">CONCATENATE(P1235,Q1235)</f>
        <v>#REF!</v>
      </c>
      <c r="P1235" s="0" t="e">
        <f aca="false">#REF!</f>
        <v>#REF!</v>
      </c>
      <c r="Q1235" s="153" t="e">
        <f aca="false">#REF!</f>
        <v>#REF!</v>
      </c>
      <c r="R1235" s="0" t="e">
        <f aca="false">#REF!</f>
        <v>#REF!</v>
      </c>
      <c r="S1235" s="0" t="e">
        <f aca="false">#REF!</f>
        <v>#REF!</v>
      </c>
      <c r="T1235" s="0" t="e">
        <f aca="false">VLOOKUP('XL-OPT'!Q1235,Months!$A$4:$D$288,4)</f>
        <v>#REF!</v>
      </c>
    </row>
    <row r="1236" customFormat="false" ht="12.75" hidden="false" customHeight="false" outlineLevel="0" collapsed="false">
      <c r="O1236" s="0" t="e">
        <f aca="false">CONCATENATE(P1236,Q1236)</f>
        <v>#REF!</v>
      </c>
      <c r="P1236" s="0" t="e">
        <f aca="false">#REF!</f>
        <v>#REF!</v>
      </c>
      <c r="Q1236" s="153" t="e">
        <f aca="false">#REF!</f>
        <v>#REF!</v>
      </c>
      <c r="R1236" s="0" t="e">
        <f aca="false">#REF!</f>
        <v>#REF!</v>
      </c>
      <c r="S1236" s="0" t="e">
        <f aca="false">#REF!</f>
        <v>#REF!</v>
      </c>
      <c r="T1236" s="0" t="e">
        <f aca="false">VLOOKUP('XL-OPT'!Q1236,Months!$A$4:$D$288,4)</f>
        <v>#REF!</v>
      </c>
    </row>
    <row r="1237" customFormat="false" ht="12.75" hidden="false" customHeight="false" outlineLevel="0" collapsed="false">
      <c r="O1237" s="0" t="e">
        <f aca="false">CONCATENATE(P1237,Q1237)</f>
        <v>#REF!</v>
      </c>
      <c r="P1237" s="0" t="e">
        <f aca="false">#REF!</f>
        <v>#REF!</v>
      </c>
      <c r="Q1237" s="153" t="e">
        <f aca="false">#REF!</f>
        <v>#REF!</v>
      </c>
      <c r="R1237" s="0" t="e">
        <f aca="false">#REF!</f>
        <v>#REF!</v>
      </c>
      <c r="S1237" s="0" t="e">
        <f aca="false">#REF!</f>
        <v>#REF!</v>
      </c>
      <c r="T1237" s="0" t="e">
        <f aca="false">VLOOKUP('XL-OPT'!Q1237,Months!$A$4:$D$288,4)</f>
        <v>#REF!</v>
      </c>
    </row>
    <row r="1238" customFormat="false" ht="12.75" hidden="false" customHeight="false" outlineLevel="0" collapsed="false">
      <c r="O1238" s="0" t="e">
        <f aca="false">CONCATENATE(P1238,Q1238)</f>
        <v>#REF!</v>
      </c>
      <c r="P1238" s="0" t="e">
        <f aca="false">#REF!</f>
        <v>#REF!</v>
      </c>
      <c r="Q1238" s="153" t="e">
        <f aca="false">#REF!</f>
        <v>#REF!</v>
      </c>
      <c r="R1238" s="0" t="e">
        <f aca="false">#REF!</f>
        <v>#REF!</v>
      </c>
      <c r="S1238" s="0" t="e">
        <f aca="false">#REF!</f>
        <v>#REF!</v>
      </c>
      <c r="T1238" s="0" t="e">
        <f aca="false">VLOOKUP('XL-OPT'!Q1238,Months!$A$4:$D$288,4)</f>
        <v>#REF!</v>
      </c>
    </row>
    <row r="1239" customFormat="false" ht="12.75" hidden="false" customHeight="false" outlineLevel="0" collapsed="false">
      <c r="O1239" s="0" t="e">
        <f aca="false">CONCATENATE(P1239,Q1239)</f>
        <v>#REF!</v>
      </c>
      <c r="P1239" s="0" t="e">
        <f aca="false">#REF!</f>
        <v>#REF!</v>
      </c>
      <c r="Q1239" s="153" t="e">
        <f aca="false">#REF!</f>
        <v>#REF!</v>
      </c>
      <c r="R1239" s="0" t="e">
        <f aca="false">#REF!</f>
        <v>#REF!</v>
      </c>
      <c r="S1239" s="0" t="e">
        <f aca="false">#REF!</f>
        <v>#REF!</v>
      </c>
      <c r="T1239" s="0" t="e">
        <f aca="false">VLOOKUP('XL-OPT'!Q1239,Months!$A$4:$D$288,4)</f>
        <v>#REF!</v>
      </c>
    </row>
    <row r="1240" customFormat="false" ht="12.75" hidden="false" customHeight="false" outlineLevel="0" collapsed="false">
      <c r="O1240" s="0" t="e">
        <f aca="false">CONCATENATE(P1240,Q1240)</f>
        <v>#REF!</v>
      </c>
      <c r="P1240" s="0" t="e">
        <f aca="false">#REF!</f>
        <v>#REF!</v>
      </c>
      <c r="Q1240" s="153" t="e">
        <f aca="false">#REF!</f>
        <v>#REF!</v>
      </c>
      <c r="R1240" s="0" t="e">
        <f aca="false">#REF!</f>
        <v>#REF!</v>
      </c>
      <c r="S1240" s="0" t="e">
        <f aca="false">#REF!</f>
        <v>#REF!</v>
      </c>
      <c r="T1240" s="0" t="e">
        <f aca="false">VLOOKUP('XL-OPT'!Q1240,Months!$A$4:$D$288,4)</f>
        <v>#REF!</v>
      </c>
    </row>
    <row r="1241" customFormat="false" ht="12.75" hidden="false" customHeight="false" outlineLevel="0" collapsed="false">
      <c r="O1241" s="0" t="e">
        <f aca="false">CONCATENATE(P1241,Q1241)</f>
        <v>#REF!</v>
      </c>
      <c r="P1241" s="0" t="e">
        <f aca="false">#REF!</f>
        <v>#REF!</v>
      </c>
      <c r="Q1241" s="153" t="e">
        <f aca="false">#REF!</f>
        <v>#REF!</v>
      </c>
      <c r="R1241" s="0" t="e">
        <f aca="false">#REF!</f>
        <v>#REF!</v>
      </c>
      <c r="S1241" s="0" t="e">
        <f aca="false">#REF!</f>
        <v>#REF!</v>
      </c>
      <c r="T1241" s="0" t="e">
        <f aca="false">VLOOKUP('XL-OPT'!Q1241,Months!$A$4:$D$288,4)</f>
        <v>#REF!</v>
      </c>
    </row>
    <row r="1242" customFormat="false" ht="12.75" hidden="false" customHeight="false" outlineLevel="0" collapsed="false">
      <c r="O1242" s="0" t="e">
        <f aca="false">CONCATENATE(P1242,Q1242)</f>
        <v>#REF!</v>
      </c>
      <c r="P1242" s="0" t="e">
        <f aca="false">#REF!</f>
        <v>#REF!</v>
      </c>
      <c r="Q1242" s="153" t="e">
        <f aca="false">#REF!</f>
        <v>#REF!</v>
      </c>
      <c r="R1242" s="0" t="e">
        <f aca="false">#REF!</f>
        <v>#REF!</v>
      </c>
      <c r="S1242" s="0" t="e">
        <f aca="false">#REF!</f>
        <v>#REF!</v>
      </c>
      <c r="T1242" s="0" t="e">
        <f aca="false">VLOOKUP('XL-OPT'!Q1242,Months!$A$4:$D$288,4)</f>
        <v>#REF!</v>
      </c>
    </row>
    <row r="1243" customFormat="false" ht="12.75" hidden="false" customHeight="false" outlineLevel="0" collapsed="false">
      <c r="O1243" s="0" t="e">
        <f aca="false">CONCATENATE(P1243,Q1243)</f>
        <v>#REF!</v>
      </c>
      <c r="P1243" s="0" t="e">
        <f aca="false">#REF!</f>
        <v>#REF!</v>
      </c>
      <c r="Q1243" s="153" t="e">
        <f aca="false">#REF!</f>
        <v>#REF!</v>
      </c>
      <c r="R1243" s="0" t="e">
        <f aca="false">#REF!</f>
        <v>#REF!</v>
      </c>
      <c r="S1243" s="0" t="e">
        <f aca="false">#REF!</f>
        <v>#REF!</v>
      </c>
      <c r="T1243" s="0" t="e">
        <f aca="false">VLOOKUP('XL-OPT'!Q1243,Months!$A$4:$D$288,4)</f>
        <v>#REF!</v>
      </c>
    </row>
    <row r="1244" customFormat="false" ht="12.75" hidden="false" customHeight="false" outlineLevel="0" collapsed="false">
      <c r="O1244" s="0" t="e">
        <f aca="false">CONCATENATE(P1244,Q1244)</f>
        <v>#REF!</v>
      </c>
      <c r="P1244" s="0" t="e">
        <f aca="false">#REF!</f>
        <v>#REF!</v>
      </c>
      <c r="Q1244" s="153" t="e">
        <f aca="false">#REF!</f>
        <v>#REF!</v>
      </c>
      <c r="R1244" s="0" t="e">
        <f aca="false">#REF!</f>
        <v>#REF!</v>
      </c>
      <c r="S1244" s="0" t="e">
        <f aca="false">#REF!</f>
        <v>#REF!</v>
      </c>
      <c r="T1244" s="0" t="e">
        <f aca="false">VLOOKUP('XL-OPT'!Q1244,Months!$A$4:$D$288,4)</f>
        <v>#REF!</v>
      </c>
    </row>
    <row r="1245" customFormat="false" ht="12.75" hidden="false" customHeight="false" outlineLevel="0" collapsed="false">
      <c r="O1245" s="0" t="e">
        <f aca="false">CONCATENATE(P1245,Q1245)</f>
        <v>#REF!</v>
      </c>
      <c r="P1245" s="0" t="e">
        <f aca="false">#REF!</f>
        <v>#REF!</v>
      </c>
      <c r="Q1245" s="153" t="e">
        <f aca="false">#REF!</f>
        <v>#REF!</v>
      </c>
      <c r="R1245" s="0" t="e">
        <f aca="false">#REF!</f>
        <v>#REF!</v>
      </c>
      <c r="S1245" s="0" t="e">
        <f aca="false">#REF!</f>
        <v>#REF!</v>
      </c>
      <c r="T1245" s="0" t="e">
        <f aca="false">VLOOKUP('XL-OPT'!Q1245,Months!$A$4:$D$288,4)</f>
        <v>#REF!</v>
      </c>
    </row>
    <row r="1246" customFormat="false" ht="12.75" hidden="false" customHeight="false" outlineLevel="0" collapsed="false">
      <c r="O1246" s="0" t="e">
        <f aca="false">CONCATENATE(P1246,Q1246)</f>
        <v>#REF!</v>
      </c>
      <c r="P1246" s="0" t="e">
        <f aca="false">#REF!</f>
        <v>#REF!</v>
      </c>
      <c r="Q1246" s="153" t="e">
        <f aca="false">#REF!</f>
        <v>#REF!</v>
      </c>
      <c r="R1246" s="0" t="e">
        <f aca="false">#REF!</f>
        <v>#REF!</v>
      </c>
      <c r="S1246" s="0" t="e">
        <f aca="false">#REF!</f>
        <v>#REF!</v>
      </c>
      <c r="T1246" s="0" t="e">
        <f aca="false">VLOOKUP('XL-OPT'!Q1246,Months!$A$4:$D$288,4)</f>
        <v>#REF!</v>
      </c>
    </row>
    <row r="1247" customFormat="false" ht="12.75" hidden="false" customHeight="false" outlineLevel="0" collapsed="false">
      <c r="O1247" s="0" t="e">
        <f aca="false">CONCATENATE(P1247,Q1247)</f>
        <v>#REF!</v>
      </c>
      <c r="P1247" s="0" t="e">
        <f aca="false">#REF!</f>
        <v>#REF!</v>
      </c>
      <c r="Q1247" s="153" t="e">
        <f aca="false">#REF!</f>
        <v>#REF!</v>
      </c>
      <c r="R1247" s="0" t="e">
        <f aca="false">#REF!</f>
        <v>#REF!</v>
      </c>
      <c r="S1247" s="0" t="e">
        <f aca="false">#REF!</f>
        <v>#REF!</v>
      </c>
      <c r="T1247" s="0" t="e">
        <f aca="false">VLOOKUP('XL-OPT'!Q1247,Months!$A$4:$D$288,4)</f>
        <v>#REF!</v>
      </c>
    </row>
    <row r="1248" customFormat="false" ht="12.75" hidden="false" customHeight="false" outlineLevel="0" collapsed="false">
      <c r="O1248" s="0" t="e">
        <f aca="false">CONCATENATE(P1248,Q1248)</f>
        <v>#REF!</v>
      </c>
      <c r="P1248" s="0" t="e">
        <f aca="false">#REF!</f>
        <v>#REF!</v>
      </c>
      <c r="Q1248" s="153" t="e">
        <f aca="false">#REF!</f>
        <v>#REF!</v>
      </c>
      <c r="R1248" s="0" t="e">
        <f aca="false">#REF!</f>
        <v>#REF!</v>
      </c>
      <c r="S1248" s="0" t="e">
        <f aca="false">#REF!</f>
        <v>#REF!</v>
      </c>
      <c r="T1248" s="0" t="e">
        <f aca="false">VLOOKUP('XL-OPT'!Q1248,Months!$A$4:$D$288,4)</f>
        <v>#REF!</v>
      </c>
    </row>
    <row r="1249" customFormat="false" ht="12.75" hidden="false" customHeight="false" outlineLevel="0" collapsed="false">
      <c r="O1249" s="0" t="e">
        <f aca="false">CONCATENATE(P1249,Q1249)</f>
        <v>#REF!</v>
      </c>
      <c r="P1249" s="0" t="e">
        <f aca="false">#REF!</f>
        <v>#REF!</v>
      </c>
      <c r="Q1249" s="153" t="e">
        <f aca="false">#REF!</f>
        <v>#REF!</v>
      </c>
      <c r="R1249" s="0" t="e">
        <f aca="false">#REF!</f>
        <v>#REF!</v>
      </c>
      <c r="S1249" s="0" t="e">
        <f aca="false">#REF!</f>
        <v>#REF!</v>
      </c>
      <c r="T1249" s="0" t="e">
        <f aca="false">VLOOKUP('XL-OPT'!Q1249,Months!$A$4:$D$288,4)</f>
        <v>#REF!</v>
      </c>
    </row>
    <row r="1250" customFormat="false" ht="12.75" hidden="false" customHeight="false" outlineLevel="0" collapsed="false">
      <c r="O1250" s="0" t="e">
        <f aca="false">CONCATENATE(P1250,Q1250)</f>
        <v>#REF!</v>
      </c>
      <c r="P1250" s="0" t="e">
        <f aca="false">#REF!</f>
        <v>#REF!</v>
      </c>
      <c r="Q1250" s="153" t="e">
        <f aca="false">#REF!</f>
        <v>#REF!</v>
      </c>
      <c r="R1250" s="0" t="e">
        <f aca="false">#REF!</f>
        <v>#REF!</v>
      </c>
      <c r="S1250" s="0" t="e">
        <f aca="false">#REF!</f>
        <v>#REF!</v>
      </c>
      <c r="T1250" s="0" t="e">
        <f aca="false">VLOOKUP('XL-OPT'!Q1250,Months!$A$4:$D$288,4)</f>
        <v>#REF!</v>
      </c>
    </row>
    <row r="1251" customFormat="false" ht="12.75" hidden="false" customHeight="false" outlineLevel="0" collapsed="false">
      <c r="O1251" s="0" t="e">
        <f aca="false">CONCATENATE(P1251,Q1251)</f>
        <v>#REF!</v>
      </c>
      <c r="P1251" s="0" t="e">
        <f aca="false">#REF!</f>
        <v>#REF!</v>
      </c>
      <c r="Q1251" s="153" t="e">
        <f aca="false">#REF!</f>
        <v>#REF!</v>
      </c>
      <c r="R1251" s="0" t="e">
        <f aca="false">#REF!</f>
        <v>#REF!</v>
      </c>
      <c r="S1251" s="0" t="e">
        <f aca="false">#REF!</f>
        <v>#REF!</v>
      </c>
      <c r="T1251" s="0" t="e">
        <f aca="false">VLOOKUP('XL-OPT'!Q1251,Months!$A$4:$D$288,4)</f>
        <v>#REF!</v>
      </c>
    </row>
    <row r="1252" customFormat="false" ht="12.75" hidden="false" customHeight="false" outlineLevel="0" collapsed="false">
      <c r="O1252" s="0" t="e">
        <f aca="false">CONCATENATE(P1252,Q1252)</f>
        <v>#REF!</v>
      </c>
      <c r="P1252" s="0" t="e">
        <f aca="false">#REF!</f>
        <v>#REF!</v>
      </c>
      <c r="Q1252" s="153" t="e">
        <f aca="false">#REF!</f>
        <v>#REF!</v>
      </c>
      <c r="R1252" s="0" t="e">
        <f aca="false">#REF!</f>
        <v>#REF!</v>
      </c>
      <c r="S1252" s="0" t="e">
        <f aca="false">#REF!</f>
        <v>#REF!</v>
      </c>
      <c r="T1252" s="0" t="e">
        <f aca="false">VLOOKUP('XL-OPT'!Q1252,Months!$A$4:$D$288,4)</f>
        <v>#REF!</v>
      </c>
    </row>
    <row r="1253" customFormat="false" ht="12.75" hidden="false" customHeight="false" outlineLevel="0" collapsed="false">
      <c r="O1253" s="0" t="e">
        <f aca="false">CONCATENATE(P1253,Q1253)</f>
        <v>#REF!</v>
      </c>
      <c r="P1253" s="0" t="e">
        <f aca="false">#REF!</f>
        <v>#REF!</v>
      </c>
      <c r="Q1253" s="153" t="e">
        <f aca="false">#REF!</f>
        <v>#REF!</v>
      </c>
      <c r="R1253" s="0" t="e">
        <f aca="false">#REF!</f>
        <v>#REF!</v>
      </c>
      <c r="S1253" s="0" t="e">
        <f aca="false">#REF!</f>
        <v>#REF!</v>
      </c>
      <c r="T1253" s="0" t="e">
        <f aca="false">VLOOKUP('XL-OPT'!Q1253,Months!$A$4:$D$288,4)</f>
        <v>#REF!</v>
      </c>
    </row>
    <row r="1254" customFormat="false" ht="12.75" hidden="false" customHeight="false" outlineLevel="0" collapsed="false">
      <c r="O1254" s="0" t="e">
        <f aca="false">CONCATENATE(P1254,Q1254)</f>
        <v>#REF!</v>
      </c>
      <c r="P1254" s="0" t="e">
        <f aca="false">#REF!</f>
        <v>#REF!</v>
      </c>
      <c r="Q1254" s="153" t="e">
        <f aca="false">#REF!</f>
        <v>#REF!</v>
      </c>
      <c r="R1254" s="0" t="e">
        <f aca="false">#REF!</f>
        <v>#REF!</v>
      </c>
      <c r="S1254" s="0" t="e">
        <f aca="false">#REF!</f>
        <v>#REF!</v>
      </c>
      <c r="T1254" s="0" t="e">
        <f aca="false">VLOOKUP('XL-OPT'!Q1254,Months!$A$4:$D$288,4)</f>
        <v>#REF!</v>
      </c>
    </row>
    <row r="1255" customFormat="false" ht="12.75" hidden="false" customHeight="false" outlineLevel="0" collapsed="false">
      <c r="O1255" s="0" t="e">
        <f aca="false">CONCATENATE(P1255,Q1255)</f>
        <v>#REF!</v>
      </c>
      <c r="P1255" s="0" t="e">
        <f aca="false">#REF!</f>
        <v>#REF!</v>
      </c>
      <c r="Q1255" s="153" t="e">
        <f aca="false">#REF!</f>
        <v>#REF!</v>
      </c>
      <c r="R1255" s="0" t="e">
        <f aca="false">#REF!</f>
        <v>#REF!</v>
      </c>
      <c r="S1255" s="0" t="e">
        <f aca="false">#REF!</f>
        <v>#REF!</v>
      </c>
      <c r="T1255" s="0" t="e">
        <f aca="false">VLOOKUP('XL-OPT'!Q1255,Months!$A$4:$D$288,4)</f>
        <v>#REF!</v>
      </c>
    </row>
    <row r="1256" customFormat="false" ht="12.75" hidden="false" customHeight="false" outlineLevel="0" collapsed="false">
      <c r="O1256" s="0" t="e">
        <f aca="false">CONCATENATE(P1256,Q1256)</f>
        <v>#REF!</v>
      </c>
      <c r="P1256" s="0" t="e">
        <f aca="false">#REF!</f>
        <v>#REF!</v>
      </c>
      <c r="Q1256" s="153" t="e">
        <f aca="false">#REF!</f>
        <v>#REF!</v>
      </c>
      <c r="R1256" s="0" t="e">
        <f aca="false">#REF!</f>
        <v>#REF!</v>
      </c>
      <c r="S1256" s="0" t="e">
        <f aca="false">#REF!</f>
        <v>#REF!</v>
      </c>
      <c r="T1256" s="0" t="e">
        <f aca="false">VLOOKUP('XL-OPT'!Q1256,Months!$A$4:$D$288,4)</f>
        <v>#REF!</v>
      </c>
    </row>
    <row r="1257" customFormat="false" ht="12.75" hidden="false" customHeight="false" outlineLevel="0" collapsed="false">
      <c r="O1257" s="0" t="e">
        <f aca="false">CONCATENATE(P1257,Q1257)</f>
        <v>#REF!</v>
      </c>
      <c r="P1257" s="0" t="e">
        <f aca="false">#REF!</f>
        <v>#REF!</v>
      </c>
      <c r="Q1257" s="153" t="e">
        <f aca="false">#REF!</f>
        <v>#REF!</v>
      </c>
      <c r="R1257" s="0" t="e">
        <f aca="false">#REF!</f>
        <v>#REF!</v>
      </c>
      <c r="S1257" s="0" t="e">
        <f aca="false">#REF!</f>
        <v>#REF!</v>
      </c>
      <c r="T1257" s="0" t="e">
        <f aca="false">VLOOKUP('XL-OPT'!Q1257,Months!$A$4:$D$288,4)</f>
        <v>#REF!</v>
      </c>
    </row>
    <row r="1258" customFormat="false" ht="12.75" hidden="false" customHeight="false" outlineLevel="0" collapsed="false">
      <c r="O1258" s="0" t="e">
        <f aca="false">CONCATENATE(P1258,Q1258)</f>
        <v>#REF!</v>
      </c>
      <c r="P1258" s="0" t="e">
        <f aca="false">#REF!</f>
        <v>#REF!</v>
      </c>
      <c r="Q1258" s="153" t="e">
        <f aca="false">#REF!</f>
        <v>#REF!</v>
      </c>
      <c r="R1258" s="0" t="e">
        <f aca="false">#REF!</f>
        <v>#REF!</v>
      </c>
      <c r="S1258" s="0" t="e">
        <f aca="false">#REF!</f>
        <v>#REF!</v>
      </c>
      <c r="T1258" s="0" t="e">
        <f aca="false">VLOOKUP('XL-OPT'!Q1258,Months!$A$4:$D$288,4)</f>
        <v>#REF!</v>
      </c>
    </row>
    <row r="1259" customFormat="false" ht="12.75" hidden="false" customHeight="false" outlineLevel="0" collapsed="false">
      <c r="O1259" s="0" t="e">
        <f aca="false">CONCATENATE(P1259,Q1259)</f>
        <v>#REF!</v>
      </c>
      <c r="P1259" s="0" t="e">
        <f aca="false">#REF!</f>
        <v>#REF!</v>
      </c>
      <c r="Q1259" s="153" t="e">
        <f aca="false">#REF!</f>
        <v>#REF!</v>
      </c>
      <c r="R1259" s="0" t="e">
        <f aca="false">#REF!</f>
        <v>#REF!</v>
      </c>
      <c r="S1259" s="0" t="e">
        <f aca="false">#REF!</f>
        <v>#REF!</v>
      </c>
      <c r="T1259" s="0" t="e">
        <f aca="false">VLOOKUP('XL-OPT'!Q1259,Months!$A$4:$D$288,4)</f>
        <v>#REF!</v>
      </c>
    </row>
    <row r="1260" customFormat="false" ht="12.75" hidden="false" customHeight="false" outlineLevel="0" collapsed="false">
      <c r="O1260" s="0" t="e">
        <f aca="false">CONCATENATE(P1260,Q1260)</f>
        <v>#REF!</v>
      </c>
      <c r="P1260" s="0" t="e">
        <f aca="false">#REF!</f>
        <v>#REF!</v>
      </c>
      <c r="Q1260" s="153" t="e">
        <f aca="false">#REF!</f>
        <v>#REF!</v>
      </c>
      <c r="R1260" s="0" t="e">
        <f aca="false">#REF!</f>
        <v>#REF!</v>
      </c>
      <c r="S1260" s="0" t="e">
        <f aca="false">#REF!</f>
        <v>#REF!</v>
      </c>
      <c r="T1260" s="0" t="e">
        <f aca="false">VLOOKUP('XL-OPT'!Q1260,Months!$A$4:$D$288,4)</f>
        <v>#REF!</v>
      </c>
    </row>
    <row r="1261" customFormat="false" ht="12.75" hidden="false" customHeight="false" outlineLevel="0" collapsed="false">
      <c r="O1261" s="0" t="e">
        <f aca="false">CONCATENATE(P1261,Q1261)</f>
        <v>#REF!</v>
      </c>
      <c r="P1261" s="0" t="e">
        <f aca="false">#REF!</f>
        <v>#REF!</v>
      </c>
      <c r="Q1261" s="153" t="e">
        <f aca="false">#REF!</f>
        <v>#REF!</v>
      </c>
      <c r="R1261" s="0" t="e">
        <f aca="false">#REF!</f>
        <v>#REF!</v>
      </c>
      <c r="S1261" s="0" t="e">
        <f aca="false">#REF!</f>
        <v>#REF!</v>
      </c>
      <c r="T1261" s="0" t="e">
        <f aca="false">VLOOKUP('XL-OPT'!Q1261,Months!$A$4:$D$288,4)</f>
        <v>#REF!</v>
      </c>
    </row>
    <row r="1262" customFormat="false" ht="12.75" hidden="false" customHeight="false" outlineLevel="0" collapsed="false">
      <c r="O1262" s="0" t="e">
        <f aca="false">CONCATENATE(P1262,Q1262)</f>
        <v>#REF!</v>
      </c>
      <c r="P1262" s="0" t="e">
        <f aca="false">#REF!</f>
        <v>#REF!</v>
      </c>
      <c r="Q1262" s="153" t="e">
        <f aca="false">#REF!</f>
        <v>#REF!</v>
      </c>
      <c r="R1262" s="0" t="e">
        <f aca="false">#REF!</f>
        <v>#REF!</v>
      </c>
      <c r="S1262" s="0" t="e">
        <f aca="false">#REF!</f>
        <v>#REF!</v>
      </c>
      <c r="T1262" s="0" t="e">
        <f aca="false">VLOOKUP('XL-OPT'!Q1262,Months!$A$4:$D$288,4)</f>
        <v>#REF!</v>
      </c>
    </row>
    <row r="1263" customFormat="false" ht="12.75" hidden="false" customHeight="false" outlineLevel="0" collapsed="false">
      <c r="O1263" s="0" t="e">
        <f aca="false">CONCATENATE(P1263,Q1263)</f>
        <v>#REF!</v>
      </c>
      <c r="P1263" s="0" t="e">
        <f aca="false">#REF!</f>
        <v>#REF!</v>
      </c>
      <c r="Q1263" s="153" t="e">
        <f aca="false">#REF!</f>
        <v>#REF!</v>
      </c>
      <c r="R1263" s="0" t="e">
        <f aca="false">#REF!</f>
        <v>#REF!</v>
      </c>
      <c r="S1263" s="0" t="e">
        <f aca="false">#REF!</f>
        <v>#REF!</v>
      </c>
      <c r="T1263" s="0" t="e">
        <f aca="false">VLOOKUP('XL-OPT'!Q1263,Months!$A$4:$D$288,4)</f>
        <v>#REF!</v>
      </c>
    </row>
    <row r="1264" customFormat="false" ht="12.75" hidden="false" customHeight="false" outlineLevel="0" collapsed="false">
      <c r="O1264" s="0" t="e">
        <f aca="false">CONCATENATE(P1264,Q1264)</f>
        <v>#REF!</v>
      </c>
      <c r="P1264" s="0" t="e">
        <f aca="false">#REF!</f>
        <v>#REF!</v>
      </c>
      <c r="Q1264" s="153" t="e">
        <f aca="false">#REF!</f>
        <v>#REF!</v>
      </c>
      <c r="R1264" s="0" t="e">
        <f aca="false">#REF!</f>
        <v>#REF!</v>
      </c>
      <c r="S1264" s="0" t="e">
        <f aca="false">#REF!</f>
        <v>#REF!</v>
      </c>
      <c r="T1264" s="0" t="e">
        <f aca="false">VLOOKUP('XL-OPT'!Q1264,Months!$A$4:$D$288,4)</f>
        <v>#REF!</v>
      </c>
    </row>
    <row r="1265" customFormat="false" ht="12.75" hidden="false" customHeight="false" outlineLevel="0" collapsed="false">
      <c r="O1265" s="0" t="e">
        <f aca="false">CONCATENATE(P1265,Q1265)</f>
        <v>#REF!</v>
      </c>
      <c r="P1265" s="0" t="e">
        <f aca="false">#REF!</f>
        <v>#REF!</v>
      </c>
      <c r="Q1265" s="153" t="e">
        <f aca="false">#REF!</f>
        <v>#REF!</v>
      </c>
      <c r="R1265" s="0" t="e">
        <f aca="false">#REF!</f>
        <v>#REF!</v>
      </c>
      <c r="S1265" s="0" t="e">
        <f aca="false">#REF!</f>
        <v>#REF!</v>
      </c>
      <c r="T1265" s="0" t="e">
        <f aca="false">VLOOKUP('XL-OPT'!Q1265,Months!$A$4:$D$288,4)</f>
        <v>#REF!</v>
      </c>
    </row>
    <row r="1266" customFormat="false" ht="12.75" hidden="false" customHeight="false" outlineLevel="0" collapsed="false">
      <c r="O1266" s="0" t="e">
        <f aca="false">CONCATENATE(P1266,Q1266)</f>
        <v>#REF!</v>
      </c>
      <c r="P1266" s="0" t="e">
        <f aca="false">#REF!</f>
        <v>#REF!</v>
      </c>
      <c r="Q1266" s="153" t="e">
        <f aca="false">#REF!</f>
        <v>#REF!</v>
      </c>
      <c r="R1266" s="0" t="e">
        <f aca="false">#REF!</f>
        <v>#REF!</v>
      </c>
      <c r="S1266" s="0" t="e">
        <f aca="false">#REF!</f>
        <v>#REF!</v>
      </c>
      <c r="T1266" s="0" t="e">
        <f aca="false">VLOOKUP('XL-OPT'!Q1266,Months!$A$4:$D$288,4)</f>
        <v>#REF!</v>
      </c>
    </row>
    <row r="1267" customFormat="false" ht="12.75" hidden="false" customHeight="false" outlineLevel="0" collapsed="false">
      <c r="O1267" s="0" t="e">
        <f aca="false">CONCATENATE(P1267,Q1267)</f>
        <v>#REF!</v>
      </c>
      <c r="P1267" s="0" t="e">
        <f aca="false">#REF!</f>
        <v>#REF!</v>
      </c>
      <c r="Q1267" s="153" t="e">
        <f aca="false">#REF!</f>
        <v>#REF!</v>
      </c>
      <c r="R1267" s="0" t="e">
        <f aca="false">#REF!</f>
        <v>#REF!</v>
      </c>
      <c r="S1267" s="0" t="e">
        <f aca="false">#REF!</f>
        <v>#REF!</v>
      </c>
      <c r="T1267" s="0" t="e">
        <f aca="false">VLOOKUP('XL-OPT'!Q1267,Months!$A$4:$D$288,4)</f>
        <v>#REF!</v>
      </c>
    </row>
    <row r="1268" customFormat="false" ht="12.75" hidden="false" customHeight="false" outlineLevel="0" collapsed="false">
      <c r="O1268" s="0" t="e">
        <f aca="false">CONCATENATE(P1268,Q1268)</f>
        <v>#REF!</v>
      </c>
      <c r="P1268" s="0" t="e">
        <f aca="false">#REF!</f>
        <v>#REF!</v>
      </c>
      <c r="Q1268" s="153" t="e">
        <f aca="false">#REF!</f>
        <v>#REF!</v>
      </c>
      <c r="R1268" s="0" t="e">
        <f aca="false">#REF!</f>
        <v>#REF!</v>
      </c>
      <c r="S1268" s="0" t="e">
        <f aca="false">#REF!</f>
        <v>#REF!</v>
      </c>
      <c r="T1268" s="0" t="e">
        <f aca="false">VLOOKUP('XL-OPT'!Q1268,Months!$A$4:$D$288,4)</f>
        <v>#REF!</v>
      </c>
    </row>
    <row r="1269" customFormat="false" ht="12.75" hidden="false" customHeight="false" outlineLevel="0" collapsed="false">
      <c r="O1269" s="0" t="e">
        <f aca="false">CONCATENATE(P1269,Q1269)</f>
        <v>#REF!</v>
      </c>
      <c r="P1269" s="0" t="e">
        <f aca="false">#REF!</f>
        <v>#REF!</v>
      </c>
      <c r="Q1269" s="153" t="e">
        <f aca="false">#REF!</f>
        <v>#REF!</v>
      </c>
      <c r="R1269" s="0" t="e">
        <f aca="false">#REF!</f>
        <v>#REF!</v>
      </c>
      <c r="S1269" s="0" t="e">
        <f aca="false">#REF!</f>
        <v>#REF!</v>
      </c>
      <c r="T1269" s="0" t="e">
        <f aca="false">VLOOKUP('XL-OPT'!Q1269,Months!$A$4:$D$288,4)</f>
        <v>#REF!</v>
      </c>
    </row>
    <row r="1270" customFormat="false" ht="12.75" hidden="false" customHeight="false" outlineLevel="0" collapsed="false">
      <c r="O1270" s="0" t="e">
        <f aca="false">CONCATENATE(P1270,Q1270)</f>
        <v>#REF!</v>
      </c>
      <c r="P1270" s="0" t="e">
        <f aca="false">#REF!</f>
        <v>#REF!</v>
      </c>
      <c r="Q1270" s="153" t="e">
        <f aca="false">#REF!</f>
        <v>#REF!</v>
      </c>
      <c r="R1270" s="0" t="e">
        <f aca="false">#REF!</f>
        <v>#REF!</v>
      </c>
      <c r="S1270" s="0" t="e">
        <f aca="false">#REF!</f>
        <v>#REF!</v>
      </c>
      <c r="T1270" s="0" t="e">
        <f aca="false">VLOOKUP('XL-OPT'!Q1270,Months!$A$4:$D$288,4)</f>
        <v>#REF!</v>
      </c>
    </row>
    <row r="1271" customFormat="false" ht="12.75" hidden="false" customHeight="false" outlineLevel="0" collapsed="false">
      <c r="O1271" s="0" t="e">
        <f aca="false">CONCATENATE(P1271,Q1271)</f>
        <v>#REF!</v>
      </c>
      <c r="P1271" s="0" t="e">
        <f aca="false">#REF!</f>
        <v>#REF!</v>
      </c>
      <c r="Q1271" s="153" t="e">
        <f aca="false">#REF!</f>
        <v>#REF!</v>
      </c>
      <c r="R1271" s="0" t="e">
        <f aca="false">#REF!</f>
        <v>#REF!</v>
      </c>
      <c r="S1271" s="0" t="e">
        <f aca="false">#REF!</f>
        <v>#REF!</v>
      </c>
      <c r="T1271" s="0" t="e">
        <f aca="false">VLOOKUP('XL-OPT'!Q1271,Months!$A$4:$D$288,4)</f>
        <v>#REF!</v>
      </c>
    </row>
    <row r="1272" customFormat="false" ht="12.75" hidden="false" customHeight="false" outlineLevel="0" collapsed="false">
      <c r="O1272" s="0" t="e">
        <f aca="false">CONCATENATE(P1272,Q1272)</f>
        <v>#REF!</v>
      </c>
      <c r="P1272" s="0" t="e">
        <f aca="false">#REF!</f>
        <v>#REF!</v>
      </c>
      <c r="Q1272" s="153" t="e">
        <f aca="false">#REF!</f>
        <v>#REF!</v>
      </c>
      <c r="R1272" s="0" t="e">
        <f aca="false">#REF!</f>
        <v>#REF!</v>
      </c>
      <c r="S1272" s="0" t="e">
        <f aca="false">#REF!</f>
        <v>#REF!</v>
      </c>
      <c r="T1272" s="0" t="e">
        <f aca="false">VLOOKUP('XL-OPT'!Q1272,Months!$A$4:$D$288,4)</f>
        <v>#REF!</v>
      </c>
    </row>
    <row r="1273" customFormat="false" ht="12.75" hidden="false" customHeight="false" outlineLevel="0" collapsed="false">
      <c r="O1273" s="0" t="e">
        <f aca="false">CONCATENATE(P1273,Q1273)</f>
        <v>#REF!</v>
      </c>
      <c r="P1273" s="0" t="e">
        <f aca="false">#REF!</f>
        <v>#REF!</v>
      </c>
      <c r="Q1273" s="153" t="e">
        <f aca="false">#REF!</f>
        <v>#REF!</v>
      </c>
      <c r="R1273" s="0" t="e">
        <f aca="false">#REF!</f>
        <v>#REF!</v>
      </c>
      <c r="S1273" s="0" t="e">
        <f aca="false">#REF!</f>
        <v>#REF!</v>
      </c>
      <c r="T1273" s="0" t="e">
        <f aca="false">VLOOKUP('XL-OPT'!Q1273,Months!$A$4:$D$288,4)</f>
        <v>#REF!</v>
      </c>
    </row>
    <row r="1274" customFormat="false" ht="12.75" hidden="false" customHeight="false" outlineLevel="0" collapsed="false">
      <c r="O1274" s="0" t="e">
        <f aca="false">CONCATENATE(P1274,Q1274)</f>
        <v>#REF!</v>
      </c>
      <c r="P1274" s="0" t="e">
        <f aca="false">#REF!</f>
        <v>#REF!</v>
      </c>
      <c r="Q1274" s="153" t="e">
        <f aca="false">#REF!</f>
        <v>#REF!</v>
      </c>
      <c r="R1274" s="0" t="e">
        <f aca="false">#REF!</f>
        <v>#REF!</v>
      </c>
      <c r="S1274" s="0" t="e">
        <f aca="false">#REF!</f>
        <v>#REF!</v>
      </c>
      <c r="T1274" s="0" t="e">
        <f aca="false">VLOOKUP('XL-OPT'!Q1274,Months!$A$4:$D$288,4)</f>
        <v>#REF!</v>
      </c>
    </row>
    <row r="1275" customFormat="false" ht="12.75" hidden="false" customHeight="false" outlineLevel="0" collapsed="false">
      <c r="O1275" s="0" t="e">
        <f aca="false">CONCATENATE(P1275,Q1275)</f>
        <v>#REF!</v>
      </c>
      <c r="P1275" s="0" t="e">
        <f aca="false">#REF!</f>
        <v>#REF!</v>
      </c>
      <c r="Q1275" s="153" t="e">
        <f aca="false">#REF!</f>
        <v>#REF!</v>
      </c>
      <c r="R1275" s="0" t="e">
        <f aca="false">#REF!</f>
        <v>#REF!</v>
      </c>
      <c r="S1275" s="0" t="e">
        <f aca="false">#REF!</f>
        <v>#REF!</v>
      </c>
      <c r="T1275" s="0" t="e">
        <f aca="false">VLOOKUP('XL-OPT'!Q1275,Months!$A$4:$D$288,4)</f>
        <v>#REF!</v>
      </c>
    </row>
    <row r="1276" customFormat="false" ht="12.75" hidden="false" customHeight="false" outlineLevel="0" collapsed="false">
      <c r="O1276" s="0" t="e">
        <f aca="false">CONCATENATE(P1276,Q1276)</f>
        <v>#REF!</v>
      </c>
      <c r="P1276" s="0" t="e">
        <f aca="false">#REF!</f>
        <v>#REF!</v>
      </c>
      <c r="Q1276" s="153" t="e">
        <f aca="false">#REF!</f>
        <v>#REF!</v>
      </c>
      <c r="R1276" s="0" t="e">
        <f aca="false">#REF!</f>
        <v>#REF!</v>
      </c>
      <c r="S1276" s="0" t="e">
        <f aca="false">#REF!</f>
        <v>#REF!</v>
      </c>
      <c r="T1276" s="0" t="e">
        <f aca="false">VLOOKUP('XL-OPT'!Q1276,Months!$A$4:$D$288,4)</f>
        <v>#REF!</v>
      </c>
    </row>
    <row r="1277" customFormat="false" ht="12.75" hidden="false" customHeight="false" outlineLevel="0" collapsed="false">
      <c r="O1277" s="0" t="e">
        <f aca="false">CONCATENATE(P1277,Q1277)</f>
        <v>#REF!</v>
      </c>
      <c r="P1277" s="0" t="e">
        <f aca="false">#REF!</f>
        <v>#REF!</v>
      </c>
      <c r="Q1277" s="153" t="e">
        <f aca="false">#REF!</f>
        <v>#REF!</v>
      </c>
      <c r="R1277" s="0" t="e">
        <f aca="false">#REF!</f>
        <v>#REF!</v>
      </c>
      <c r="S1277" s="0" t="e">
        <f aca="false">#REF!</f>
        <v>#REF!</v>
      </c>
      <c r="T1277" s="0" t="e">
        <f aca="false">VLOOKUP('XL-OPT'!Q1277,Months!$A$4:$D$288,4)</f>
        <v>#REF!</v>
      </c>
    </row>
    <row r="1278" customFormat="false" ht="12.75" hidden="false" customHeight="false" outlineLevel="0" collapsed="false">
      <c r="O1278" s="0" t="e">
        <f aca="false">CONCATENATE(P1278,Q1278)</f>
        <v>#REF!</v>
      </c>
      <c r="P1278" s="0" t="e">
        <f aca="false">#REF!</f>
        <v>#REF!</v>
      </c>
      <c r="Q1278" s="153" t="e">
        <f aca="false">#REF!</f>
        <v>#REF!</v>
      </c>
      <c r="R1278" s="0" t="e">
        <f aca="false">#REF!</f>
        <v>#REF!</v>
      </c>
      <c r="S1278" s="0" t="e">
        <f aca="false">#REF!</f>
        <v>#REF!</v>
      </c>
      <c r="T1278" s="0" t="e">
        <f aca="false">VLOOKUP('XL-OPT'!Q1278,Months!$A$4:$D$288,4)</f>
        <v>#REF!</v>
      </c>
    </row>
    <row r="1279" customFormat="false" ht="12.75" hidden="false" customHeight="false" outlineLevel="0" collapsed="false">
      <c r="O1279" s="0" t="e">
        <f aca="false">CONCATENATE(P1279,Q1279)</f>
        <v>#REF!</v>
      </c>
      <c r="P1279" s="0" t="e">
        <f aca="false">#REF!</f>
        <v>#REF!</v>
      </c>
      <c r="Q1279" s="153" t="e">
        <f aca="false">#REF!</f>
        <v>#REF!</v>
      </c>
      <c r="R1279" s="0" t="e">
        <f aca="false">#REF!</f>
        <v>#REF!</v>
      </c>
      <c r="S1279" s="0" t="e">
        <f aca="false">#REF!</f>
        <v>#REF!</v>
      </c>
      <c r="T1279" s="0" t="e">
        <f aca="false">VLOOKUP('XL-OPT'!Q1279,Months!$A$4:$D$288,4)</f>
        <v>#REF!</v>
      </c>
    </row>
    <row r="1280" customFormat="false" ht="12.75" hidden="false" customHeight="false" outlineLevel="0" collapsed="false">
      <c r="O1280" s="0" t="e">
        <f aca="false">CONCATENATE(P1280,Q1280)</f>
        <v>#REF!</v>
      </c>
      <c r="P1280" s="0" t="e">
        <f aca="false">#REF!</f>
        <v>#REF!</v>
      </c>
      <c r="Q1280" s="153" t="e">
        <f aca="false">#REF!</f>
        <v>#REF!</v>
      </c>
      <c r="R1280" s="0" t="e">
        <f aca="false">#REF!</f>
        <v>#REF!</v>
      </c>
      <c r="S1280" s="0" t="e">
        <f aca="false">#REF!</f>
        <v>#REF!</v>
      </c>
      <c r="T1280" s="0" t="e">
        <f aca="false">VLOOKUP('XL-OPT'!Q1280,Months!$A$4:$D$288,4)</f>
        <v>#REF!</v>
      </c>
    </row>
    <row r="1281" customFormat="false" ht="12.75" hidden="false" customHeight="false" outlineLevel="0" collapsed="false">
      <c r="O1281" s="0" t="e">
        <f aca="false">CONCATENATE(P1281,Q1281)</f>
        <v>#REF!</v>
      </c>
      <c r="P1281" s="0" t="e">
        <f aca="false">#REF!</f>
        <v>#REF!</v>
      </c>
      <c r="Q1281" s="153" t="e">
        <f aca="false">#REF!</f>
        <v>#REF!</v>
      </c>
      <c r="R1281" s="0" t="e">
        <f aca="false">#REF!</f>
        <v>#REF!</v>
      </c>
      <c r="S1281" s="0" t="e">
        <f aca="false">#REF!</f>
        <v>#REF!</v>
      </c>
      <c r="T1281" s="0" t="e">
        <f aca="false">VLOOKUP('XL-OPT'!Q1281,Months!$A$4:$D$288,4)</f>
        <v>#REF!</v>
      </c>
    </row>
    <row r="1282" customFormat="false" ht="12.75" hidden="false" customHeight="false" outlineLevel="0" collapsed="false">
      <c r="O1282" s="0" t="e">
        <f aca="false">CONCATENATE(P1282,Q1282)</f>
        <v>#REF!</v>
      </c>
      <c r="P1282" s="0" t="e">
        <f aca="false">#REF!</f>
        <v>#REF!</v>
      </c>
      <c r="Q1282" s="153" t="e">
        <f aca="false">#REF!</f>
        <v>#REF!</v>
      </c>
      <c r="R1282" s="0" t="e">
        <f aca="false">#REF!</f>
        <v>#REF!</v>
      </c>
      <c r="S1282" s="0" t="e">
        <f aca="false">#REF!</f>
        <v>#REF!</v>
      </c>
      <c r="T1282" s="0" t="e">
        <f aca="false">VLOOKUP('XL-OPT'!Q1282,Months!$A$4:$D$288,4)</f>
        <v>#REF!</v>
      </c>
    </row>
    <row r="1283" customFormat="false" ht="12.75" hidden="false" customHeight="false" outlineLevel="0" collapsed="false">
      <c r="O1283" s="0" t="e">
        <f aca="false">CONCATENATE(P1283,Q1283)</f>
        <v>#REF!</v>
      </c>
      <c r="P1283" s="0" t="e">
        <f aca="false">#REF!</f>
        <v>#REF!</v>
      </c>
      <c r="Q1283" s="153" t="e">
        <f aca="false">#REF!</f>
        <v>#REF!</v>
      </c>
      <c r="R1283" s="0" t="e">
        <f aca="false">#REF!</f>
        <v>#REF!</v>
      </c>
      <c r="S1283" s="0" t="e">
        <f aca="false">#REF!</f>
        <v>#REF!</v>
      </c>
      <c r="T1283" s="0" t="e">
        <f aca="false">VLOOKUP('XL-OPT'!Q1283,Months!$A$4:$D$288,4)</f>
        <v>#REF!</v>
      </c>
    </row>
    <row r="1284" customFormat="false" ht="12.75" hidden="false" customHeight="false" outlineLevel="0" collapsed="false">
      <c r="O1284" s="0" t="e">
        <f aca="false">CONCATENATE(P1284,Q1284)</f>
        <v>#REF!</v>
      </c>
      <c r="P1284" s="0" t="e">
        <f aca="false">#REF!</f>
        <v>#REF!</v>
      </c>
      <c r="Q1284" s="153" t="e">
        <f aca="false">#REF!</f>
        <v>#REF!</v>
      </c>
      <c r="R1284" s="0" t="e">
        <f aca="false">#REF!</f>
        <v>#REF!</v>
      </c>
      <c r="S1284" s="0" t="e">
        <f aca="false">#REF!</f>
        <v>#REF!</v>
      </c>
      <c r="T1284" s="0" t="e">
        <f aca="false">VLOOKUP('XL-OPT'!Q1284,Months!$A$4:$D$288,4)</f>
        <v>#REF!</v>
      </c>
    </row>
    <row r="1285" customFormat="false" ht="12.75" hidden="false" customHeight="false" outlineLevel="0" collapsed="false">
      <c r="O1285" s="0" t="e">
        <f aca="false">CONCATENATE(P1285,Q1285)</f>
        <v>#REF!</v>
      </c>
      <c r="P1285" s="0" t="e">
        <f aca="false">#REF!</f>
        <v>#REF!</v>
      </c>
      <c r="Q1285" s="153" t="e">
        <f aca="false">#REF!</f>
        <v>#REF!</v>
      </c>
      <c r="R1285" s="0" t="e">
        <f aca="false">#REF!</f>
        <v>#REF!</v>
      </c>
      <c r="S1285" s="0" t="e">
        <f aca="false">#REF!</f>
        <v>#REF!</v>
      </c>
      <c r="T1285" s="0" t="e">
        <f aca="false">VLOOKUP('XL-OPT'!Q1285,Months!$A$4:$D$288,4)</f>
        <v>#REF!</v>
      </c>
    </row>
    <row r="1286" customFormat="false" ht="12.75" hidden="false" customHeight="false" outlineLevel="0" collapsed="false">
      <c r="O1286" s="0" t="e">
        <f aca="false">CONCATENATE(P1286,Q1286)</f>
        <v>#REF!</v>
      </c>
      <c r="P1286" s="0" t="e">
        <f aca="false">#REF!</f>
        <v>#REF!</v>
      </c>
      <c r="Q1286" s="153" t="e">
        <f aca="false">#REF!</f>
        <v>#REF!</v>
      </c>
      <c r="R1286" s="0" t="e">
        <f aca="false">#REF!</f>
        <v>#REF!</v>
      </c>
      <c r="S1286" s="0" t="e">
        <f aca="false">#REF!</f>
        <v>#REF!</v>
      </c>
      <c r="T1286" s="0" t="e">
        <f aca="false">VLOOKUP('XL-OPT'!Q1286,Months!$A$4:$D$288,4)</f>
        <v>#REF!</v>
      </c>
    </row>
    <row r="1287" customFormat="false" ht="12.75" hidden="false" customHeight="false" outlineLevel="0" collapsed="false">
      <c r="O1287" s="0" t="e">
        <f aca="false">CONCATENATE(P1287,Q1287)</f>
        <v>#REF!</v>
      </c>
      <c r="P1287" s="0" t="e">
        <f aca="false">#REF!</f>
        <v>#REF!</v>
      </c>
      <c r="Q1287" s="153" t="e">
        <f aca="false">#REF!</f>
        <v>#REF!</v>
      </c>
      <c r="R1287" s="0" t="e">
        <f aca="false">#REF!</f>
        <v>#REF!</v>
      </c>
      <c r="S1287" s="0" t="e">
        <f aca="false">#REF!</f>
        <v>#REF!</v>
      </c>
      <c r="T1287" s="0" t="e">
        <f aca="false">VLOOKUP('XL-OPT'!Q1287,Months!$A$4:$D$288,4)</f>
        <v>#REF!</v>
      </c>
    </row>
    <row r="1288" customFormat="false" ht="12.75" hidden="false" customHeight="false" outlineLevel="0" collapsed="false">
      <c r="O1288" s="0" t="e">
        <f aca="false">CONCATENATE(P1288,Q1288)</f>
        <v>#REF!</v>
      </c>
      <c r="P1288" s="0" t="e">
        <f aca="false">#REF!</f>
        <v>#REF!</v>
      </c>
      <c r="Q1288" s="153" t="e">
        <f aca="false">#REF!</f>
        <v>#REF!</v>
      </c>
      <c r="R1288" s="0" t="e">
        <f aca="false">#REF!</f>
        <v>#REF!</v>
      </c>
      <c r="S1288" s="0" t="e">
        <f aca="false">#REF!</f>
        <v>#REF!</v>
      </c>
      <c r="T1288" s="0" t="e">
        <f aca="false">VLOOKUP('XL-OPT'!Q1288,Months!$A$4:$D$288,4)</f>
        <v>#REF!</v>
      </c>
    </row>
    <row r="1289" customFormat="false" ht="12.75" hidden="false" customHeight="false" outlineLevel="0" collapsed="false">
      <c r="O1289" s="0" t="e">
        <f aca="false">CONCATENATE(P1289,Q1289)</f>
        <v>#REF!</v>
      </c>
      <c r="P1289" s="0" t="e">
        <f aca="false">#REF!</f>
        <v>#REF!</v>
      </c>
      <c r="Q1289" s="153" t="e">
        <f aca="false">#REF!</f>
        <v>#REF!</v>
      </c>
      <c r="R1289" s="0" t="e">
        <f aca="false">#REF!</f>
        <v>#REF!</v>
      </c>
      <c r="S1289" s="0" t="e">
        <f aca="false">#REF!</f>
        <v>#REF!</v>
      </c>
      <c r="T1289" s="0" t="e">
        <f aca="false">VLOOKUP('XL-OPT'!Q1289,Months!$A$4:$D$288,4)</f>
        <v>#REF!</v>
      </c>
    </row>
    <row r="1290" customFormat="false" ht="12.75" hidden="false" customHeight="false" outlineLevel="0" collapsed="false">
      <c r="O1290" s="0" t="e">
        <f aca="false">CONCATENATE(P1290,Q1290)</f>
        <v>#REF!</v>
      </c>
      <c r="P1290" s="0" t="e">
        <f aca="false">#REF!</f>
        <v>#REF!</v>
      </c>
      <c r="Q1290" s="153" t="e">
        <f aca="false">#REF!</f>
        <v>#REF!</v>
      </c>
      <c r="R1290" s="0" t="e">
        <f aca="false">#REF!</f>
        <v>#REF!</v>
      </c>
      <c r="S1290" s="0" t="e">
        <f aca="false">#REF!</f>
        <v>#REF!</v>
      </c>
      <c r="T1290" s="0" t="e">
        <f aca="false">VLOOKUP('XL-OPT'!Q1290,Months!$A$4:$D$288,4)</f>
        <v>#REF!</v>
      </c>
    </row>
    <row r="1291" customFormat="false" ht="12.75" hidden="false" customHeight="false" outlineLevel="0" collapsed="false">
      <c r="O1291" s="0" t="e">
        <f aca="false">CONCATENATE(P1291,Q1291)</f>
        <v>#REF!</v>
      </c>
      <c r="P1291" s="0" t="e">
        <f aca="false">#REF!</f>
        <v>#REF!</v>
      </c>
      <c r="Q1291" s="153" t="e">
        <f aca="false">#REF!</f>
        <v>#REF!</v>
      </c>
      <c r="R1291" s="0" t="e">
        <f aca="false">#REF!</f>
        <v>#REF!</v>
      </c>
      <c r="S1291" s="0" t="e">
        <f aca="false">#REF!</f>
        <v>#REF!</v>
      </c>
      <c r="T1291" s="0" t="e">
        <f aca="false">VLOOKUP('XL-OPT'!Q1291,Months!$A$4:$D$288,4)</f>
        <v>#REF!</v>
      </c>
    </row>
    <row r="1292" customFormat="false" ht="12.75" hidden="false" customHeight="false" outlineLevel="0" collapsed="false">
      <c r="O1292" s="0" t="e">
        <f aca="false">CONCATENATE(P1292,Q1292)</f>
        <v>#REF!</v>
      </c>
      <c r="P1292" s="0" t="e">
        <f aca="false">#REF!</f>
        <v>#REF!</v>
      </c>
      <c r="Q1292" s="153" t="e">
        <f aca="false">#REF!</f>
        <v>#REF!</v>
      </c>
      <c r="R1292" s="0" t="e">
        <f aca="false">#REF!</f>
        <v>#REF!</v>
      </c>
      <c r="S1292" s="0" t="e">
        <f aca="false">#REF!</f>
        <v>#REF!</v>
      </c>
      <c r="T1292" s="0" t="e">
        <f aca="false">VLOOKUP('XL-OPT'!Q1292,Months!$A$4:$D$288,4)</f>
        <v>#REF!</v>
      </c>
    </row>
    <row r="1293" customFormat="false" ht="12.75" hidden="false" customHeight="false" outlineLevel="0" collapsed="false">
      <c r="O1293" s="0" t="e">
        <f aca="false">CONCATENATE(P1293,Q1293)</f>
        <v>#REF!</v>
      </c>
      <c r="P1293" s="0" t="e">
        <f aca="false">#REF!</f>
        <v>#REF!</v>
      </c>
      <c r="Q1293" s="153" t="e">
        <f aca="false">#REF!</f>
        <v>#REF!</v>
      </c>
      <c r="R1293" s="0" t="e">
        <f aca="false">#REF!</f>
        <v>#REF!</v>
      </c>
      <c r="S1293" s="0" t="e">
        <f aca="false">#REF!</f>
        <v>#REF!</v>
      </c>
      <c r="T1293" s="0" t="e">
        <f aca="false">VLOOKUP('XL-OPT'!Q1293,Months!$A$4:$D$288,4)</f>
        <v>#REF!</v>
      </c>
    </row>
    <row r="1294" customFormat="false" ht="12.75" hidden="false" customHeight="false" outlineLevel="0" collapsed="false">
      <c r="O1294" s="0" t="e">
        <f aca="false">CONCATENATE(P1294,Q1294)</f>
        <v>#REF!</v>
      </c>
      <c r="P1294" s="0" t="e">
        <f aca="false">#REF!</f>
        <v>#REF!</v>
      </c>
      <c r="Q1294" s="153" t="e">
        <f aca="false">#REF!</f>
        <v>#REF!</v>
      </c>
      <c r="R1294" s="0" t="e">
        <f aca="false">#REF!</f>
        <v>#REF!</v>
      </c>
      <c r="S1294" s="0" t="e">
        <f aca="false">#REF!</f>
        <v>#REF!</v>
      </c>
      <c r="T1294" s="0" t="e">
        <f aca="false">VLOOKUP('XL-OPT'!Q1294,Months!$A$4:$D$288,4)</f>
        <v>#REF!</v>
      </c>
    </row>
    <row r="1295" customFormat="false" ht="12.75" hidden="false" customHeight="false" outlineLevel="0" collapsed="false">
      <c r="O1295" s="0" t="e">
        <f aca="false">CONCATENATE(P1295,Q1295)</f>
        <v>#REF!</v>
      </c>
      <c r="P1295" s="0" t="e">
        <f aca="false">#REF!</f>
        <v>#REF!</v>
      </c>
      <c r="Q1295" s="153" t="e">
        <f aca="false">#REF!</f>
        <v>#REF!</v>
      </c>
      <c r="R1295" s="0" t="e">
        <f aca="false">#REF!</f>
        <v>#REF!</v>
      </c>
      <c r="S1295" s="0" t="e">
        <f aca="false">#REF!</f>
        <v>#REF!</v>
      </c>
      <c r="T1295" s="0" t="e">
        <f aca="false">VLOOKUP('XL-OPT'!Q1295,Months!$A$4:$D$288,4)</f>
        <v>#REF!</v>
      </c>
    </row>
    <row r="1296" customFormat="false" ht="12.75" hidden="false" customHeight="false" outlineLevel="0" collapsed="false">
      <c r="O1296" s="0" t="e">
        <f aca="false">CONCATENATE(P1296,Q1296)</f>
        <v>#REF!</v>
      </c>
      <c r="P1296" s="0" t="e">
        <f aca="false">#REF!</f>
        <v>#REF!</v>
      </c>
      <c r="Q1296" s="153" t="e">
        <f aca="false">#REF!</f>
        <v>#REF!</v>
      </c>
      <c r="R1296" s="0" t="e">
        <f aca="false">#REF!</f>
        <v>#REF!</v>
      </c>
      <c r="S1296" s="0" t="e">
        <f aca="false">#REF!</f>
        <v>#REF!</v>
      </c>
      <c r="T1296" s="0" t="e">
        <f aca="false">VLOOKUP('XL-OPT'!Q1296,Months!$A$4:$D$288,4)</f>
        <v>#REF!</v>
      </c>
    </row>
    <row r="1297" customFormat="false" ht="12.75" hidden="false" customHeight="false" outlineLevel="0" collapsed="false">
      <c r="O1297" s="0" t="e">
        <f aca="false">CONCATENATE(P1297,Q1297)</f>
        <v>#REF!</v>
      </c>
      <c r="P1297" s="0" t="e">
        <f aca="false">#REF!</f>
        <v>#REF!</v>
      </c>
      <c r="Q1297" s="153" t="e">
        <f aca="false">#REF!</f>
        <v>#REF!</v>
      </c>
      <c r="R1297" s="0" t="e">
        <f aca="false">#REF!</f>
        <v>#REF!</v>
      </c>
      <c r="S1297" s="0" t="e">
        <f aca="false">#REF!</f>
        <v>#REF!</v>
      </c>
      <c r="T1297" s="0" t="e">
        <f aca="false">VLOOKUP('XL-OPT'!Q1297,Months!$A$4:$D$288,4)</f>
        <v>#REF!</v>
      </c>
    </row>
    <row r="1298" customFormat="false" ht="12.75" hidden="false" customHeight="false" outlineLevel="0" collapsed="false">
      <c r="O1298" s="0" t="e">
        <f aca="false">CONCATENATE(P1298,Q1298)</f>
        <v>#REF!</v>
      </c>
      <c r="P1298" s="0" t="e">
        <f aca="false">#REF!</f>
        <v>#REF!</v>
      </c>
      <c r="Q1298" s="153" t="e">
        <f aca="false">#REF!</f>
        <v>#REF!</v>
      </c>
      <c r="R1298" s="0" t="e">
        <f aca="false">#REF!</f>
        <v>#REF!</v>
      </c>
      <c r="S1298" s="0" t="e">
        <f aca="false">#REF!</f>
        <v>#REF!</v>
      </c>
      <c r="T1298" s="0" t="e">
        <f aca="false">VLOOKUP('XL-OPT'!Q1298,Months!$A$4:$D$288,4)</f>
        <v>#REF!</v>
      </c>
    </row>
    <row r="1299" customFormat="false" ht="12.75" hidden="false" customHeight="false" outlineLevel="0" collapsed="false">
      <c r="O1299" s="0" t="e">
        <f aca="false">CONCATENATE(P1299,Q1299)</f>
        <v>#REF!</v>
      </c>
      <c r="P1299" s="0" t="e">
        <f aca="false">#REF!</f>
        <v>#REF!</v>
      </c>
      <c r="Q1299" s="153" t="e">
        <f aca="false">#REF!</f>
        <v>#REF!</v>
      </c>
      <c r="R1299" s="0" t="e">
        <f aca="false">#REF!</f>
        <v>#REF!</v>
      </c>
      <c r="S1299" s="0" t="e">
        <f aca="false">#REF!</f>
        <v>#REF!</v>
      </c>
      <c r="T1299" s="0" t="e">
        <f aca="false">VLOOKUP('XL-OPT'!Q1299,Months!$A$4:$D$288,4)</f>
        <v>#REF!</v>
      </c>
    </row>
    <row r="1300" customFormat="false" ht="12.75" hidden="false" customHeight="false" outlineLevel="0" collapsed="false">
      <c r="O1300" s="0" t="e">
        <f aca="false">CONCATENATE(P1300,Q1300)</f>
        <v>#REF!</v>
      </c>
      <c r="P1300" s="0" t="e">
        <f aca="false">#REF!</f>
        <v>#REF!</v>
      </c>
      <c r="Q1300" s="153" t="e">
        <f aca="false">#REF!</f>
        <v>#REF!</v>
      </c>
      <c r="R1300" s="0" t="e">
        <f aca="false">#REF!</f>
        <v>#REF!</v>
      </c>
      <c r="S1300" s="0" t="e">
        <f aca="false">#REF!</f>
        <v>#REF!</v>
      </c>
      <c r="T1300" s="0" t="e">
        <f aca="false">VLOOKUP('XL-OPT'!Q1300,Months!$A$4:$D$288,4)</f>
        <v>#REF!</v>
      </c>
    </row>
    <row r="1301" customFormat="false" ht="12.75" hidden="false" customHeight="false" outlineLevel="0" collapsed="false">
      <c r="O1301" s="0" t="e">
        <f aca="false">CONCATENATE(P1301,Q1301)</f>
        <v>#REF!</v>
      </c>
      <c r="P1301" s="0" t="e">
        <f aca="false">#REF!</f>
        <v>#REF!</v>
      </c>
      <c r="Q1301" s="153" t="e">
        <f aca="false">#REF!</f>
        <v>#REF!</v>
      </c>
      <c r="R1301" s="0" t="e">
        <f aca="false">#REF!</f>
        <v>#REF!</v>
      </c>
      <c r="S1301" s="0" t="e">
        <f aca="false">#REF!</f>
        <v>#REF!</v>
      </c>
      <c r="T1301" s="0" t="e">
        <f aca="false">VLOOKUP('XL-OPT'!Q1301,Months!$A$4:$D$288,4)</f>
        <v>#REF!</v>
      </c>
    </row>
    <row r="1302" customFormat="false" ht="12.75" hidden="false" customHeight="false" outlineLevel="0" collapsed="false">
      <c r="O1302" s="0" t="e">
        <f aca="false">CONCATENATE(P1302,Q1302)</f>
        <v>#REF!</v>
      </c>
      <c r="P1302" s="0" t="e">
        <f aca="false">#REF!</f>
        <v>#REF!</v>
      </c>
      <c r="Q1302" s="153" t="e">
        <f aca="false">#REF!</f>
        <v>#REF!</v>
      </c>
      <c r="R1302" s="0" t="e">
        <f aca="false">#REF!</f>
        <v>#REF!</v>
      </c>
      <c r="S1302" s="0" t="e">
        <f aca="false">#REF!</f>
        <v>#REF!</v>
      </c>
      <c r="T1302" s="0" t="e">
        <f aca="false">VLOOKUP('XL-OPT'!Q1302,Months!$A$4:$D$288,4)</f>
        <v>#REF!</v>
      </c>
    </row>
    <row r="1303" customFormat="false" ht="12.75" hidden="false" customHeight="false" outlineLevel="0" collapsed="false">
      <c r="O1303" s="0" t="e">
        <f aca="false">CONCATENATE(P1303,Q1303)</f>
        <v>#REF!</v>
      </c>
      <c r="P1303" s="0" t="e">
        <f aca="false">#REF!</f>
        <v>#REF!</v>
      </c>
      <c r="Q1303" s="153" t="e">
        <f aca="false">#REF!</f>
        <v>#REF!</v>
      </c>
      <c r="R1303" s="0" t="e">
        <f aca="false">#REF!</f>
        <v>#REF!</v>
      </c>
      <c r="S1303" s="0" t="e">
        <f aca="false">#REF!</f>
        <v>#REF!</v>
      </c>
      <c r="T1303" s="0" t="e">
        <f aca="false">VLOOKUP('XL-OPT'!Q1303,Months!$A$4:$D$288,4)</f>
        <v>#REF!</v>
      </c>
    </row>
    <row r="1304" customFormat="false" ht="12.75" hidden="false" customHeight="false" outlineLevel="0" collapsed="false">
      <c r="O1304" s="0" t="e">
        <f aca="false">CONCATENATE(P1304,Q1304)</f>
        <v>#REF!</v>
      </c>
      <c r="P1304" s="0" t="e">
        <f aca="false">#REF!</f>
        <v>#REF!</v>
      </c>
      <c r="Q1304" s="153" t="e">
        <f aca="false">#REF!</f>
        <v>#REF!</v>
      </c>
      <c r="R1304" s="0" t="e">
        <f aca="false">#REF!</f>
        <v>#REF!</v>
      </c>
      <c r="S1304" s="0" t="e">
        <f aca="false">#REF!</f>
        <v>#REF!</v>
      </c>
      <c r="T1304" s="0" t="e">
        <f aca="false">VLOOKUP('XL-OPT'!Q1304,Months!$A$4:$D$288,4)</f>
        <v>#REF!</v>
      </c>
    </row>
    <row r="1305" customFormat="false" ht="12.75" hidden="false" customHeight="false" outlineLevel="0" collapsed="false">
      <c r="O1305" s="0" t="e">
        <f aca="false">CONCATENATE(P1305,Q1305)</f>
        <v>#REF!</v>
      </c>
      <c r="P1305" s="0" t="e">
        <f aca="false">#REF!</f>
        <v>#REF!</v>
      </c>
      <c r="Q1305" s="153" t="e">
        <f aca="false">#REF!</f>
        <v>#REF!</v>
      </c>
      <c r="R1305" s="0" t="e">
        <f aca="false">#REF!</f>
        <v>#REF!</v>
      </c>
      <c r="S1305" s="0" t="e">
        <f aca="false">#REF!</f>
        <v>#REF!</v>
      </c>
      <c r="T1305" s="0" t="e">
        <f aca="false">VLOOKUP('XL-OPT'!Q1305,Months!$A$4:$D$288,4)</f>
        <v>#REF!</v>
      </c>
    </row>
    <row r="1306" customFormat="false" ht="12.75" hidden="false" customHeight="false" outlineLevel="0" collapsed="false">
      <c r="O1306" s="0" t="e">
        <f aca="false">CONCATENATE(P1306,Q1306)</f>
        <v>#REF!</v>
      </c>
      <c r="P1306" s="0" t="e">
        <f aca="false">#REF!</f>
        <v>#REF!</v>
      </c>
      <c r="Q1306" s="153" t="e">
        <f aca="false">#REF!</f>
        <v>#REF!</v>
      </c>
      <c r="R1306" s="0" t="e">
        <f aca="false">#REF!</f>
        <v>#REF!</v>
      </c>
      <c r="S1306" s="0" t="e">
        <f aca="false">#REF!</f>
        <v>#REF!</v>
      </c>
      <c r="T1306" s="0" t="e">
        <f aca="false">VLOOKUP('XL-OPT'!Q1306,Months!$A$4:$D$288,4)</f>
        <v>#REF!</v>
      </c>
    </row>
    <row r="1307" customFormat="false" ht="12.75" hidden="false" customHeight="false" outlineLevel="0" collapsed="false">
      <c r="O1307" s="0" t="e">
        <f aca="false">CONCATENATE(P1307,Q1307)</f>
        <v>#REF!</v>
      </c>
      <c r="P1307" s="0" t="e">
        <f aca="false">#REF!</f>
        <v>#REF!</v>
      </c>
      <c r="Q1307" s="153" t="e">
        <f aca="false">#REF!</f>
        <v>#REF!</v>
      </c>
      <c r="R1307" s="0" t="e">
        <f aca="false">#REF!</f>
        <v>#REF!</v>
      </c>
      <c r="S1307" s="0" t="e">
        <f aca="false">#REF!</f>
        <v>#REF!</v>
      </c>
      <c r="T1307" s="0" t="e">
        <f aca="false">VLOOKUP('XL-OPT'!Q1307,Months!$A$4:$D$288,4)</f>
        <v>#REF!</v>
      </c>
    </row>
    <row r="1308" customFormat="false" ht="12.75" hidden="false" customHeight="false" outlineLevel="0" collapsed="false">
      <c r="O1308" s="0" t="e">
        <f aca="false">CONCATENATE(P1308,Q1308)</f>
        <v>#REF!</v>
      </c>
      <c r="P1308" s="0" t="e">
        <f aca="false">#REF!</f>
        <v>#REF!</v>
      </c>
      <c r="Q1308" s="153" t="e">
        <f aca="false">#REF!</f>
        <v>#REF!</v>
      </c>
      <c r="R1308" s="0" t="e">
        <f aca="false">#REF!</f>
        <v>#REF!</v>
      </c>
      <c r="S1308" s="0" t="e">
        <f aca="false">#REF!</f>
        <v>#REF!</v>
      </c>
      <c r="T1308" s="0" t="e">
        <f aca="false">VLOOKUP('XL-OPT'!Q1308,Months!$A$4:$D$288,4)</f>
        <v>#REF!</v>
      </c>
    </row>
    <row r="1309" customFormat="false" ht="12.75" hidden="false" customHeight="false" outlineLevel="0" collapsed="false">
      <c r="O1309" s="0" t="e">
        <f aca="false">CONCATENATE(P1309,Q1309)</f>
        <v>#REF!</v>
      </c>
      <c r="P1309" s="0" t="e">
        <f aca="false">#REF!</f>
        <v>#REF!</v>
      </c>
      <c r="Q1309" s="153" t="e">
        <f aca="false">#REF!</f>
        <v>#REF!</v>
      </c>
      <c r="R1309" s="0" t="e">
        <f aca="false">#REF!</f>
        <v>#REF!</v>
      </c>
      <c r="S1309" s="0" t="e">
        <f aca="false">#REF!</f>
        <v>#REF!</v>
      </c>
      <c r="T1309" s="0" t="e">
        <f aca="false">VLOOKUP('XL-OPT'!Q1309,Months!$A$4:$D$288,4)</f>
        <v>#REF!</v>
      </c>
    </row>
    <row r="1310" customFormat="false" ht="12.75" hidden="false" customHeight="false" outlineLevel="0" collapsed="false">
      <c r="O1310" s="0" t="e">
        <f aca="false">CONCATENATE(P1310,Q1310)</f>
        <v>#REF!</v>
      </c>
      <c r="P1310" s="0" t="e">
        <f aca="false">#REF!</f>
        <v>#REF!</v>
      </c>
      <c r="Q1310" s="153" t="e">
        <f aca="false">#REF!</f>
        <v>#REF!</v>
      </c>
      <c r="R1310" s="0" t="e">
        <f aca="false">#REF!</f>
        <v>#REF!</v>
      </c>
      <c r="S1310" s="0" t="e">
        <f aca="false">#REF!</f>
        <v>#REF!</v>
      </c>
      <c r="T1310" s="0" t="e">
        <f aca="false">VLOOKUP('XL-OPT'!Q1310,Months!$A$4:$D$288,4)</f>
        <v>#REF!</v>
      </c>
    </row>
    <row r="1311" customFormat="false" ht="12.75" hidden="false" customHeight="false" outlineLevel="0" collapsed="false">
      <c r="O1311" s="0" t="e">
        <f aca="false">CONCATENATE(P1311,Q1311)</f>
        <v>#REF!</v>
      </c>
      <c r="P1311" s="0" t="e">
        <f aca="false">#REF!</f>
        <v>#REF!</v>
      </c>
      <c r="Q1311" s="153" t="e">
        <f aca="false">#REF!</f>
        <v>#REF!</v>
      </c>
      <c r="R1311" s="0" t="e">
        <f aca="false">#REF!</f>
        <v>#REF!</v>
      </c>
      <c r="S1311" s="0" t="e">
        <f aca="false">#REF!</f>
        <v>#REF!</v>
      </c>
      <c r="T1311" s="0" t="e">
        <f aca="false">VLOOKUP('XL-OPT'!Q1311,Months!$A$4:$D$288,4)</f>
        <v>#REF!</v>
      </c>
    </row>
    <row r="1312" customFormat="false" ht="12.75" hidden="false" customHeight="false" outlineLevel="0" collapsed="false">
      <c r="O1312" s="0" t="e">
        <f aca="false">CONCATENATE(P1312,Q1312)</f>
        <v>#REF!</v>
      </c>
      <c r="P1312" s="0" t="e">
        <f aca="false">#REF!</f>
        <v>#REF!</v>
      </c>
      <c r="Q1312" s="153" t="e">
        <f aca="false">#REF!</f>
        <v>#REF!</v>
      </c>
      <c r="R1312" s="0" t="e">
        <f aca="false">#REF!</f>
        <v>#REF!</v>
      </c>
      <c r="S1312" s="0" t="e">
        <f aca="false">#REF!</f>
        <v>#REF!</v>
      </c>
      <c r="T1312" s="0" t="e">
        <f aca="false">VLOOKUP('XL-OPT'!Q1312,Months!$A$4:$D$288,4)</f>
        <v>#REF!</v>
      </c>
    </row>
    <row r="1313" customFormat="false" ht="12.75" hidden="false" customHeight="false" outlineLevel="0" collapsed="false">
      <c r="O1313" s="0" t="e">
        <f aca="false">CONCATENATE(P1313,Q1313)</f>
        <v>#REF!</v>
      </c>
      <c r="P1313" s="0" t="e">
        <f aca="false">#REF!</f>
        <v>#REF!</v>
      </c>
      <c r="Q1313" s="153" t="e">
        <f aca="false">#REF!</f>
        <v>#REF!</v>
      </c>
      <c r="R1313" s="0" t="e">
        <f aca="false">#REF!</f>
        <v>#REF!</v>
      </c>
      <c r="S1313" s="0" t="e">
        <f aca="false">#REF!</f>
        <v>#REF!</v>
      </c>
      <c r="T1313" s="0" t="e">
        <f aca="false">VLOOKUP('XL-OPT'!Q1313,Months!$A$4:$D$288,4)</f>
        <v>#REF!</v>
      </c>
    </row>
    <row r="1314" customFormat="false" ht="12.75" hidden="false" customHeight="false" outlineLevel="0" collapsed="false">
      <c r="O1314" s="0" t="e">
        <f aca="false">CONCATENATE(P1314,Q1314)</f>
        <v>#REF!</v>
      </c>
      <c r="P1314" s="0" t="e">
        <f aca="false">#REF!</f>
        <v>#REF!</v>
      </c>
      <c r="Q1314" s="153" t="e">
        <f aca="false">#REF!</f>
        <v>#REF!</v>
      </c>
      <c r="R1314" s="0" t="e">
        <f aca="false">#REF!</f>
        <v>#REF!</v>
      </c>
      <c r="S1314" s="0" t="e">
        <f aca="false">#REF!</f>
        <v>#REF!</v>
      </c>
      <c r="T1314" s="0" t="e">
        <f aca="false">VLOOKUP('XL-OPT'!Q1314,Months!$A$4:$D$288,4)</f>
        <v>#REF!</v>
      </c>
    </row>
    <row r="1315" customFormat="false" ht="12.75" hidden="false" customHeight="false" outlineLevel="0" collapsed="false">
      <c r="O1315" s="0" t="e">
        <f aca="false">CONCATENATE(P1315,Q1315)</f>
        <v>#REF!</v>
      </c>
      <c r="P1315" s="0" t="e">
        <f aca="false">#REF!</f>
        <v>#REF!</v>
      </c>
      <c r="Q1315" s="153" t="e">
        <f aca="false">#REF!</f>
        <v>#REF!</v>
      </c>
      <c r="R1315" s="0" t="e">
        <f aca="false">#REF!</f>
        <v>#REF!</v>
      </c>
      <c r="S1315" s="0" t="e">
        <f aca="false">#REF!</f>
        <v>#REF!</v>
      </c>
      <c r="T1315" s="0" t="e">
        <f aca="false">VLOOKUP('XL-OPT'!Q1315,Months!$A$4:$D$288,4)</f>
        <v>#REF!</v>
      </c>
    </row>
    <row r="1316" customFormat="false" ht="12.75" hidden="false" customHeight="false" outlineLevel="0" collapsed="false">
      <c r="O1316" s="0" t="e">
        <f aca="false">CONCATENATE(P1316,Q1316)</f>
        <v>#REF!</v>
      </c>
      <c r="P1316" s="0" t="e">
        <f aca="false">#REF!</f>
        <v>#REF!</v>
      </c>
      <c r="Q1316" s="153" t="e">
        <f aca="false">#REF!</f>
        <v>#REF!</v>
      </c>
      <c r="R1316" s="0" t="e">
        <f aca="false">#REF!</f>
        <v>#REF!</v>
      </c>
      <c r="S1316" s="0" t="e">
        <f aca="false">#REF!</f>
        <v>#REF!</v>
      </c>
      <c r="T1316" s="0" t="e">
        <f aca="false">VLOOKUP('XL-OPT'!Q1316,Months!$A$4:$D$288,4)</f>
        <v>#REF!</v>
      </c>
    </row>
    <row r="1317" customFormat="false" ht="12.75" hidden="false" customHeight="false" outlineLevel="0" collapsed="false">
      <c r="O1317" s="0" t="e">
        <f aca="false">CONCATENATE(P1317,Q1317)</f>
        <v>#REF!</v>
      </c>
      <c r="P1317" s="0" t="e">
        <f aca="false">#REF!</f>
        <v>#REF!</v>
      </c>
      <c r="Q1317" s="153" t="e">
        <f aca="false">#REF!</f>
        <v>#REF!</v>
      </c>
      <c r="R1317" s="0" t="e">
        <f aca="false">#REF!</f>
        <v>#REF!</v>
      </c>
      <c r="S1317" s="0" t="e">
        <f aca="false">#REF!</f>
        <v>#REF!</v>
      </c>
      <c r="T1317" s="0" t="e">
        <f aca="false">VLOOKUP('XL-OPT'!Q1317,Months!$A$4:$D$288,4)</f>
        <v>#REF!</v>
      </c>
    </row>
    <row r="1318" customFormat="false" ht="12.75" hidden="false" customHeight="false" outlineLevel="0" collapsed="false">
      <c r="O1318" s="0" t="e">
        <f aca="false">CONCATENATE(P1318,Q1318)</f>
        <v>#REF!</v>
      </c>
      <c r="P1318" s="0" t="e">
        <f aca="false">#REF!</f>
        <v>#REF!</v>
      </c>
      <c r="Q1318" s="153" t="e">
        <f aca="false">#REF!</f>
        <v>#REF!</v>
      </c>
      <c r="R1318" s="0" t="e">
        <f aca="false">#REF!</f>
        <v>#REF!</v>
      </c>
      <c r="S1318" s="0" t="e">
        <f aca="false">#REF!</f>
        <v>#REF!</v>
      </c>
      <c r="T1318" s="0" t="e">
        <f aca="false">VLOOKUP('XL-OPT'!Q1318,Months!$A$4:$D$288,4)</f>
        <v>#REF!</v>
      </c>
    </row>
    <row r="1319" customFormat="false" ht="12.75" hidden="false" customHeight="false" outlineLevel="0" collapsed="false">
      <c r="O1319" s="0" t="e">
        <f aca="false">CONCATENATE(P1319,Q1319)</f>
        <v>#REF!</v>
      </c>
      <c r="P1319" s="0" t="e">
        <f aca="false">#REF!</f>
        <v>#REF!</v>
      </c>
      <c r="Q1319" s="153" t="e">
        <f aca="false">#REF!</f>
        <v>#REF!</v>
      </c>
      <c r="R1319" s="0" t="e">
        <f aca="false">#REF!</f>
        <v>#REF!</v>
      </c>
      <c r="S1319" s="0" t="e">
        <f aca="false">#REF!</f>
        <v>#REF!</v>
      </c>
      <c r="T1319" s="0" t="e">
        <f aca="false">VLOOKUP('XL-OPT'!Q1319,Months!$A$4:$D$288,4)</f>
        <v>#REF!</v>
      </c>
    </row>
    <row r="1320" customFormat="false" ht="12.75" hidden="false" customHeight="false" outlineLevel="0" collapsed="false">
      <c r="O1320" s="0" t="e">
        <f aca="false">CONCATENATE(P1320,Q1320)</f>
        <v>#REF!</v>
      </c>
      <c r="P1320" s="0" t="e">
        <f aca="false">#REF!</f>
        <v>#REF!</v>
      </c>
      <c r="Q1320" s="153" t="e">
        <f aca="false">#REF!</f>
        <v>#REF!</v>
      </c>
      <c r="R1320" s="0" t="e">
        <f aca="false">#REF!</f>
        <v>#REF!</v>
      </c>
      <c r="S1320" s="0" t="e">
        <f aca="false">#REF!</f>
        <v>#REF!</v>
      </c>
      <c r="T1320" s="0" t="e">
        <f aca="false">VLOOKUP('XL-OPT'!Q1320,Months!$A$4:$D$288,4)</f>
        <v>#REF!</v>
      </c>
    </row>
    <row r="1321" customFormat="false" ht="12.75" hidden="false" customHeight="false" outlineLevel="0" collapsed="false">
      <c r="O1321" s="0" t="e">
        <f aca="false">CONCATENATE(P1321,Q1321)</f>
        <v>#REF!</v>
      </c>
      <c r="P1321" s="0" t="e">
        <f aca="false">#REF!</f>
        <v>#REF!</v>
      </c>
      <c r="Q1321" s="153" t="e">
        <f aca="false">#REF!</f>
        <v>#REF!</v>
      </c>
      <c r="R1321" s="0" t="e">
        <f aca="false">#REF!</f>
        <v>#REF!</v>
      </c>
      <c r="S1321" s="0" t="e">
        <f aca="false">#REF!</f>
        <v>#REF!</v>
      </c>
      <c r="T1321" s="0" t="e">
        <f aca="false">VLOOKUP('XL-OPT'!Q1321,Months!$A$4:$D$288,4)</f>
        <v>#REF!</v>
      </c>
    </row>
    <row r="1322" customFormat="false" ht="12.75" hidden="false" customHeight="false" outlineLevel="0" collapsed="false">
      <c r="O1322" s="0" t="e">
        <f aca="false">CONCATENATE(P1322,Q1322)</f>
        <v>#REF!</v>
      </c>
      <c r="P1322" s="0" t="e">
        <f aca="false">#REF!</f>
        <v>#REF!</v>
      </c>
      <c r="Q1322" s="153" t="e">
        <f aca="false">#REF!</f>
        <v>#REF!</v>
      </c>
      <c r="R1322" s="0" t="e">
        <f aca="false">#REF!</f>
        <v>#REF!</v>
      </c>
      <c r="S1322" s="0" t="e">
        <f aca="false">#REF!</f>
        <v>#REF!</v>
      </c>
      <c r="T1322" s="0" t="e">
        <f aca="false">VLOOKUP('XL-OPT'!Q1322,Months!$A$4:$D$288,4)</f>
        <v>#REF!</v>
      </c>
    </row>
    <row r="1323" customFormat="false" ht="12.75" hidden="false" customHeight="false" outlineLevel="0" collapsed="false">
      <c r="O1323" s="0" t="e">
        <f aca="false">CONCATENATE(P1323,Q1323)</f>
        <v>#REF!</v>
      </c>
      <c r="P1323" s="0" t="e">
        <f aca="false">#REF!</f>
        <v>#REF!</v>
      </c>
      <c r="Q1323" s="153" t="e">
        <f aca="false">#REF!</f>
        <v>#REF!</v>
      </c>
      <c r="R1323" s="0" t="e">
        <f aca="false">#REF!</f>
        <v>#REF!</v>
      </c>
      <c r="S1323" s="0" t="e">
        <f aca="false">#REF!</f>
        <v>#REF!</v>
      </c>
      <c r="T1323" s="0" t="e">
        <f aca="false">VLOOKUP('XL-OPT'!Q1323,Months!$A$4:$D$288,4)</f>
        <v>#REF!</v>
      </c>
    </row>
    <row r="1324" customFormat="false" ht="12.75" hidden="false" customHeight="false" outlineLevel="0" collapsed="false">
      <c r="O1324" s="0" t="e">
        <f aca="false">CONCATENATE(P1324,Q1324)</f>
        <v>#REF!</v>
      </c>
      <c r="P1324" s="0" t="e">
        <f aca="false">#REF!</f>
        <v>#REF!</v>
      </c>
      <c r="Q1324" s="153" t="e">
        <f aca="false">#REF!</f>
        <v>#REF!</v>
      </c>
      <c r="R1324" s="0" t="e">
        <f aca="false">#REF!</f>
        <v>#REF!</v>
      </c>
      <c r="S1324" s="0" t="e">
        <f aca="false">#REF!</f>
        <v>#REF!</v>
      </c>
      <c r="T1324" s="0" t="e">
        <f aca="false">VLOOKUP('XL-OPT'!Q1324,Months!$A$4:$D$288,4)</f>
        <v>#REF!</v>
      </c>
    </row>
    <row r="1325" customFormat="false" ht="12.75" hidden="false" customHeight="false" outlineLevel="0" collapsed="false">
      <c r="O1325" s="0" t="e">
        <f aca="false">CONCATENATE(P1325,Q1325)</f>
        <v>#REF!</v>
      </c>
      <c r="P1325" s="0" t="e">
        <f aca="false">#REF!</f>
        <v>#REF!</v>
      </c>
      <c r="Q1325" s="153" t="e">
        <f aca="false">#REF!</f>
        <v>#REF!</v>
      </c>
      <c r="R1325" s="0" t="e">
        <f aca="false">#REF!</f>
        <v>#REF!</v>
      </c>
      <c r="S1325" s="0" t="e">
        <f aca="false">#REF!</f>
        <v>#REF!</v>
      </c>
      <c r="T1325" s="0" t="e">
        <f aca="false">VLOOKUP('XL-OPT'!Q1325,Months!$A$4:$D$288,4)</f>
        <v>#REF!</v>
      </c>
    </row>
    <row r="1326" customFormat="false" ht="12.75" hidden="false" customHeight="false" outlineLevel="0" collapsed="false">
      <c r="O1326" s="0" t="e">
        <f aca="false">CONCATENATE(P1326,Q1326)</f>
        <v>#REF!</v>
      </c>
      <c r="P1326" s="0" t="e">
        <f aca="false">#REF!</f>
        <v>#REF!</v>
      </c>
      <c r="Q1326" s="153" t="e">
        <f aca="false">#REF!</f>
        <v>#REF!</v>
      </c>
      <c r="R1326" s="0" t="e">
        <f aca="false">#REF!</f>
        <v>#REF!</v>
      </c>
      <c r="S1326" s="0" t="e">
        <f aca="false">#REF!</f>
        <v>#REF!</v>
      </c>
      <c r="T1326" s="0" t="e">
        <f aca="false">VLOOKUP('XL-OPT'!Q1326,Months!$A$4:$D$288,4)</f>
        <v>#REF!</v>
      </c>
    </row>
    <row r="1327" customFormat="false" ht="12.75" hidden="false" customHeight="false" outlineLevel="0" collapsed="false">
      <c r="O1327" s="0" t="e">
        <f aca="false">CONCATENATE(P1327,Q1327)</f>
        <v>#REF!</v>
      </c>
      <c r="P1327" s="0" t="e">
        <f aca="false">#REF!</f>
        <v>#REF!</v>
      </c>
      <c r="Q1327" s="153" t="e">
        <f aca="false">#REF!</f>
        <v>#REF!</v>
      </c>
      <c r="R1327" s="0" t="e">
        <f aca="false">#REF!</f>
        <v>#REF!</v>
      </c>
      <c r="S1327" s="0" t="e">
        <f aca="false">#REF!</f>
        <v>#REF!</v>
      </c>
      <c r="T1327" s="0" t="e">
        <f aca="false">VLOOKUP('XL-OPT'!Q1327,Months!$A$4:$D$288,4)</f>
        <v>#REF!</v>
      </c>
    </row>
    <row r="1328" customFormat="false" ht="12.75" hidden="false" customHeight="false" outlineLevel="0" collapsed="false">
      <c r="O1328" s="0" t="e">
        <f aca="false">CONCATENATE(P1328,Q1328)</f>
        <v>#REF!</v>
      </c>
      <c r="P1328" s="0" t="e">
        <f aca="false">#REF!</f>
        <v>#REF!</v>
      </c>
      <c r="Q1328" s="153" t="e">
        <f aca="false">#REF!</f>
        <v>#REF!</v>
      </c>
      <c r="R1328" s="0" t="e">
        <f aca="false">#REF!</f>
        <v>#REF!</v>
      </c>
      <c r="S1328" s="0" t="e">
        <f aca="false">#REF!</f>
        <v>#REF!</v>
      </c>
      <c r="T1328" s="0" t="e">
        <f aca="false">VLOOKUP('XL-OPT'!Q1328,Months!$A$4:$D$288,4)</f>
        <v>#REF!</v>
      </c>
    </row>
    <row r="1329" customFormat="false" ht="12.75" hidden="false" customHeight="false" outlineLevel="0" collapsed="false">
      <c r="O1329" s="0" t="e">
        <f aca="false">CONCATENATE(P1329,Q1329)</f>
        <v>#REF!</v>
      </c>
      <c r="P1329" s="0" t="e">
        <f aca="false">#REF!</f>
        <v>#REF!</v>
      </c>
      <c r="Q1329" s="153" t="e">
        <f aca="false">#REF!</f>
        <v>#REF!</v>
      </c>
      <c r="R1329" s="0" t="e">
        <f aca="false">#REF!</f>
        <v>#REF!</v>
      </c>
      <c r="S1329" s="0" t="e">
        <f aca="false">#REF!</f>
        <v>#REF!</v>
      </c>
      <c r="T1329" s="0" t="e">
        <f aca="false">VLOOKUP('XL-OPT'!Q1329,Months!$A$4:$D$288,4)</f>
        <v>#REF!</v>
      </c>
    </row>
    <row r="1330" customFormat="false" ht="12.75" hidden="false" customHeight="false" outlineLevel="0" collapsed="false">
      <c r="O1330" s="0" t="e">
        <f aca="false">CONCATENATE(P1330,Q1330)</f>
        <v>#REF!</v>
      </c>
      <c r="P1330" s="0" t="e">
        <f aca="false">#REF!</f>
        <v>#REF!</v>
      </c>
      <c r="Q1330" s="153" t="e">
        <f aca="false">#REF!</f>
        <v>#REF!</v>
      </c>
      <c r="R1330" s="0" t="e">
        <f aca="false">#REF!</f>
        <v>#REF!</v>
      </c>
      <c r="S1330" s="0" t="e">
        <f aca="false">#REF!</f>
        <v>#REF!</v>
      </c>
      <c r="T1330" s="0" t="e">
        <f aca="false">VLOOKUP('XL-OPT'!Q1330,Months!$A$4:$D$288,4)</f>
        <v>#REF!</v>
      </c>
    </row>
    <row r="1331" customFormat="false" ht="12.75" hidden="false" customHeight="false" outlineLevel="0" collapsed="false">
      <c r="O1331" s="0" t="e">
        <f aca="false">CONCATENATE(P1331,Q1331)</f>
        <v>#REF!</v>
      </c>
      <c r="P1331" s="0" t="e">
        <f aca="false">#REF!</f>
        <v>#REF!</v>
      </c>
      <c r="Q1331" s="153" t="e">
        <f aca="false">#REF!</f>
        <v>#REF!</v>
      </c>
      <c r="R1331" s="0" t="e">
        <f aca="false">#REF!</f>
        <v>#REF!</v>
      </c>
      <c r="S1331" s="0" t="e">
        <f aca="false">#REF!</f>
        <v>#REF!</v>
      </c>
      <c r="T1331" s="0" t="e">
        <f aca="false">VLOOKUP('XL-OPT'!Q1331,Months!$A$4:$D$288,4)</f>
        <v>#REF!</v>
      </c>
    </row>
    <row r="1332" customFormat="false" ht="12.75" hidden="false" customHeight="false" outlineLevel="0" collapsed="false">
      <c r="O1332" s="0" t="e">
        <f aca="false">CONCATENATE(P1332,Q1332)</f>
        <v>#REF!</v>
      </c>
      <c r="P1332" s="0" t="e">
        <f aca="false">#REF!</f>
        <v>#REF!</v>
      </c>
      <c r="Q1332" s="153" t="e">
        <f aca="false">#REF!</f>
        <v>#REF!</v>
      </c>
      <c r="R1332" s="0" t="e">
        <f aca="false">#REF!</f>
        <v>#REF!</v>
      </c>
      <c r="S1332" s="0" t="e">
        <f aca="false">#REF!</f>
        <v>#REF!</v>
      </c>
      <c r="T1332" s="0" t="e">
        <f aca="false">VLOOKUP('XL-OPT'!Q1332,Months!$A$4:$D$288,4)</f>
        <v>#REF!</v>
      </c>
    </row>
    <row r="1333" customFormat="false" ht="12.75" hidden="false" customHeight="false" outlineLevel="0" collapsed="false">
      <c r="O1333" s="0" t="e">
        <f aca="false">CONCATENATE(P1333,Q1333)</f>
        <v>#REF!</v>
      </c>
      <c r="P1333" s="0" t="e">
        <f aca="false">#REF!</f>
        <v>#REF!</v>
      </c>
      <c r="Q1333" s="153" t="e">
        <f aca="false">#REF!</f>
        <v>#REF!</v>
      </c>
      <c r="R1333" s="0" t="e">
        <f aca="false">#REF!</f>
        <v>#REF!</v>
      </c>
      <c r="S1333" s="0" t="e">
        <f aca="false">#REF!</f>
        <v>#REF!</v>
      </c>
      <c r="T1333" s="0" t="e">
        <f aca="false">VLOOKUP('XL-OPT'!Q1333,Months!$A$4:$D$288,4)</f>
        <v>#REF!</v>
      </c>
    </row>
    <row r="1334" customFormat="false" ht="12.75" hidden="false" customHeight="false" outlineLevel="0" collapsed="false">
      <c r="O1334" s="0" t="e">
        <f aca="false">CONCATENATE(P1334,Q1334)</f>
        <v>#REF!</v>
      </c>
      <c r="P1334" s="0" t="e">
        <f aca="false">#REF!</f>
        <v>#REF!</v>
      </c>
      <c r="Q1334" s="153" t="e">
        <f aca="false">#REF!</f>
        <v>#REF!</v>
      </c>
      <c r="R1334" s="0" t="e">
        <f aca="false">#REF!</f>
        <v>#REF!</v>
      </c>
      <c r="S1334" s="0" t="e">
        <f aca="false">#REF!</f>
        <v>#REF!</v>
      </c>
      <c r="T1334" s="0" t="e">
        <f aca="false">VLOOKUP('XL-OPT'!Q1334,Months!$A$4:$D$288,4)</f>
        <v>#REF!</v>
      </c>
    </row>
    <row r="1335" customFormat="false" ht="12.75" hidden="false" customHeight="false" outlineLevel="0" collapsed="false">
      <c r="O1335" s="0" t="e">
        <f aca="false">CONCATENATE(P1335,Q1335)</f>
        <v>#REF!</v>
      </c>
      <c r="P1335" s="0" t="e">
        <f aca="false">#REF!</f>
        <v>#REF!</v>
      </c>
      <c r="Q1335" s="153" t="e">
        <f aca="false">#REF!</f>
        <v>#REF!</v>
      </c>
      <c r="R1335" s="0" t="e">
        <f aca="false">#REF!</f>
        <v>#REF!</v>
      </c>
      <c r="S1335" s="0" t="e">
        <f aca="false">#REF!</f>
        <v>#REF!</v>
      </c>
      <c r="T1335" s="0" t="e">
        <f aca="false">VLOOKUP('XL-OPT'!Q1335,Months!$A$4:$D$288,4)</f>
        <v>#REF!</v>
      </c>
    </row>
    <row r="1336" customFormat="false" ht="12.75" hidden="false" customHeight="false" outlineLevel="0" collapsed="false">
      <c r="O1336" s="0" t="e">
        <f aca="false">CONCATENATE(P1336,Q1336)</f>
        <v>#REF!</v>
      </c>
      <c r="P1336" s="0" t="e">
        <f aca="false">#REF!</f>
        <v>#REF!</v>
      </c>
      <c r="Q1336" s="153" t="e">
        <f aca="false">#REF!</f>
        <v>#REF!</v>
      </c>
      <c r="R1336" s="0" t="e">
        <f aca="false">#REF!</f>
        <v>#REF!</v>
      </c>
      <c r="S1336" s="0" t="e">
        <f aca="false">#REF!</f>
        <v>#REF!</v>
      </c>
      <c r="T1336" s="0" t="e">
        <f aca="false">VLOOKUP('XL-OPT'!Q1336,Months!$A$4:$D$288,4)</f>
        <v>#REF!</v>
      </c>
    </row>
    <row r="1337" customFormat="false" ht="12.75" hidden="false" customHeight="false" outlineLevel="0" collapsed="false">
      <c r="O1337" s="0" t="e">
        <f aca="false">CONCATENATE(P1337,Q1337)</f>
        <v>#REF!</v>
      </c>
      <c r="P1337" s="0" t="e">
        <f aca="false">#REF!</f>
        <v>#REF!</v>
      </c>
      <c r="Q1337" s="153" t="e">
        <f aca="false">#REF!</f>
        <v>#REF!</v>
      </c>
      <c r="R1337" s="0" t="e">
        <f aca="false">#REF!</f>
        <v>#REF!</v>
      </c>
      <c r="S1337" s="0" t="e">
        <f aca="false">#REF!</f>
        <v>#REF!</v>
      </c>
      <c r="T1337" s="0" t="e">
        <f aca="false">VLOOKUP('XL-OPT'!Q1337,Months!$A$4:$D$288,4)</f>
        <v>#REF!</v>
      </c>
    </row>
    <row r="1338" customFormat="false" ht="12.75" hidden="false" customHeight="false" outlineLevel="0" collapsed="false">
      <c r="O1338" s="0" t="e">
        <f aca="false">CONCATENATE(P1338,Q1338)</f>
        <v>#REF!</v>
      </c>
      <c r="P1338" s="0" t="e">
        <f aca="false">#REF!</f>
        <v>#REF!</v>
      </c>
      <c r="Q1338" s="153" t="e">
        <f aca="false">#REF!</f>
        <v>#REF!</v>
      </c>
      <c r="R1338" s="0" t="e">
        <f aca="false">#REF!</f>
        <v>#REF!</v>
      </c>
      <c r="S1338" s="0" t="e">
        <f aca="false">#REF!</f>
        <v>#REF!</v>
      </c>
      <c r="T1338" s="0" t="e">
        <f aca="false">VLOOKUP('XL-OPT'!Q1338,Months!$A$4:$D$288,4)</f>
        <v>#REF!</v>
      </c>
    </row>
    <row r="1339" customFormat="false" ht="12.75" hidden="false" customHeight="false" outlineLevel="0" collapsed="false">
      <c r="O1339" s="0" t="e">
        <f aca="false">CONCATENATE(P1339,Q1339)</f>
        <v>#REF!</v>
      </c>
      <c r="P1339" s="0" t="e">
        <f aca="false">#REF!</f>
        <v>#REF!</v>
      </c>
      <c r="Q1339" s="153" t="e">
        <f aca="false">#REF!</f>
        <v>#REF!</v>
      </c>
      <c r="R1339" s="0" t="e">
        <f aca="false">#REF!</f>
        <v>#REF!</v>
      </c>
      <c r="S1339" s="0" t="e">
        <f aca="false">#REF!</f>
        <v>#REF!</v>
      </c>
      <c r="T1339" s="0" t="e">
        <f aca="false">VLOOKUP('XL-OPT'!Q1339,Months!$A$4:$D$288,4)</f>
        <v>#REF!</v>
      </c>
    </row>
    <row r="1340" customFormat="false" ht="12.75" hidden="false" customHeight="false" outlineLevel="0" collapsed="false">
      <c r="O1340" s="0" t="e">
        <f aca="false">CONCATENATE(P1340,Q1340)</f>
        <v>#REF!</v>
      </c>
      <c r="P1340" s="0" t="e">
        <f aca="false">#REF!</f>
        <v>#REF!</v>
      </c>
      <c r="Q1340" s="153" t="e">
        <f aca="false">#REF!</f>
        <v>#REF!</v>
      </c>
      <c r="R1340" s="0" t="e">
        <f aca="false">#REF!</f>
        <v>#REF!</v>
      </c>
      <c r="S1340" s="0" t="e">
        <f aca="false">#REF!</f>
        <v>#REF!</v>
      </c>
      <c r="T1340" s="0" t="e">
        <f aca="false">VLOOKUP('XL-OPT'!Q1340,Months!$A$4:$D$288,4)</f>
        <v>#REF!</v>
      </c>
    </row>
    <row r="1341" customFormat="false" ht="12.75" hidden="false" customHeight="false" outlineLevel="0" collapsed="false">
      <c r="O1341" s="0" t="e">
        <f aca="false">CONCATENATE(P1341,Q1341)</f>
        <v>#REF!</v>
      </c>
      <c r="P1341" s="0" t="e">
        <f aca="false">#REF!</f>
        <v>#REF!</v>
      </c>
      <c r="Q1341" s="153" t="e">
        <f aca="false">#REF!</f>
        <v>#REF!</v>
      </c>
      <c r="R1341" s="0" t="e">
        <f aca="false">#REF!</f>
        <v>#REF!</v>
      </c>
      <c r="S1341" s="0" t="e">
        <f aca="false">#REF!</f>
        <v>#REF!</v>
      </c>
      <c r="T1341" s="0" t="e">
        <f aca="false">VLOOKUP('XL-OPT'!Q1341,Months!$A$4:$D$288,4)</f>
        <v>#REF!</v>
      </c>
    </row>
    <row r="1342" customFormat="false" ht="12.75" hidden="false" customHeight="false" outlineLevel="0" collapsed="false">
      <c r="O1342" s="0" t="e">
        <f aca="false">CONCATENATE(P1342,Q1342)</f>
        <v>#REF!</v>
      </c>
      <c r="P1342" s="0" t="e">
        <f aca="false">#REF!</f>
        <v>#REF!</v>
      </c>
      <c r="Q1342" s="153" t="e">
        <f aca="false">#REF!</f>
        <v>#REF!</v>
      </c>
      <c r="R1342" s="0" t="e">
        <f aca="false">#REF!</f>
        <v>#REF!</v>
      </c>
      <c r="S1342" s="0" t="e">
        <f aca="false">#REF!</f>
        <v>#REF!</v>
      </c>
      <c r="T1342" s="0" t="e">
        <f aca="false">VLOOKUP('XL-OPT'!Q1342,Months!$A$4:$D$288,4)</f>
        <v>#REF!</v>
      </c>
    </row>
    <row r="1343" customFormat="false" ht="12.75" hidden="false" customHeight="false" outlineLevel="0" collapsed="false">
      <c r="O1343" s="0" t="e">
        <f aca="false">CONCATENATE(P1343,Q1343)</f>
        <v>#REF!</v>
      </c>
      <c r="P1343" s="0" t="e">
        <f aca="false">#REF!</f>
        <v>#REF!</v>
      </c>
      <c r="Q1343" s="153" t="e">
        <f aca="false">#REF!</f>
        <v>#REF!</v>
      </c>
      <c r="R1343" s="0" t="e">
        <f aca="false">#REF!</f>
        <v>#REF!</v>
      </c>
      <c r="S1343" s="0" t="e">
        <f aca="false">#REF!</f>
        <v>#REF!</v>
      </c>
      <c r="T1343" s="0" t="e">
        <f aca="false">VLOOKUP('XL-OPT'!Q1343,Months!$A$4:$D$288,4)</f>
        <v>#REF!</v>
      </c>
    </row>
    <row r="1344" customFormat="false" ht="12.75" hidden="false" customHeight="false" outlineLevel="0" collapsed="false">
      <c r="O1344" s="0" t="e">
        <f aca="false">CONCATENATE(P1344,Q1344)</f>
        <v>#REF!</v>
      </c>
      <c r="P1344" s="0" t="e">
        <f aca="false">#REF!</f>
        <v>#REF!</v>
      </c>
      <c r="Q1344" s="153" t="e">
        <f aca="false">#REF!</f>
        <v>#REF!</v>
      </c>
      <c r="R1344" s="0" t="e">
        <f aca="false">#REF!</f>
        <v>#REF!</v>
      </c>
      <c r="S1344" s="0" t="e">
        <f aca="false">#REF!</f>
        <v>#REF!</v>
      </c>
      <c r="T1344" s="0" t="e">
        <f aca="false">VLOOKUP('XL-OPT'!Q1344,Months!$A$4:$D$288,4)</f>
        <v>#REF!</v>
      </c>
    </row>
    <row r="1345" customFormat="false" ht="12.75" hidden="false" customHeight="false" outlineLevel="0" collapsed="false">
      <c r="O1345" s="0" t="e">
        <f aca="false">CONCATENATE(P1345,Q1345)</f>
        <v>#REF!</v>
      </c>
      <c r="P1345" s="0" t="e">
        <f aca="false">#REF!</f>
        <v>#REF!</v>
      </c>
      <c r="Q1345" s="153" t="e">
        <f aca="false">#REF!</f>
        <v>#REF!</v>
      </c>
      <c r="R1345" s="0" t="e">
        <f aca="false">#REF!</f>
        <v>#REF!</v>
      </c>
      <c r="S1345" s="0" t="e">
        <f aca="false">#REF!</f>
        <v>#REF!</v>
      </c>
      <c r="T1345" s="0" t="e">
        <f aca="false">VLOOKUP('XL-OPT'!Q1345,Months!$A$4:$D$288,4)</f>
        <v>#REF!</v>
      </c>
    </row>
    <row r="1346" customFormat="false" ht="12.75" hidden="false" customHeight="false" outlineLevel="0" collapsed="false">
      <c r="O1346" s="0" t="e">
        <f aca="false">CONCATENATE(P1346,Q1346)</f>
        <v>#REF!</v>
      </c>
      <c r="P1346" s="0" t="e">
        <f aca="false">#REF!</f>
        <v>#REF!</v>
      </c>
      <c r="Q1346" s="153" t="e">
        <f aca="false">#REF!</f>
        <v>#REF!</v>
      </c>
      <c r="R1346" s="0" t="e">
        <f aca="false">#REF!</f>
        <v>#REF!</v>
      </c>
      <c r="S1346" s="0" t="e">
        <f aca="false">#REF!</f>
        <v>#REF!</v>
      </c>
      <c r="T1346" s="0" t="e">
        <f aca="false">VLOOKUP('XL-OPT'!Q1346,Months!$A$4:$D$288,4)</f>
        <v>#REF!</v>
      </c>
    </row>
    <row r="1347" customFormat="false" ht="12.75" hidden="false" customHeight="false" outlineLevel="0" collapsed="false">
      <c r="O1347" s="0" t="e">
        <f aca="false">CONCATENATE(P1347,Q1347)</f>
        <v>#REF!</v>
      </c>
      <c r="P1347" s="0" t="e">
        <f aca="false">#REF!</f>
        <v>#REF!</v>
      </c>
      <c r="Q1347" s="153" t="e">
        <f aca="false">#REF!</f>
        <v>#REF!</v>
      </c>
      <c r="R1347" s="0" t="e">
        <f aca="false">#REF!</f>
        <v>#REF!</v>
      </c>
      <c r="S1347" s="0" t="e">
        <f aca="false">#REF!</f>
        <v>#REF!</v>
      </c>
      <c r="T1347" s="0" t="e">
        <f aca="false">VLOOKUP('XL-OPT'!Q1347,Months!$A$4:$D$288,4)</f>
        <v>#REF!</v>
      </c>
    </row>
    <row r="1348" customFormat="false" ht="12.75" hidden="false" customHeight="false" outlineLevel="0" collapsed="false">
      <c r="O1348" s="0" t="e">
        <f aca="false">CONCATENATE(P1348,Q1348)</f>
        <v>#REF!</v>
      </c>
      <c r="P1348" s="0" t="e">
        <f aca="false">#REF!</f>
        <v>#REF!</v>
      </c>
      <c r="Q1348" s="153" t="e">
        <f aca="false">#REF!</f>
        <v>#REF!</v>
      </c>
      <c r="R1348" s="0" t="e">
        <f aca="false">#REF!</f>
        <v>#REF!</v>
      </c>
      <c r="S1348" s="0" t="e">
        <f aca="false">#REF!</f>
        <v>#REF!</v>
      </c>
      <c r="T1348" s="0" t="e">
        <f aca="false">VLOOKUP('XL-OPT'!Q1348,Months!$A$4:$D$288,4)</f>
        <v>#REF!</v>
      </c>
    </row>
    <row r="1349" customFormat="false" ht="12.75" hidden="false" customHeight="false" outlineLevel="0" collapsed="false">
      <c r="O1349" s="0" t="e">
        <f aca="false">CONCATENATE(P1349,Q1349)</f>
        <v>#REF!</v>
      </c>
      <c r="P1349" s="0" t="e">
        <f aca="false">#REF!</f>
        <v>#REF!</v>
      </c>
      <c r="Q1349" s="153" t="e">
        <f aca="false">#REF!</f>
        <v>#REF!</v>
      </c>
      <c r="R1349" s="0" t="e">
        <f aca="false">#REF!</f>
        <v>#REF!</v>
      </c>
      <c r="S1349" s="0" t="e">
        <f aca="false">#REF!</f>
        <v>#REF!</v>
      </c>
      <c r="T1349" s="0" t="e">
        <f aca="false">VLOOKUP('XL-OPT'!Q1349,Months!$A$4:$D$288,4)</f>
        <v>#REF!</v>
      </c>
    </row>
    <row r="1350" customFormat="false" ht="12.75" hidden="false" customHeight="false" outlineLevel="0" collapsed="false">
      <c r="O1350" s="0" t="e">
        <f aca="false">CONCATENATE(P1350,Q1350)</f>
        <v>#REF!</v>
      </c>
      <c r="P1350" s="0" t="e">
        <f aca="false">#REF!</f>
        <v>#REF!</v>
      </c>
      <c r="Q1350" s="153" t="e">
        <f aca="false">#REF!</f>
        <v>#REF!</v>
      </c>
      <c r="R1350" s="0" t="e">
        <f aca="false">#REF!</f>
        <v>#REF!</v>
      </c>
      <c r="S1350" s="0" t="e">
        <f aca="false">#REF!</f>
        <v>#REF!</v>
      </c>
      <c r="T1350" s="0" t="e">
        <f aca="false">VLOOKUP('XL-OPT'!Q1350,Months!$A$4:$D$288,4)</f>
        <v>#REF!</v>
      </c>
    </row>
    <row r="1351" customFormat="false" ht="12.75" hidden="false" customHeight="false" outlineLevel="0" collapsed="false">
      <c r="O1351" s="0" t="e">
        <f aca="false">CONCATENATE(P1351,Q1351)</f>
        <v>#REF!</v>
      </c>
      <c r="P1351" s="0" t="e">
        <f aca="false">#REF!</f>
        <v>#REF!</v>
      </c>
      <c r="Q1351" s="153" t="e">
        <f aca="false">#REF!</f>
        <v>#REF!</v>
      </c>
      <c r="R1351" s="0" t="e">
        <f aca="false">#REF!</f>
        <v>#REF!</v>
      </c>
      <c r="S1351" s="0" t="e">
        <f aca="false">#REF!</f>
        <v>#REF!</v>
      </c>
      <c r="T1351" s="0" t="e">
        <f aca="false">VLOOKUP('XL-OPT'!Q1351,Months!$A$4:$D$288,4)</f>
        <v>#REF!</v>
      </c>
    </row>
    <row r="1352" customFormat="false" ht="12.75" hidden="false" customHeight="false" outlineLevel="0" collapsed="false">
      <c r="O1352" s="0" t="e">
        <f aca="false">CONCATENATE(P1352,Q1352)</f>
        <v>#REF!</v>
      </c>
      <c r="P1352" s="0" t="e">
        <f aca="false">#REF!</f>
        <v>#REF!</v>
      </c>
      <c r="Q1352" s="153" t="e">
        <f aca="false">#REF!</f>
        <v>#REF!</v>
      </c>
      <c r="R1352" s="0" t="e">
        <f aca="false">#REF!</f>
        <v>#REF!</v>
      </c>
      <c r="S1352" s="0" t="e">
        <f aca="false">#REF!</f>
        <v>#REF!</v>
      </c>
      <c r="T1352" s="0" t="e">
        <f aca="false">VLOOKUP('XL-OPT'!Q1352,Months!$A$4:$D$288,4)</f>
        <v>#REF!</v>
      </c>
    </row>
    <row r="1353" customFormat="false" ht="12.75" hidden="false" customHeight="false" outlineLevel="0" collapsed="false">
      <c r="O1353" s="0" t="e">
        <f aca="false">CONCATENATE(P1353,Q1353)</f>
        <v>#REF!</v>
      </c>
      <c r="P1353" s="0" t="e">
        <f aca="false">#REF!</f>
        <v>#REF!</v>
      </c>
      <c r="Q1353" s="153" t="e">
        <f aca="false">#REF!</f>
        <v>#REF!</v>
      </c>
      <c r="R1353" s="0" t="e">
        <f aca="false">#REF!</f>
        <v>#REF!</v>
      </c>
      <c r="S1353" s="0" t="e">
        <f aca="false">#REF!</f>
        <v>#REF!</v>
      </c>
      <c r="T1353" s="0" t="e">
        <f aca="false">VLOOKUP('XL-OPT'!Q1353,Months!$A$4:$D$288,4)</f>
        <v>#REF!</v>
      </c>
    </row>
    <row r="1354" customFormat="false" ht="12.75" hidden="false" customHeight="false" outlineLevel="0" collapsed="false">
      <c r="O1354" s="0" t="e">
        <f aca="false">CONCATENATE(P1354,Q1354)</f>
        <v>#REF!</v>
      </c>
      <c r="P1354" s="0" t="e">
        <f aca="false">#REF!</f>
        <v>#REF!</v>
      </c>
      <c r="Q1354" s="153" t="e">
        <f aca="false">#REF!</f>
        <v>#REF!</v>
      </c>
      <c r="R1354" s="0" t="e">
        <f aca="false">#REF!</f>
        <v>#REF!</v>
      </c>
      <c r="S1354" s="0" t="e">
        <f aca="false">#REF!</f>
        <v>#REF!</v>
      </c>
      <c r="T1354" s="0" t="e">
        <f aca="false">VLOOKUP('XL-OPT'!Q1354,Months!$A$4:$D$288,4)</f>
        <v>#REF!</v>
      </c>
    </row>
    <row r="1355" customFormat="false" ht="12.75" hidden="false" customHeight="false" outlineLevel="0" collapsed="false">
      <c r="O1355" s="0" t="e">
        <f aca="false">CONCATENATE(P1355,Q1355)</f>
        <v>#REF!</v>
      </c>
      <c r="P1355" s="0" t="e">
        <f aca="false">#REF!</f>
        <v>#REF!</v>
      </c>
      <c r="Q1355" s="153" t="e">
        <f aca="false">#REF!</f>
        <v>#REF!</v>
      </c>
      <c r="R1355" s="0" t="e">
        <f aca="false">#REF!</f>
        <v>#REF!</v>
      </c>
      <c r="S1355" s="0" t="e">
        <f aca="false">#REF!</f>
        <v>#REF!</v>
      </c>
      <c r="T1355" s="0" t="e">
        <f aca="false">VLOOKUP('XL-OPT'!Q1355,Months!$A$4:$D$288,4)</f>
        <v>#REF!</v>
      </c>
    </row>
    <row r="1356" customFormat="false" ht="12.75" hidden="false" customHeight="false" outlineLevel="0" collapsed="false">
      <c r="O1356" s="0" t="e">
        <f aca="false">CONCATENATE(P1356,Q1356)</f>
        <v>#REF!</v>
      </c>
      <c r="P1356" s="0" t="e">
        <f aca="false">#REF!</f>
        <v>#REF!</v>
      </c>
      <c r="Q1356" s="153" t="e">
        <f aca="false">#REF!</f>
        <v>#REF!</v>
      </c>
      <c r="R1356" s="0" t="e">
        <f aca="false">#REF!</f>
        <v>#REF!</v>
      </c>
      <c r="S1356" s="0" t="e">
        <f aca="false">#REF!</f>
        <v>#REF!</v>
      </c>
      <c r="T1356" s="0" t="e">
        <f aca="false">VLOOKUP('XL-OPT'!Q1356,Months!$A$4:$D$288,4)</f>
        <v>#REF!</v>
      </c>
    </row>
    <row r="1357" customFormat="false" ht="12.75" hidden="false" customHeight="false" outlineLevel="0" collapsed="false">
      <c r="O1357" s="0" t="e">
        <f aca="false">CONCATENATE(P1357,Q1357)</f>
        <v>#REF!</v>
      </c>
      <c r="P1357" s="0" t="e">
        <f aca="false">#REF!</f>
        <v>#REF!</v>
      </c>
      <c r="Q1357" s="153" t="e">
        <f aca="false">#REF!</f>
        <v>#REF!</v>
      </c>
      <c r="R1357" s="0" t="e">
        <f aca="false">#REF!</f>
        <v>#REF!</v>
      </c>
      <c r="S1357" s="0" t="e">
        <f aca="false">#REF!</f>
        <v>#REF!</v>
      </c>
      <c r="T1357" s="0" t="e">
        <f aca="false">VLOOKUP('XL-OPT'!Q1357,Months!$A$4:$D$288,4)</f>
        <v>#REF!</v>
      </c>
    </row>
    <row r="1358" customFormat="false" ht="12.75" hidden="false" customHeight="false" outlineLevel="0" collapsed="false">
      <c r="O1358" s="0" t="e">
        <f aca="false">CONCATENATE(P1358,Q1358)</f>
        <v>#REF!</v>
      </c>
      <c r="P1358" s="0" t="e">
        <f aca="false">#REF!</f>
        <v>#REF!</v>
      </c>
      <c r="Q1358" s="153" t="e">
        <f aca="false">#REF!</f>
        <v>#REF!</v>
      </c>
      <c r="R1358" s="0" t="e">
        <f aca="false">#REF!</f>
        <v>#REF!</v>
      </c>
      <c r="S1358" s="0" t="e">
        <f aca="false">#REF!</f>
        <v>#REF!</v>
      </c>
      <c r="T1358" s="0" t="e">
        <f aca="false">VLOOKUP('XL-OPT'!Q1358,Months!$A$4:$D$288,4)</f>
        <v>#REF!</v>
      </c>
    </row>
    <row r="1359" customFormat="false" ht="12.75" hidden="false" customHeight="false" outlineLevel="0" collapsed="false">
      <c r="O1359" s="0" t="e">
        <f aca="false">CONCATENATE(P1359,Q1359)</f>
        <v>#REF!</v>
      </c>
      <c r="P1359" s="0" t="e">
        <f aca="false">#REF!</f>
        <v>#REF!</v>
      </c>
      <c r="Q1359" s="153" t="e">
        <f aca="false">#REF!</f>
        <v>#REF!</v>
      </c>
      <c r="R1359" s="0" t="e">
        <f aca="false">#REF!</f>
        <v>#REF!</v>
      </c>
      <c r="S1359" s="0" t="e">
        <f aca="false">#REF!</f>
        <v>#REF!</v>
      </c>
      <c r="T1359" s="0" t="e">
        <f aca="false">VLOOKUP('XL-OPT'!Q1359,Months!$A$4:$D$288,4)</f>
        <v>#REF!</v>
      </c>
    </row>
    <row r="1360" customFormat="false" ht="12.75" hidden="false" customHeight="false" outlineLevel="0" collapsed="false">
      <c r="O1360" s="0" t="e">
        <f aca="false">CONCATENATE(P1360,Q1360)</f>
        <v>#REF!</v>
      </c>
      <c r="P1360" s="0" t="e">
        <f aca="false">#REF!</f>
        <v>#REF!</v>
      </c>
      <c r="Q1360" s="153" t="e">
        <f aca="false">#REF!</f>
        <v>#REF!</v>
      </c>
      <c r="R1360" s="0" t="e">
        <f aca="false">#REF!</f>
        <v>#REF!</v>
      </c>
      <c r="S1360" s="0" t="e">
        <f aca="false">#REF!</f>
        <v>#REF!</v>
      </c>
      <c r="T1360" s="0" t="e">
        <f aca="false">VLOOKUP('XL-OPT'!Q1360,Months!$A$4:$D$288,4)</f>
        <v>#REF!</v>
      </c>
    </row>
    <row r="1361" customFormat="false" ht="12.75" hidden="false" customHeight="false" outlineLevel="0" collapsed="false">
      <c r="O1361" s="0" t="e">
        <f aca="false">CONCATENATE(P1361,Q1361)</f>
        <v>#REF!</v>
      </c>
      <c r="P1361" s="0" t="e">
        <f aca="false">#REF!</f>
        <v>#REF!</v>
      </c>
      <c r="Q1361" s="153" t="e">
        <f aca="false">#REF!</f>
        <v>#REF!</v>
      </c>
      <c r="R1361" s="0" t="e">
        <f aca="false">#REF!</f>
        <v>#REF!</v>
      </c>
      <c r="S1361" s="0" t="e">
        <f aca="false">#REF!</f>
        <v>#REF!</v>
      </c>
      <c r="T1361" s="0" t="e">
        <f aca="false">VLOOKUP('XL-OPT'!Q1361,Months!$A$4:$D$288,4)</f>
        <v>#REF!</v>
      </c>
    </row>
    <row r="1362" customFormat="false" ht="12.75" hidden="false" customHeight="false" outlineLevel="0" collapsed="false">
      <c r="O1362" s="0" t="e">
        <f aca="false">CONCATENATE(P1362,Q1362)</f>
        <v>#REF!</v>
      </c>
      <c r="P1362" s="0" t="e">
        <f aca="false">#REF!</f>
        <v>#REF!</v>
      </c>
      <c r="Q1362" s="153" t="e">
        <f aca="false">#REF!</f>
        <v>#REF!</v>
      </c>
      <c r="R1362" s="0" t="e">
        <f aca="false">#REF!</f>
        <v>#REF!</v>
      </c>
      <c r="S1362" s="0" t="e">
        <f aca="false">#REF!</f>
        <v>#REF!</v>
      </c>
      <c r="T1362" s="0" t="e">
        <f aca="false">VLOOKUP('XL-OPT'!Q1362,Months!$A$4:$D$288,4)</f>
        <v>#REF!</v>
      </c>
    </row>
    <row r="1363" customFormat="false" ht="12.75" hidden="false" customHeight="false" outlineLevel="0" collapsed="false">
      <c r="O1363" s="0" t="e">
        <f aca="false">CONCATENATE(P1363,Q1363)</f>
        <v>#REF!</v>
      </c>
      <c r="P1363" s="0" t="e">
        <f aca="false">#REF!</f>
        <v>#REF!</v>
      </c>
      <c r="Q1363" s="153" t="e">
        <f aca="false">#REF!</f>
        <v>#REF!</v>
      </c>
      <c r="R1363" s="0" t="e">
        <f aca="false">#REF!</f>
        <v>#REF!</v>
      </c>
      <c r="S1363" s="0" t="e">
        <f aca="false">#REF!</f>
        <v>#REF!</v>
      </c>
      <c r="T1363" s="0" t="e">
        <f aca="false">VLOOKUP('XL-OPT'!Q1363,Months!$A$4:$D$288,4)</f>
        <v>#REF!</v>
      </c>
    </row>
    <row r="1364" customFormat="false" ht="12.75" hidden="false" customHeight="false" outlineLevel="0" collapsed="false">
      <c r="O1364" s="0" t="e">
        <f aca="false">CONCATENATE(P1364,Q1364)</f>
        <v>#REF!</v>
      </c>
      <c r="P1364" s="0" t="e">
        <f aca="false">#REF!</f>
        <v>#REF!</v>
      </c>
      <c r="Q1364" s="153" t="e">
        <f aca="false">#REF!</f>
        <v>#REF!</v>
      </c>
      <c r="R1364" s="0" t="e">
        <f aca="false">#REF!</f>
        <v>#REF!</v>
      </c>
      <c r="S1364" s="0" t="e">
        <f aca="false">#REF!</f>
        <v>#REF!</v>
      </c>
      <c r="T1364" s="0" t="e">
        <f aca="false">VLOOKUP('XL-OPT'!Q1364,Months!$A$4:$D$288,4)</f>
        <v>#REF!</v>
      </c>
    </row>
    <row r="1365" customFormat="false" ht="12.75" hidden="false" customHeight="false" outlineLevel="0" collapsed="false">
      <c r="O1365" s="0" t="e">
        <f aca="false">CONCATENATE(P1365,Q1365)</f>
        <v>#REF!</v>
      </c>
      <c r="P1365" s="0" t="e">
        <f aca="false">#REF!</f>
        <v>#REF!</v>
      </c>
      <c r="Q1365" s="153" t="e">
        <f aca="false">#REF!</f>
        <v>#REF!</v>
      </c>
      <c r="R1365" s="0" t="e">
        <f aca="false">#REF!</f>
        <v>#REF!</v>
      </c>
      <c r="S1365" s="0" t="e">
        <f aca="false">#REF!</f>
        <v>#REF!</v>
      </c>
      <c r="T1365" s="0" t="e">
        <f aca="false">VLOOKUP('XL-OPT'!Q1365,Months!$A$4:$D$288,4)</f>
        <v>#REF!</v>
      </c>
    </row>
    <row r="1366" customFormat="false" ht="12.75" hidden="false" customHeight="false" outlineLevel="0" collapsed="false">
      <c r="O1366" s="0" t="e">
        <f aca="false">CONCATENATE(P1366,Q1366)</f>
        <v>#REF!</v>
      </c>
      <c r="P1366" s="0" t="e">
        <f aca="false">#REF!</f>
        <v>#REF!</v>
      </c>
      <c r="Q1366" s="153" t="e">
        <f aca="false">#REF!</f>
        <v>#REF!</v>
      </c>
      <c r="R1366" s="0" t="e">
        <f aca="false">#REF!</f>
        <v>#REF!</v>
      </c>
      <c r="S1366" s="0" t="e">
        <f aca="false">#REF!</f>
        <v>#REF!</v>
      </c>
      <c r="T1366" s="0" t="e">
        <f aca="false">VLOOKUP('XL-OPT'!Q1366,Months!$A$4:$D$288,4)</f>
        <v>#REF!</v>
      </c>
    </row>
    <row r="1367" customFormat="false" ht="12.75" hidden="false" customHeight="false" outlineLevel="0" collapsed="false">
      <c r="O1367" s="0" t="e">
        <f aca="false">CONCATENATE(P1367,Q1367)</f>
        <v>#REF!</v>
      </c>
      <c r="P1367" s="0" t="e">
        <f aca="false">#REF!</f>
        <v>#REF!</v>
      </c>
      <c r="Q1367" s="153" t="e">
        <f aca="false">#REF!</f>
        <v>#REF!</v>
      </c>
      <c r="R1367" s="0" t="e">
        <f aca="false">#REF!</f>
        <v>#REF!</v>
      </c>
      <c r="S1367" s="0" t="e">
        <f aca="false">#REF!</f>
        <v>#REF!</v>
      </c>
      <c r="T1367" s="0" t="e">
        <f aca="false">VLOOKUP('XL-OPT'!Q1367,Months!$A$4:$D$288,4)</f>
        <v>#REF!</v>
      </c>
    </row>
    <row r="1368" customFormat="false" ht="12.75" hidden="false" customHeight="false" outlineLevel="0" collapsed="false">
      <c r="O1368" s="0" t="e">
        <f aca="false">CONCATENATE(P1368,Q1368)</f>
        <v>#REF!</v>
      </c>
      <c r="P1368" s="0" t="e">
        <f aca="false">#REF!</f>
        <v>#REF!</v>
      </c>
      <c r="Q1368" s="153" t="e">
        <f aca="false">#REF!</f>
        <v>#REF!</v>
      </c>
      <c r="R1368" s="0" t="e">
        <f aca="false">#REF!</f>
        <v>#REF!</v>
      </c>
      <c r="S1368" s="0" t="e">
        <f aca="false">#REF!</f>
        <v>#REF!</v>
      </c>
      <c r="T1368" s="0" t="e">
        <f aca="false">VLOOKUP('XL-OPT'!Q1368,Months!$A$4:$D$288,4)</f>
        <v>#REF!</v>
      </c>
    </row>
    <row r="1369" customFormat="false" ht="12.75" hidden="false" customHeight="false" outlineLevel="0" collapsed="false">
      <c r="O1369" s="0" t="e">
        <f aca="false">CONCATENATE(P1369,Q1369)</f>
        <v>#REF!</v>
      </c>
      <c r="P1369" s="0" t="e">
        <f aca="false">#REF!</f>
        <v>#REF!</v>
      </c>
      <c r="Q1369" s="153" t="e">
        <f aca="false">#REF!</f>
        <v>#REF!</v>
      </c>
      <c r="R1369" s="0" t="e">
        <f aca="false">#REF!</f>
        <v>#REF!</v>
      </c>
      <c r="S1369" s="0" t="e">
        <f aca="false">#REF!</f>
        <v>#REF!</v>
      </c>
      <c r="T1369" s="0" t="e">
        <f aca="false">VLOOKUP('XL-OPT'!Q1369,Months!$A$4:$D$288,4)</f>
        <v>#REF!</v>
      </c>
    </row>
    <row r="1370" customFormat="false" ht="12.75" hidden="false" customHeight="false" outlineLevel="0" collapsed="false">
      <c r="O1370" s="0" t="e">
        <f aca="false">CONCATENATE(P1370,Q1370)</f>
        <v>#REF!</v>
      </c>
      <c r="P1370" s="0" t="e">
        <f aca="false">#REF!</f>
        <v>#REF!</v>
      </c>
      <c r="Q1370" s="153" t="e">
        <f aca="false">#REF!</f>
        <v>#REF!</v>
      </c>
      <c r="R1370" s="0" t="e">
        <f aca="false">#REF!</f>
        <v>#REF!</v>
      </c>
      <c r="S1370" s="0" t="e">
        <f aca="false">#REF!</f>
        <v>#REF!</v>
      </c>
      <c r="T1370" s="0" t="e">
        <f aca="false">VLOOKUP('XL-OPT'!Q1370,Months!$A$4:$D$288,4)</f>
        <v>#REF!</v>
      </c>
    </row>
    <row r="1371" customFormat="false" ht="12.75" hidden="false" customHeight="false" outlineLevel="0" collapsed="false">
      <c r="O1371" s="0" t="e">
        <f aca="false">CONCATENATE(P1371,Q1371)</f>
        <v>#REF!</v>
      </c>
      <c r="P1371" s="0" t="e">
        <f aca="false">#REF!</f>
        <v>#REF!</v>
      </c>
      <c r="Q1371" s="153" t="e">
        <f aca="false">#REF!</f>
        <v>#REF!</v>
      </c>
      <c r="R1371" s="0" t="e">
        <f aca="false">#REF!</f>
        <v>#REF!</v>
      </c>
      <c r="S1371" s="0" t="e">
        <f aca="false">#REF!</f>
        <v>#REF!</v>
      </c>
      <c r="T1371" s="0" t="e">
        <f aca="false">VLOOKUP('XL-OPT'!Q1371,Months!$A$4:$D$288,4)</f>
        <v>#REF!</v>
      </c>
    </row>
    <row r="1372" customFormat="false" ht="12.75" hidden="false" customHeight="false" outlineLevel="0" collapsed="false">
      <c r="O1372" s="0" t="e">
        <f aca="false">CONCATENATE(P1372,Q1372)</f>
        <v>#REF!</v>
      </c>
      <c r="P1372" s="0" t="e">
        <f aca="false">#REF!</f>
        <v>#REF!</v>
      </c>
      <c r="Q1372" s="153" t="e">
        <f aca="false">#REF!</f>
        <v>#REF!</v>
      </c>
      <c r="R1372" s="0" t="e">
        <f aca="false">#REF!</f>
        <v>#REF!</v>
      </c>
      <c r="S1372" s="0" t="e">
        <f aca="false">#REF!</f>
        <v>#REF!</v>
      </c>
      <c r="T1372" s="0" t="e">
        <f aca="false">VLOOKUP('XL-OPT'!Q1372,Months!$A$4:$D$288,4)</f>
        <v>#REF!</v>
      </c>
    </row>
    <row r="1373" customFormat="false" ht="12.75" hidden="false" customHeight="false" outlineLevel="0" collapsed="false">
      <c r="O1373" s="0" t="e">
        <f aca="false">CONCATENATE(P1373,Q1373)</f>
        <v>#REF!</v>
      </c>
      <c r="P1373" s="0" t="e">
        <f aca="false">#REF!</f>
        <v>#REF!</v>
      </c>
      <c r="Q1373" s="153" t="e">
        <f aca="false">#REF!</f>
        <v>#REF!</v>
      </c>
      <c r="R1373" s="0" t="e">
        <f aca="false">#REF!</f>
        <v>#REF!</v>
      </c>
      <c r="S1373" s="0" t="e">
        <f aca="false">#REF!</f>
        <v>#REF!</v>
      </c>
      <c r="T1373" s="0" t="e">
        <f aca="false">VLOOKUP('XL-OPT'!Q1373,Months!$A$4:$D$288,4)</f>
        <v>#REF!</v>
      </c>
    </row>
    <row r="1374" customFormat="false" ht="12.75" hidden="false" customHeight="false" outlineLevel="0" collapsed="false">
      <c r="O1374" s="0" t="e">
        <f aca="false">CONCATENATE(P1374,Q1374)</f>
        <v>#REF!</v>
      </c>
      <c r="P1374" s="0" t="e">
        <f aca="false">#REF!</f>
        <v>#REF!</v>
      </c>
      <c r="Q1374" s="153" t="e">
        <f aca="false">#REF!</f>
        <v>#REF!</v>
      </c>
      <c r="R1374" s="0" t="e">
        <f aca="false">#REF!</f>
        <v>#REF!</v>
      </c>
      <c r="S1374" s="0" t="e">
        <f aca="false">#REF!</f>
        <v>#REF!</v>
      </c>
      <c r="T1374" s="0" t="e">
        <f aca="false">VLOOKUP('XL-OPT'!Q1374,Months!$A$4:$D$288,4)</f>
        <v>#REF!</v>
      </c>
    </row>
    <row r="1375" customFormat="false" ht="12.75" hidden="false" customHeight="false" outlineLevel="0" collapsed="false">
      <c r="O1375" s="0" t="e">
        <f aca="false">CONCATENATE(P1375,Q1375)</f>
        <v>#REF!</v>
      </c>
      <c r="P1375" s="0" t="e">
        <f aca="false">#REF!</f>
        <v>#REF!</v>
      </c>
      <c r="Q1375" s="153" t="e">
        <f aca="false">#REF!</f>
        <v>#REF!</v>
      </c>
      <c r="R1375" s="0" t="e">
        <f aca="false">#REF!</f>
        <v>#REF!</v>
      </c>
      <c r="S1375" s="0" t="e">
        <f aca="false">#REF!</f>
        <v>#REF!</v>
      </c>
      <c r="T1375" s="0" t="e">
        <f aca="false">VLOOKUP('XL-OPT'!Q1375,Months!$A$4:$D$288,4)</f>
        <v>#REF!</v>
      </c>
    </row>
    <row r="1376" customFormat="false" ht="12.75" hidden="false" customHeight="false" outlineLevel="0" collapsed="false">
      <c r="O1376" s="0" t="e">
        <f aca="false">CONCATENATE(P1376,Q1376)</f>
        <v>#REF!</v>
      </c>
      <c r="P1376" s="0" t="e">
        <f aca="false">#REF!</f>
        <v>#REF!</v>
      </c>
      <c r="Q1376" s="153" t="e">
        <f aca="false">#REF!</f>
        <v>#REF!</v>
      </c>
      <c r="R1376" s="0" t="e">
        <f aca="false">#REF!</f>
        <v>#REF!</v>
      </c>
      <c r="S1376" s="0" t="e">
        <f aca="false">#REF!</f>
        <v>#REF!</v>
      </c>
      <c r="T1376" s="0" t="e">
        <f aca="false">VLOOKUP('XL-OPT'!Q1376,Months!$A$4:$D$288,4)</f>
        <v>#REF!</v>
      </c>
    </row>
    <row r="1377" customFormat="false" ht="12.75" hidden="false" customHeight="false" outlineLevel="0" collapsed="false">
      <c r="O1377" s="0" t="e">
        <f aca="false">CONCATENATE(P1377,Q1377)</f>
        <v>#REF!</v>
      </c>
      <c r="P1377" s="0" t="e">
        <f aca="false">#REF!</f>
        <v>#REF!</v>
      </c>
      <c r="Q1377" s="153" t="e">
        <f aca="false">#REF!</f>
        <v>#REF!</v>
      </c>
      <c r="R1377" s="0" t="e">
        <f aca="false">#REF!</f>
        <v>#REF!</v>
      </c>
      <c r="S1377" s="0" t="e">
        <f aca="false">#REF!</f>
        <v>#REF!</v>
      </c>
      <c r="T1377" s="0" t="e">
        <f aca="false">VLOOKUP('XL-OPT'!Q1377,Months!$A$4:$D$288,4)</f>
        <v>#REF!</v>
      </c>
    </row>
    <row r="1378" customFormat="false" ht="12.75" hidden="false" customHeight="false" outlineLevel="0" collapsed="false">
      <c r="O1378" s="0" t="e">
        <f aca="false">CONCATENATE(P1378,Q1378)</f>
        <v>#REF!</v>
      </c>
      <c r="P1378" s="0" t="e">
        <f aca="false">#REF!</f>
        <v>#REF!</v>
      </c>
      <c r="Q1378" s="153" t="e">
        <f aca="false">#REF!</f>
        <v>#REF!</v>
      </c>
      <c r="R1378" s="0" t="e">
        <f aca="false">#REF!</f>
        <v>#REF!</v>
      </c>
      <c r="S1378" s="0" t="e">
        <f aca="false">#REF!</f>
        <v>#REF!</v>
      </c>
      <c r="T1378" s="0" t="e">
        <f aca="false">VLOOKUP('XL-OPT'!Q1378,Months!$A$4:$D$288,4)</f>
        <v>#REF!</v>
      </c>
    </row>
    <row r="1379" customFormat="false" ht="12.75" hidden="false" customHeight="false" outlineLevel="0" collapsed="false">
      <c r="O1379" s="0" t="e">
        <f aca="false">CONCATENATE(P1379,Q1379)</f>
        <v>#REF!</v>
      </c>
      <c r="P1379" s="0" t="e">
        <f aca="false">#REF!</f>
        <v>#REF!</v>
      </c>
      <c r="Q1379" s="153" t="e">
        <f aca="false">#REF!</f>
        <v>#REF!</v>
      </c>
      <c r="R1379" s="0" t="e">
        <f aca="false">#REF!</f>
        <v>#REF!</v>
      </c>
      <c r="S1379" s="0" t="e">
        <f aca="false">#REF!</f>
        <v>#REF!</v>
      </c>
      <c r="T1379" s="0" t="e">
        <f aca="false">VLOOKUP('XL-OPT'!Q1379,Months!$A$4:$D$288,4)</f>
        <v>#REF!</v>
      </c>
    </row>
    <row r="1380" customFormat="false" ht="12.75" hidden="false" customHeight="false" outlineLevel="0" collapsed="false">
      <c r="O1380" s="0" t="e">
        <f aca="false">CONCATENATE(P1380,Q1380)</f>
        <v>#REF!</v>
      </c>
      <c r="P1380" s="0" t="e">
        <f aca="false">#REF!</f>
        <v>#REF!</v>
      </c>
      <c r="Q1380" s="153" t="e">
        <f aca="false">#REF!</f>
        <v>#REF!</v>
      </c>
      <c r="R1380" s="0" t="e">
        <f aca="false">#REF!</f>
        <v>#REF!</v>
      </c>
      <c r="S1380" s="0" t="e">
        <f aca="false">#REF!</f>
        <v>#REF!</v>
      </c>
      <c r="T1380" s="0" t="e">
        <f aca="false">VLOOKUP('XL-OPT'!Q1380,Months!$A$4:$D$288,4)</f>
        <v>#REF!</v>
      </c>
    </row>
    <row r="1381" customFormat="false" ht="12.75" hidden="false" customHeight="false" outlineLevel="0" collapsed="false">
      <c r="O1381" s="0" t="e">
        <f aca="false">CONCATENATE(P1381,Q1381)</f>
        <v>#REF!</v>
      </c>
      <c r="P1381" s="0" t="e">
        <f aca="false">#REF!</f>
        <v>#REF!</v>
      </c>
      <c r="Q1381" s="153" t="e">
        <f aca="false">#REF!</f>
        <v>#REF!</v>
      </c>
      <c r="R1381" s="0" t="e">
        <f aca="false">#REF!</f>
        <v>#REF!</v>
      </c>
      <c r="S1381" s="0" t="e">
        <f aca="false">#REF!</f>
        <v>#REF!</v>
      </c>
      <c r="T1381" s="0" t="e">
        <f aca="false">VLOOKUP('XL-OPT'!Q1381,Months!$A$4:$D$288,4)</f>
        <v>#REF!</v>
      </c>
    </row>
    <row r="1382" customFormat="false" ht="12.75" hidden="false" customHeight="false" outlineLevel="0" collapsed="false">
      <c r="O1382" s="0" t="e">
        <f aca="false">CONCATENATE(P1382,Q1382)</f>
        <v>#REF!</v>
      </c>
      <c r="P1382" s="0" t="e">
        <f aca="false">#REF!</f>
        <v>#REF!</v>
      </c>
      <c r="Q1382" s="153" t="e">
        <f aca="false">#REF!</f>
        <v>#REF!</v>
      </c>
      <c r="R1382" s="0" t="e">
        <f aca="false">#REF!</f>
        <v>#REF!</v>
      </c>
      <c r="S1382" s="0" t="e">
        <f aca="false">#REF!</f>
        <v>#REF!</v>
      </c>
      <c r="T1382" s="0" t="e">
        <f aca="false">VLOOKUP('XL-OPT'!Q1382,Months!$A$4:$D$288,4)</f>
        <v>#REF!</v>
      </c>
    </row>
    <row r="1383" customFormat="false" ht="12.75" hidden="false" customHeight="false" outlineLevel="0" collapsed="false">
      <c r="O1383" s="0" t="e">
        <f aca="false">CONCATENATE(P1383,Q1383)</f>
        <v>#REF!</v>
      </c>
      <c r="P1383" s="0" t="e">
        <f aca="false">#REF!</f>
        <v>#REF!</v>
      </c>
      <c r="Q1383" s="153" t="e">
        <f aca="false">#REF!</f>
        <v>#REF!</v>
      </c>
      <c r="R1383" s="0" t="e">
        <f aca="false">#REF!</f>
        <v>#REF!</v>
      </c>
      <c r="S1383" s="0" t="e">
        <f aca="false">#REF!</f>
        <v>#REF!</v>
      </c>
      <c r="T1383" s="0" t="e">
        <f aca="false">VLOOKUP('XL-OPT'!Q1383,Months!$A$4:$D$288,4)</f>
        <v>#REF!</v>
      </c>
    </row>
    <row r="1384" customFormat="false" ht="12.75" hidden="false" customHeight="false" outlineLevel="0" collapsed="false">
      <c r="O1384" s="0" t="e">
        <f aca="false">CONCATENATE(P1384,Q1384)</f>
        <v>#REF!</v>
      </c>
      <c r="P1384" s="0" t="e">
        <f aca="false">#REF!</f>
        <v>#REF!</v>
      </c>
      <c r="Q1384" s="153" t="e">
        <f aca="false">#REF!</f>
        <v>#REF!</v>
      </c>
      <c r="R1384" s="0" t="e">
        <f aca="false">#REF!</f>
        <v>#REF!</v>
      </c>
      <c r="S1384" s="0" t="e">
        <f aca="false">#REF!</f>
        <v>#REF!</v>
      </c>
      <c r="T1384" s="0" t="e">
        <f aca="false">VLOOKUP('XL-OPT'!Q1384,Months!$A$4:$D$288,4)</f>
        <v>#REF!</v>
      </c>
    </row>
    <row r="1385" customFormat="false" ht="12.75" hidden="false" customHeight="false" outlineLevel="0" collapsed="false">
      <c r="O1385" s="0" t="e">
        <f aca="false">CONCATENATE(P1385,Q1385)</f>
        <v>#REF!</v>
      </c>
      <c r="P1385" s="0" t="e">
        <f aca="false">#REF!</f>
        <v>#REF!</v>
      </c>
      <c r="Q1385" s="153" t="e">
        <f aca="false">#REF!</f>
        <v>#REF!</v>
      </c>
      <c r="R1385" s="0" t="e">
        <f aca="false">#REF!</f>
        <v>#REF!</v>
      </c>
      <c r="S1385" s="0" t="e">
        <f aca="false">#REF!</f>
        <v>#REF!</v>
      </c>
      <c r="T1385" s="0" t="e">
        <f aca="false">VLOOKUP('XL-OPT'!Q1385,Months!$A$4:$D$288,4)</f>
        <v>#REF!</v>
      </c>
    </row>
    <row r="1386" customFormat="false" ht="12.75" hidden="false" customHeight="false" outlineLevel="0" collapsed="false">
      <c r="O1386" s="0" t="e">
        <f aca="false">CONCATENATE(P1386,Q1386)</f>
        <v>#REF!</v>
      </c>
      <c r="P1386" s="0" t="e">
        <f aca="false">#REF!</f>
        <v>#REF!</v>
      </c>
      <c r="Q1386" s="153" t="e">
        <f aca="false">#REF!</f>
        <v>#REF!</v>
      </c>
      <c r="R1386" s="0" t="e">
        <f aca="false">#REF!</f>
        <v>#REF!</v>
      </c>
      <c r="S1386" s="0" t="e">
        <f aca="false">#REF!</f>
        <v>#REF!</v>
      </c>
      <c r="T1386" s="0" t="e">
        <f aca="false">VLOOKUP('XL-OPT'!Q1386,Months!$A$4:$D$288,4)</f>
        <v>#REF!</v>
      </c>
    </row>
    <row r="1387" customFormat="false" ht="12.75" hidden="false" customHeight="false" outlineLevel="0" collapsed="false">
      <c r="O1387" s="0" t="e">
        <f aca="false">CONCATENATE(P1387,Q1387)</f>
        <v>#REF!</v>
      </c>
      <c r="P1387" s="0" t="e">
        <f aca="false">#REF!</f>
        <v>#REF!</v>
      </c>
      <c r="Q1387" s="153" t="e">
        <f aca="false">#REF!</f>
        <v>#REF!</v>
      </c>
      <c r="R1387" s="0" t="e">
        <f aca="false">#REF!</f>
        <v>#REF!</v>
      </c>
      <c r="S1387" s="0" t="e">
        <f aca="false">#REF!</f>
        <v>#REF!</v>
      </c>
      <c r="T1387" s="0" t="e">
        <f aca="false">VLOOKUP('XL-OPT'!Q1387,Months!$A$4:$D$288,4)</f>
        <v>#REF!</v>
      </c>
    </row>
    <row r="1388" customFormat="false" ht="12.75" hidden="false" customHeight="false" outlineLevel="0" collapsed="false">
      <c r="O1388" s="0" t="e">
        <f aca="false">CONCATENATE(P1388,Q1388)</f>
        <v>#REF!</v>
      </c>
      <c r="P1388" s="0" t="e">
        <f aca="false">#REF!</f>
        <v>#REF!</v>
      </c>
      <c r="Q1388" s="153" t="e">
        <f aca="false">#REF!</f>
        <v>#REF!</v>
      </c>
      <c r="R1388" s="0" t="e">
        <f aca="false">#REF!</f>
        <v>#REF!</v>
      </c>
      <c r="S1388" s="0" t="e">
        <f aca="false">#REF!</f>
        <v>#REF!</v>
      </c>
      <c r="T1388" s="0" t="e">
        <f aca="false">VLOOKUP('XL-OPT'!Q1388,Months!$A$4:$D$288,4)</f>
        <v>#REF!</v>
      </c>
    </row>
    <row r="1389" customFormat="false" ht="12.75" hidden="false" customHeight="false" outlineLevel="0" collapsed="false">
      <c r="O1389" s="0" t="e">
        <f aca="false">CONCATENATE(P1389,Q1389)</f>
        <v>#REF!</v>
      </c>
      <c r="P1389" s="0" t="e">
        <f aca="false">#REF!</f>
        <v>#REF!</v>
      </c>
      <c r="Q1389" s="153" t="e">
        <f aca="false">#REF!</f>
        <v>#REF!</v>
      </c>
      <c r="R1389" s="0" t="e">
        <f aca="false">#REF!</f>
        <v>#REF!</v>
      </c>
      <c r="S1389" s="0" t="e">
        <f aca="false">#REF!</f>
        <v>#REF!</v>
      </c>
      <c r="T1389" s="0" t="e">
        <f aca="false">VLOOKUP('XL-OPT'!Q1389,Months!$A$4:$D$288,4)</f>
        <v>#REF!</v>
      </c>
    </row>
    <row r="1390" customFormat="false" ht="12.75" hidden="false" customHeight="false" outlineLevel="0" collapsed="false">
      <c r="O1390" s="0" t="e">
        <f aca="false">CONCATENATE(P1390,Q1390)</f>
        <v>#REF!</v>
      </c>
      <c r="P1390" s="0" t="e">
        <f aca="false">#REF!</f>
        <v>#REF!</v>
      </c>
      <c r="Q1390" s="153" t="e">
        <f aca="false">#REF!</f>
        <v>#REF!</v>
      </c>
      <c r="R1390" s="0" t="e">
        <f aca="false">#REF!</f>
        <v>#REF!</v>
      </c>
      <c r="S1390" s="0" t="e">
        <f aca="false">#REF!</f>
        <v>#REF!</v>
      </c>
      <c r="T1390" s="0" t="e">
        <f aca="false">VLOOKUP('XL-OPT'!Q1390,Months!$A$4:$D$288,4)</f>
        <v>#REF!</v>
      </c>
    </row>
    <row r="1391" customFormat="false" ht="12.75" hidden="false" customHeight="false" outlineLevel="0" collapsed="false">
      <c r="O1391" s="0" t="e">
        <f aca="false">CONCATENATE(P1391,Q1391)</f>
        <v>#REF!</v>
      </c>
      <c r="P1391" s="0" t="e">
        <f aca="false">#REF!</f>
        <v>#REF!</v>
      </c>
      <c r="Q1391" s="153" t="e">
        <f aca="false">#REF!</f>
        <v>#REF!</v>
      </c>
      <c r="R1391" s="0" t="e">
        <f aca="false">#REF!</f>
        <v>#REF!</v>
      </c>
      <c r="S1391" s="0" t="e">
        <f aca="false">#REF!</f>
        <v>#REF!</v>
      </c>
      <c r="T1391" s="0" t="e">
        <f aca="false">VLOOKUP('XL-OPT'!Q1391,Months!$A$4:$D$288,4)</f>
        <v>#REF!</v>
      </c>
    </row>
    <row r="1392" customFormat="false" ht="12.75" hidden="false" customHeight="false" outlineLevel="0" collapsed="false">
      <c r="O1392" s="0" t="e">
        <f aca="false">CONCATENATE(P1392,Q1392)</f>
        <v>#REF!</v>
      </c>
      <c r="P1392" s="0" t="e">
        <f aca="false">#REF!</f>
        <v>#REF!</v>
      </c>
      <c r="Q1392" s="153" t="e">
        <f aca="false">#REF!</f>
        <v>#REF!</v>
      </c>
      <c r="R1392" s="0" t="e">
        <f aca="false">#REF!</f>
        <v>#REF!</v>
      </c>
      <c r="S1392" s="0" t="e">
        <f aca="false">#REF!</f>
        <v>#REF!</v>
      </c>
      <c r="T1392" s="0" t="e">
        <f aca="false">VLOOKUP('XL-OPT'!Q1392,Months!$A$4:$D$288,4)</f>
        <v>#REF!</v>
      </c>
    </row>
    <row r="1393" customFormat="false" ht="12.75" hidden="false" customHeight="false" outlineLevel="0" collapsed="false">
      <c r="O1393" s="0" t="e">
        <f aca="false">CONCATENATE(P1393,Q1393)</f>
        <v>#REF!</v>
      </c>
      <c r="P1393" s="0" t="e">
        <f aca="false">#REF!</f>
        <v>#REF!</v>
      </c>
      <c r="Q1393" s="153" t="e">
        <f aca="false">#REF!</f>
        <v>#REF!</v>
      </c>
      <c r="R1393" s="0" t="e">
        <f aca="false">#REF!</f>
        <v>#REF!</v>
      </c>
      <c r="S1393" s="0" t="e">
        <f aca="false">#REF!</f>
        <v>#REF!</v>
      </c>
      <c r="T1393" s="0" t="e">
        <f aca="false">VLOOKUP('XL-OPT'!Q1393,Months!$A$4:$D$288,4)</f>
        <v>#REF!</v>
      </c>
    </row>
    <row r="1394" customFormat="false" ht="12.75" hidden="false" customHeight="false" outlineLevel="0" collapsed="false">
      <c r="O1394" s="0" t="e">
        <f aca="false">CONCATENATE(P1394,Q1394)</f>
        <v>#REF!</v>
      </c>
      <c r="P1394" s="0" t="e">
        <f aca="false">#REF!</f>
        <v>#REF!</v>
      </c>
      <c r="Q1394" s="153" t="e">
        <f aca="false">#REF!</f>
        <v>#REF!</v>
      </c>
      <c r="R1394" s="0" t="e">
        <f aca="false">#REF!</f>
        <v>#REF!</v>
      </c>
      <c r="S1394" s="0" t="e">
        <f aca="false">#REF!</f>
        <v>#REF!</v>
      </c>
      <c r="T1394" s="0" t="e">
        <f aca="false">VLOOKUP('XL-OPT'!Q1394,Months!$A$4:$D$288,4)</f>
        <v>#REF!</v>
      </c>
    </row>
    <row r="1395" customFormat="false" ht="12.75" hidden="false" customHeight="false" outlineLevel="0" collapsed="false">
      <c r="O1395" s="0" t="e">
        <f aca="false">CONCATENATE(P1395,Q1395)</f>
        <v>#REF!</v>
      </c>
      <c r="P1395" s="0" t="e">
        <f aca="false">#REF!</f>
        <v>#REF!</v>
      </c>
      <c r="Q1395" s="153" t="e">
        <f aca="false">#REF!</f>
        <v>#REF!</v>
      </c>
      <c r="R1395" s="0" t="e">
        <f aca="false">#REF!</f>
        <v>#REF!</v>
      </c>
      <c r="S1395" s="0" t="e">
        <f aca="false">#REF!</f>
        <v>#REF!</v>
      </c>
      <c r="T1395" s="0" t="e">
        <f aca="false">VLOOKUP('XL-OPT'!Q1395,Months!$A$4:$D$288,4)</f>
        <v>#REF!</v>
      </c>
    </row>
    <row r="1396" customFormat="false" ht="12.75" hidden="false" customHeight="false" outlineLevel="0" collapsed="false">
      <c r="O1396" s="0" t="e">
        <f aca="false">CONCATENATE(P1396,Q1396)</f>
        <v>#REF!</v>
      </c>
      <c r="P1396" s="0" t="e">
        <f aca="false">#REF!</f>
        <v>#REF!</v>
      </c>
      <c r="Q1396" s="153" t="e">
        <f aca="false">#REF!</f>
        <v>#REF!</v>
      </c>
      <c r="R1396" s="0" t="e">
        <f aca="false">#REF!</f>
        <v>#REF!</v>
      </c>
      <c r="S1396" s="0" t="e">
        <f aca="false">#REF!</f>
        <v>#REF!</v>
      </c>
      <c r="T1396" s="0" t="e">
        <f aca="false">VLOOKUP('XL-OPT'!Q1396,Months!$A$4:$D$288,4)</f>
        <v>#REF!</v>
      </c>
    </row>
    <row r="1397" customFormat="false" ht="12.75" hidden="false" customHeight="false" outlineLevel="0" collapsed="false">
      <c r="O1397" s="0" t="e">
        <f aca="false">CONCATENATE(P1397,Q1397)</f>
        <v>#REF!</v>
      </c>
      <c r="P1397" s="0" t="e">
        <f aca="false">#REF!</f>
        <v>#REF!</v>
      </c>
      <c r="Q1397" s="153" t="e">
        <f aca="false">#REF!</f>
        <v>#REF!</v>
      </c>
      <c r="R1397" s="0" t="e">
        <f aca="false">#REF!</f>
        <v>#REF!</v>
      </c>
      <c r="S1397" s="0" t="e">
        <f aca="false">#REF!</f>
        <v>#REF!</v>
      </c>
      <c r="T1397" s="0" t="e">
        <f aca="false">VLOOKUP('XL-OPT'!Q1397,Months!$A$4:$D$288,4)</f>
        <v>#REF!</v>
      </c>
    </row>
    <row r="1398" customFormat="false" ht="12.75" hidden="false" customHeight="false" outlineLevel="0" collapsed="false">
      <c r="O1398" s="0" t="e">
        <f aca="false">CONCATENATE(P1398,Q1398)</f>
        <v>#REF!</v>
      </c>
      <c r="P1398" s="0" t="e">
        <f aca="false">#REF!</f>
        <v>#REF!</v>
      </c>
      <c r="Q1398" s="153" t="e">
        <f aca="false">#REF!</f>
        <v>#REF!</v>
      </c>
      <c r="R1398" s="0" t="e">
        <f aca="false">#REF!</f>
        <v>#REF!</v>
      </c>
      <c r="S1398" s="0" t="e">
        <f aca="false">#REF!</f>
        <v>#REF!</v>
      </c>
      <c r="T1398" s="0" t="e">
        <f aca="false">VLOOKUP('XL-OPT'!Q1398,Months!$A$4:$D$288,4)</f>
        <v>#REF!</v>
      </c>
    </row>
    <row r="1399" customFormat="false" ht="12.75" hidden="false" customHeight="false" outlineLevel="0" collapsed="false">
      <c r="O1399" s="0" t="e">
        <f aca="false">CONCATENATE(P1399,Q1399)</f>
        <v>#REF!</v>
      </c>
      <c r="P1399" s="0" t="e">
        <f aca="false">#REF!</f>
        <v>#REF!</v>
      </c>
      <c r="Q1399" s="153" t="e">
        <f aca="false">#REF!</f>
        <v>#REF!</v>
      </c>
      <c r="R1399" s="0" t="e">
        <f aca="false">#REF!</f>
        <v>#REF!</v>
      </c>
      <c r="S1399" s="0" t="e">
        <f aca="false">#REF!</f>
        <v>#REF!</v>
      </c>
      <c r="T1399" s="0" t="e">
        <f aca="false">VLOOKUP('XL-OPT'!Q1399,Months!$A$4:$D$288,4)</f>
        <v>#REF!</v>
      </c>
    </row>
    <row r="1400" customFormat="false" ht="12.75" hidden="false" customHeight="false" outlineLevel="0" collapsed="false">
      <c r="O1400" s="0" t="e">
        <f aca="false">CONCATENATE(P1400,Q1400)</f>
        <v>#REF!</v>
      </c>
      <c r="P1400" s="0" t="e">
        <f aca="false">#REF!</f>
        <v>#REF!</v>
      </c>
      <c r="Q1400" s="153" t="e">
        <f aca="false">#REF!</f>
        <v>#REF!</v>
      </c>
      <c r="R1400" s="0" t="e">
        <f aca="false">#REF!</f>
        <v>#REF!</v>
      </c>
      <c r="S1400" s="0" t="e">
        <f aca="false">#REF!</f>
        <v>#REF!</v>
      </c>
      <c r="T1400" s="0" t="e">
        <f aca="false">VLOOKUP('XL-OPT'!Q1400,Months!$A$4:$D$288,4)</f>
        <v>#REF!</v>
      </c>
    </row>
    <row r="1401" customFormat="false" ht="12.75" hidden="false" customHeight="false" outlineLevel="0" collapsed="false">
      <c r="O1401" s="0" t="e">
        <f aca="false">CONCATENATE(P1401,Q1401)</f>
        <v>#REF!</v>
      </c>
      <c r="P1401" s="0" t="e">
        <f aca="false">#REF!</f>
        <v>#REF!</v>
      </c>
      <c r="Q1401" s="153" t="e">
        <f aca="false">#REF!</f>
        <v>#REF!</v>
      </c>
      <c r="R1401" s="0" t="e">
        <f aca="false">#REF!</f>
        <v>#REF!</v>
      </c>
      <c r="S1401" s="0" t="e">
        <f aca="false">#REF!</f>
        <v>#REF!</v>
      </c>
      <c r="T1401" s="0" t="e">
        <f aca="false">VLOOKUP('XL-OPT'!Q1401,Months!$A$4:$D$288,4)</f>
        <v>#REF!</v>
      </c>
    </row>
    <row r="1402" customFormat="false" ht="12.75" hidden="false" customHeight="false" outlineLevel="0" collapsed="false">
      <c r="O1402" s="0" t="e">
        <f aca="false">CONCATENATE(P1402,Q1402)</f>
        <v>#REF!</v>
      </c>
      <c r="P1402" s="0" t="e">
        <f aca="false">#REF!</f>
        <v>#REF!</v>
      </c>
      <c r="Q1402" s="153" t="e">
        <f aca="false">#REF!</f>
        <v>#REF!</v>
      </c>
      <c r="R1402" s="0" t="e">
        <f aca="false">#REF!</f>
        <v>#REF!</v>
      </c>
      <c r="S1402" s="0" t="e">
        <f aca="false">#REF!</f>
        <v>#REF!</v>
      </c>
      <c r="T1402" s="0" t="e">
        <f aca="false">VLOOKUP('XL-OPT'!Q1402,Months!$A$4:$D$288,4)</f>
        <v>#REF!</v>
      </c>
    </row>
    <row r="1403" customFormat="false" ht="12.75" hidden="false" customHeight="false" outlineLevel="0" collapsed="false">
      <c r="O1403" s="0" t="e">
        <f aca="false">CONCATENATE(P1403,Q1403)</f>
        <v>#REF!</v>
      </c>
      <c r="P1403" s="0" t="e">
        <f aca="false">#REF!</f>
        <v>#REF!</v>
      </c>
      <c r="Q1403" s="153" t="e">
        <f aca="false">#REF!</f>
        <v>#REF!</v>
      </c>
      <c r="R1403" s="0" t="e">
        <f aca="false">#REF!</f>
        <v>#REF!</v>
      </c>
      <c r="S1403" s="0" t="e">
        <f aca="false">#REF!</f>
        <v>#REF!</v>
      </c>
      <c r="T1403" s="0" t="e">
        <f aca="false">VLOOKUP('XL-OPT'!Q1403,Months!$A$4:$D$288,4)</f>
        <v>#REF!</v>
      </c>
    </row>
    <row r="1404" customFormat="false" ht="12.75" hidden="false" customHeight="false" outlineLevel="0" collapsed="false">
      <c r="O1404" s="0" t="e">
        <f aca="false">CONCATENATE(P1404,Q1404)</f>
        <v>#REF!</v>
      </c>
      <c r="P1404" s="0" t="e">
        <f aca="false">#REF!</f>
        <v>#REF!</v>
      </c>
      <c r="Q1404" s="153" t="e">
        <f aca="false">#REF!</f>
        <v>#REF!</v>
      </c>
      <c r="R1404" s="0" t="e">
        <f aca="false">#REF!</f>
        <v>#REF!</v>
      </c>
      <c r="S1404" s="0" t="e">
        <f aca="false">#REF!</f>
        <v>#REF!</v>
      </c>
      <c r="T1404" s="0" t="e">
        <f aca="false">VLOOKUP('XL-OPT'!Q1404,Months!$A$4:$D$288,4)</f>
        <v>#REF!</v>
      </c>
    </row>
    <row r="1405" customFormat="false" ht="12.75" hidden="false" customHeight="false" outlineLevel="0" collapsed="false">
      <c r="O1405" s="0" t="e">
        <f aca="false">CONCATENATE(P1405,Q1405)</f>
        <v>#REF!</v>
      </c>
      <c r="P1405" s="0" t="e">
        <f aca="false">#REF!</f>
        <v>#REF!</v>
      </c>
      <c r="Q1405" s="153" t="e">
        <f aca="false">#REF!</f>
        <v>#REF!</v>
      </c>
      <c r="R1405" s="0" t="e">
        <f aca="false">#REF!</f>
        <v>#REF!</v>
      </c>
      <c r="S1405" s="0" t="e">
        <f aca="false">#REF!</f>
        <v>#REF!</v>
      </c>
      <c r="T1405" s="0" t="e">
        <f aca="false">VLOOKUP('XL-OPT'!Q1405,Months!$A$4:$D$288,4)</f>
        <v>#REF!</v>
      </c>
    </row>
    <row r="1406" customFormat="false" ht="12.75" hidden="false" customHeight="false" outlineLevel="0" collapsed="false">
      <c r="O1406" s="0" t="e">
        <f aca="false">CONCATENATE(P1406,Q1406)</f>
        <v>#REF!</v>
      </c>
      <c r="P1406" s="0" t="e">
        <f aca="false">#REF!</f>
        <v>#REF!</v>
      </c>
      <c r="Q1406" s="153" t="e">
        <f aca="false">#REF!</f>
        <v>#REF!</v>
      </c>
      <c r="R1406" s="0" t="e">
        <f aca="false">#REF!</f>
        <v>#REF!</v>
      </c>
      <c r="S1406" s="0" t="e">
        <f aca="false">#REF!</f>
        <v>#REF!</v>
      </c>
      <c r="T1406" s="0" t="e">
        <f aca="false">VLOOKUP('XL-OPT'!Q1406,Months!$A$4:$D$288,4)</f>
        <v>#REF!</v>
      </c>
    </row>
    <row r="1407" customFormat="false" ht="12.75" hidden="false" customHeight="false" outlineLevel="0" collapsed="false">
      <c r="O1407" s="0" t="e">
        <f aca="false">CONCATENATE(P1407,Q1407)</f>
        <v>#REF!</v>
      </c>
      <c r="P1407" s="0" t="e">
        <f aca="false">#REF!</f>
        <v>#REF!</v>
      </c>
      <c r="Q1407" s="153" t="e">
        <f aca="false">#REF!</f>
        <v>#REF!</v>
      </c>
      <c r="R1407" s="0" t="e">
        <f aca="false">#REF!</f>
        <v>#REF!</v>
      </c>
      <c r="S1407" s="0" t="e">
        <f aca="false">#REF!</f>
        <v>#REF!</v>
      </c>
      <c r="T1407" s="0" t="e">
        <f aca="false">VLOOKUP('XL-OPT'!Q1407,Months!$A$4:$D$288,4)</f>
        <v>#REF!</v>
      </c>
    </row>
    <row r="1408" customFormat="false" ht="12.75" hidden="false" customHeight="false" outlineLevel="0" collapsed="false">
      <c r="O1408" s="0" t="e">
        <f aca="false">CONCATENATE(P1408,Q1408)</f>
        <v>#REF!</v>
      </c>
      <c r="P1408" s="0" t="e">
        <f aca="false">#REF!</f>
        <v>#REF!</v>
      </c>
      <c r="Q1408" s="153" t="e">
        <f aca="false">#REF!</f>
        <v>#REF!</v>
      </c>
      <c r="R1408" s="0" t="e">
        <f aca="false">#REF!</f>
        <v>#REF!</v>
      </c>
      <c r="S1408" s="0" t="e">
        <f aca="false">#REF!</f>
        <v>#REF!</v>
      </c>
      <c r="T1408" s="0" t="e">
        <f aca="false">VLOOKUP('XL-OPT'!Q1408,Months!$A$4:$D$288,4)</f>
        <v>#REF!</v>
      </c>
    </row>
    <row r="1409" customFormat="false" ht="12.75" hidden="false" customHeight="false" outlineLevel="0" collapsed="false">
      <c r="O1409" s="0" t="e">
        <f aca="false">CONCATENATE(P1409,Q1409)</f>
        <v>#REF!</v>
      </c>
      <c r="P1409" s="0" t="e">
        <f aca="false">#REF!</f>
        <v>#REF!</v>
      </c>
      <c r="Q1409" s="153" t="e">
        <f aca="false">#REF!</f>
        <v>#REF!</v>
      </c>
      <c r="R1409" s="0" t="e">
        <f aca="false">#REF!</f>
        <v>#REF!</v>
      </c>
      <c r="S1409" s="0" t="e">
        <f aca="false">#REF!</f>
        <v>#REF!</v>
      </c>
      <c r="T1409" s="0" t="e">
        <f aca="false">VLOOKUP('XL-OPT'!Q1409,Months!$A$4:$D$288,4)</f>
        <v>#REF!</v>
      </c>
    </row>
    <row r="1410" customFormat="false" ht="12.75" hidden="false" customHeight="false" outlineLevel="0" collapsed="false">
      <c r="O1410" s="0" t="e">
        <f aca="false">CONCATENATE(P1410,Q1410)</f>
        <v>#REF!</v>
      </c>
      <c r="P1410" s="0" t="e">
        <f aca="false">#REF!</f>
        <v>#REF!</v>
      </c>
      <c r="Q1410" s="153" t="e">
        <f aca="false">#REF!</f>
        <v>#REF!</v>
      </c>
      <c r="R1410" s="0" t="e">
        <f aca="false">#REF!</f>
        <v>#REF!</v>
      </c>
      <c r="S1410" s="0" t="e">
        <f aca="false">#REF!</f>
        <v>#REF!</v>
      </c>
      <c r="T1410" s="0" t="e">
        <f aca="false">VLOOKUP('XL-OPT'!Q1410,Months!$A$4:$D$288,4)</f>
        <v>#REF!</v>
      </c>
    </row>
    <row r="1411" customFormat="false" ht="12.75" hidden="false" customHeight="false" outlineLevel="0" collapsed="false">
      <c r="O1411" s="0" t="e">
        <f aca="false">CONCATENATE(P1411,Q1411)</f>
        <v>#REF!</v>
      </c>
      <c r="P1411" s="0" t="e">
        <f aca="false">#REF!</f>
        <v>#REF!</v>
      </c>
      <c r="Q1411" s="153" t="e">
        <f aca="false">#REF!</f>
        <v>#REF!</v>
      </c>
      <c r="R1411" s="0" t="e">
        <f aca="false">#REF!</f>
        <v>#REF!</v>
      </c>
      <c r="S1411" s="0" t="e">
        <f aca="false">#REF!</f>
        <v>#REF!</v>
      </c>
      <c r="T1411" s="0" t="e">
        <f aca="false">VLOOKUP('XL-OPT'!Q1411,Months!$A$4:$D$288,4)</f>
        <v>#REF!</v>
      </c>
    </row>
    <row r="1412" customFormat="false" ht="12.75" hidden="false" customHeight="false" outlineLevel="0" collapsed="false">
      <c r="O1412" s="0" t="e">
        <f aca="false">CONCATENATE(P1412,Q1412)</f>
        <v>#REF!</v>
      </c>
      <c r="P1412" s="0" t="e">
        <f aca="false">#REF!</f>
        <v>#REF!</v>
      </c>
      <c r="Q1412" s="153" t="e">
        <f aca="false">#REF!</f>
        <v>#REF!</v>
      </c>
      <c r="R1412" s="0" t="e">
        <f aca="false">#REF!</f>
        <v>#REF!</v>
      </c>
      <c r="S1412" s="0" t="e">
        <f aca="false">#REF!</f>
        <v>#REF!</v>
      </c>
      <c r="T1412" s="0" t="e">
        <f aca="false">VLOOKUP('XL-OPT'!Q1412,Months!$A$4:$D$288,4)</f>
        <v>#REF!</v>
      </c>
    </row>
    <row r="1413" customFormat="false" ht="12.75" hidden="false" customHeight="false" outlineLevel="0" collapsed="false">
      <c r="O1413" s="0" t="e">
        <f aca="false">CONCATENATE(P1413,Q1413)</f>
        <v>#REF!</v>
      </c>
      <c r="P1413" s="0" t="e">
        <f aca="false">#REF!</f>
        <v>#REF!</v>
      </c>
      <c r="Q1413" s="153" t="e">
        <f aca="false">#REF!</f>
        <v>#REF!</v>
      </c>
      <c r="R1413" s="0" t="e">
        <f aca="false">#REF!</f>
        <v>#REF!</v>
      </c>
      <c r="S1413" s="0" t="e">
        <f aca="false">#REF!</f>
        <v>#REF!</v>
      </c>
      <c r="T1413" s="0" t="e">
        <f aca="false">VLOOKUP('XL-OPT'!Q1413,Months!$A$4:$D$288,4)</f>
        <v>#REF!</v>
      </c>
    </row>
    <row r="1414" customFormat="false" ht="12.75" hidden="false" customHeight="false" outlineLevel="0" collapsed="false">
      <c r="O1414" s="0" t="e">
        <f aca="false">CONCATENATE(P1414,Q1414)</f>
        <v>#REF!</v>
      </c>
      <c r="P1414" s="0" t="e">
        <f aca="false">#REF!</f>
        <v>#REF!</v>
      </c>
      <c r="Q1414" s="153" t="e">
        <f aca="false">#REF!</f>
        <v>#REF!</v>
      </c>
      <c r="R1414" s="0" t="e">
        <f aca="false">#REF!</f>
        <v>#REF!</v>
      </c>
      <c r="S1414" s="0" t="e">
        <f aca="false">#REF!</f>
        <v>#REF!</v>
      </c>
      <c r="T1414" s="0" t="e">
        <f aca="false">VLOOKUP('XL-OPT'!Q1414,Months!$A$4:$D$288,4)</f>
        <v>#REF!</v>
      </c>
    </row>
    <row r="1415" customFormat="false" ht="12.75" hidden="false" customHeight="false" outlineLevel="0" collapsed="false">
      <c r="O1415" s="0" t="e">
        <f aca="false">CONCATENATE(P1415,Q1415)</f>
        <v>#REF!</v>
      </c>
      <c r="P1415" s="0" t="e">
        <f aca="false">#REF!</f>
        <v>#REF!</v>
      </c>
      <c r="Q1415" s="153" t="e">
        <f aca="false">#REF!</f>
        <v>#REF!</v>
      </c>
      <c r="R1415" s="0" t="e">
        <f aca="false">#REF!</f>
        <v>#REF!</v>
      </c>
      <c r="S1415" s="0" t="e">
        <f aca="false">#REF!</f>
        <v>#REF!</v>
      </c>
      <c r="T1415" s="0" t="e">
        <f aca="false">VLOOKUP('XL-OPT'!Q1415,Months!$A$4:$D$288,4)</f>
        <v>#REF!</v>
      </c>
    </row>
    <row r="1416" customFormat="false" ht="12.75" hidden="false" customHeight="false" outlineLevel="0" collapsed="false">
      <c r="O1416" s="0" t="e">
        <f aca="false">CONCATENATE(P1416,Q1416)</f>
        <v>#REF!</v>
      </c>
      <c r="P1416" s="0" t="e">
        <f aca="false">#REF!</f>
        <v>#REF!</v>
      </c>
      <c r="Q1416" s="153" t="e">
        <f aca="false">#REF!</f>
        <v>#REF!</v>
      </c>
      <c r="R1416" s="0" t="e">
        <f aca="false">#REF!</f>
        <v>#REF!</v>
      </c>
      <c r="S1416" s="0" t="e">
        <f aca="false">#REF!</f>
        <v>#REF!</v>
      </c>
      <c r="T1416" s="0" t="e">
        <f aca="false">VLOOKUP('XL-OPT'!Q1416,Months!$A$4:$D$288,4)</f>
        <v>#REF!</v>
      </c>
    </row>
    <row r="1417" customFormat="false" ht="12.75" hidden="false" customHeight="false" outlineLevel="0" collapsed="false">
      <c r="O1417" s="0" t="e">
        <f aca="false">CONCATENATE(P1417,Q1417)</f>
        <v>#REF!</v>
      </c>
      <c r="P1417" s="0" t="e">
        <f aca="false">#REF!</f>
        <v>#REF!</v>
      </c>
      <c r="Q1417" s="153" t="e">
        <f aca="false">#REF!</f>
        <v>#REF!</v>
      </c>
      <c r="R1417" s="0" t="e">
        <f aca="false">#REF!</f>
        <v>#REF!</v>
      </c>
      <c r="S1417" s="0" t="e">
        <f aca="false">#REF!</f>
        <v>#REF!</v>
      </c>
      <c r="T1417" s="0" t="e">
        <f aca="false">VLOOKUP('XL-OPT'!Q1417,Months!$A$4:$D$288,4)</f>
        <v>#REF!</v>
      </c>
    </row>
    <row r="1418" customFormat="false" ht="12.75" hidden="false" customHeight="false" outlineLevel="0" collapsed="false">
      <c r="O1418" s="0" t="e">
        <f aca="false">CONCATENATE(P1418,Q1418)</f>
        <v>#REF!</v>
      </c>
      <c r="P1418" s="0" t="e">
        <f aca="false">#REF!</f>
        <v>#REF!</v>
      </c>
      <c r="Q1418" s="153" t="e">
        <f aca="false">#REF!</f>
        <v>#REF!</v>
      </c>
      <c r="R1418" s="0" t="e">
        <f aca="false">#REF!</f>
        <v>#REF!</v>
      </c>
      <c r="S1418" s="0" t="e">
        <f aca="false">#REF!</f>
        <v>#REF!</v>
      </c>
      <c r="T1418" s="0" t="e">
        <f aca="false">VLOOKUP('XL-OPT'!Q1418,Months!$A$4:$D$288,4)</f>
        <v>#REF!</v>
      </c>
    </row>
    <row r="1419" customFormat="false" ht="12.75" hidden="false" customHeight="false" outlineLevel="0" collapsed="false">
      <c r="O1419" s="0" t="e">
        <f aca="false">CONCATENATE(P1419,Q1419)</f>
        <v>#REF!</v>
      </c>
      <c r="P1419" s="0" t="e">
        <f aca="false">#REF!</f>
        <v>#REF!</v>
      </c>
      <c r="Q1419" s="153" t="e">
        <f aca="false">#REF!</f>
        <v>#REF!</v>
      </c>
      <c r="R1419" s="0" t="e">
        <f aca="false">#REF!</f>
        <v>#REF!</v>
      </c>
      <c r="S1419" s="0" t="e">
        <f aca="false">#REF!</f>
        <v>#REF!</v>
      </c>
      <c r="T1419" s="0" t="e">
        <f aca="false">VLOOKUP('XL-OPT'!Q1419,Months!$A$4:$D$288,4)</f>
        <v>#REF!</v>
      </c>
    </row>
    <row r="1420" customFormat="false" ht="12.75" hidden="false" customHeight="false" outlineLevel="0" collapsed="false">
      <c r="O1420" s="0" t="e">
        <f aca="false">CONCATENATE(P1420,Q1420)</f>
        <v>#REF!</v>
      </c>
      <c r="P1420" s="0" t="e">
        <f aca="false">#REF!</f>
        <v>#REF!</v>
      </c>
      <c r="Q1420" s="153" t="e">
        <f aca="false">#REF!</f>
        <v>#REF!</v>
      </c>
      <c r="R1420" s="0" t="e">
        <f aca="false">#REF!</f>
        <v>#REF!</v>
      </c>
      <c r="S1420" s="0" t="e">
        <f aca="false">#REF!</f>
        <v>#REF!</v>
      </c>
      <c r="T1420" s="0" t="e">
        <f aca="false">VLOOKUP('XL-OPT'!Q1420,Months!$A$4:$D$288,4)</f>
        <v>#REF!</v>
      </c>
    </row>
    <row r="1421" customFormat="false" ht="12.75" hidden="false" customHeight="false" outlineLevel="0" collapsed="false">
      <c r="O1421" s="0" t="e">
        <f aca="false">CONCATENATE(P1421,Q1421)</f>
        <v>#REF!</v>
      </c>
      <c r="P1421" s="0" t="e">
        <f aca="false">#REF!</f>
        <v>#REF!</v>
      </c>
      <c r="Q1421" s="153" t="e">
        <f aca="false">#REF!</f>
        <v>#REF!</v>
      </c>
      <c r="R1421" s="0" t="e">
        <f aca="false">#REF!</f>
        <v>#REF!</v>
      </c>
      <c r="S1421" s="0" t="e">
        <f aca="false">#REF!</f>
        <v>#REF!</v>
      </c>
      <c r="T1421" s="0" t="e">
        <f aca="false">VLOOKUP('XL-OPT'!Q1421,Months!$A$4:$D$288,4)</f>
        <v>#REF!</v>
      </c>
    </row>
    <row r="1422" customFormat="false" ht="12.75" hidden="false" customHeight="false" outlineLevel="0" collapsed="false">
      <c r="O1422" s="0" t="e">
        <f aca="false">CONCATENATE(P1422,Q1422)</f>
        <v>#REF!</v>
      </c>
      <c r="P1422" s="0" t="e">
        <f aca="false">#REF!</f>
        <v>#REF!</v>
      </c>
      <c r="Q1422" s="153" t="e">
        <f aca="false">#REF!</f>
        <v>#REF!</v>
      </c>
      <c r="R1422" s="0" t="e">
        <f aca="false">#REF!</f>
        <v>#REF!</v>
      </c>
      <c r="S1422" s="0" t="e">
        <f aca="false">#REF!</f>
        <v>#REF!</v>
      </c>
      <c r="T1422" s="0" t="e">
        <f aca="false">VLOOKUP('XL-OPT'!Q1422,Months!$A$4:$D$288,4)</f>
        <v>#REF!</v>
      </c>
    </row>
    <row r="1423" customFormat="false" ht="12.75" hidden="false" customHeight="false" outlineLevel="0" collapsed="false">
      <c r="O1423" s="0" t="e">
        <f aca="false">CONCATENATE(P1423,Q1423)</f>
        <v>#REF!</v>
      </c>
      <c r="P1423" s="0" t="e">
        <f aca="false">#REF!</f>
        <v>#REF!</v>
      </c>
      <c r="Q1423" s="153" t="e">
        <f aca="false">#REF!</f>
        <v>#REF!</v>
      </c>
      <c r="R1423" s="0" t="e">
        <f aca="false">#REF!</f>
        <v>#REF!</v>
      </c>
      <c r="S1423" s="0" t="e">
        <f aca="false">#REF!</f>
        <v>#REF!</v>
      </c>
      <c r="T1423" s="0" t="e">
        <f aca="false">VLOOKUP('XL-OPT'!Q1423,Months!$A$4:$D$288,4)</f>
        <v>#REF!</v>
      </c>
    </row>
    <row r="1424" customFormat="false" ht="12.75" hidden="false" customHeight="false" outlineLevel="0" collapsed="false">
      <c r="O1424" s="0" t="e">
        <f aca="false">CONCATENATE(P1424,Q1424)</f>
        <v>#REF!</v>
      </c>
      <c r="P1424" s="0" t="e">
        <f aca="false">#REF!</f>
        <v>#REF!</v>
      </c>
      <c r="Q1424" s="153" t="e">
        <f aca="false">#REF!</f>
        <v>#REF!</v>
      </c>
      <c r="R1424" s="0" t="e">
        <f aca="false">#REF!</f>
        <v>#REF!</v>
      </c>
      <c r="S1424" s="0" t="e">
        <f aca="false">#REF!</f>
        <v>#REF!</v>
      </c>
      <c r="T1424" s="0" t="e">
        <f aca="false">VLOOKUP('XL-OPT'!Q1424,Months!$A$4:$D$288,4)</f>
        <v>#REF!</v>
      </c>
    </row>
    <row r="1425" customFormat="false" ht="12.75" hidden="false" customHeight="false" outlineLevel="0" collapsed="false">
      <c r="O1425" s="0" t="e">
        <f aca="false">CONCATENATE(P1425,Q1425)</f>
        <v>#REF!</v>
      </c>
      <c r="P1425" s="0" t="e">
        <f aca="false">#REF!</f>
        <v>#REF!</v>
      </c>
      <c r="Q1425" s="153" t="e">
        <f aca="false">#REF!</f>
        <v>#REF!</v>
      </c>
      <c r="R1425" s="0" t="e">
        <f aca="false">#REF!</f>
        <v>#REF!</v>
      </c>
      <c r="S1425" s="0" t="e">
        <f aca="false">#REF!</f>
        <v>#REF!</v>
      </c>
      <c r="T1425" s="0" t="e">
        <f aca="false">VLOOKUP('XL-OPT'!Q1425,Months!$A$4:$D$288,4)</f>
        <v>#REF!</v>
      </c>
    </row>
    <row r="1426" customFormat="false" ht="12.75" hidden="false" customHeight="false" outlineLevel="0" collapsed="false">
      <c r="O1426" s="0" t="e">
        <f aca="false">CONCATENATE(P1426,Q1426)</f>
        <v>#REF!</v>
      </c>
      <c r="P1426" s="0" t="e">
        <f aca="false">#REF!</f>
        <v>#REF!</v>
      </c>
      <c r="Q1426" s="153" t="e">
        <f aca="false">#REF!</f>
        <v>#REF!</v>
      </c>
      <c r="R1426" s="0" t="e">
        <f aca="false">#REF!</f>
        <v>#REF!</v>
      </c>
      <c r="S1426" s="0" t="e">
        <f aca="false">#REF!</f>
        <v>#REF!</v>
      </c>
      <c r="T1426" s="0" t="e">
        <f aca="false">VLOOKUP('XL-OPT'!Q1426,Months!$A$4:$D$288,4)</f>
        <v>#REF!</v>
      </c>
    </row>
    <row r="1427" customFormat="false" ht="12.75" hidden="false" customHeight="false" outlineLevel="0" collapsed="false">
      <c r="O1427" s="0" t="e">
        <f aca="false">CONCATENATE(P1427,Q1427)</f>
        <v>#REF!</v>
      </c>
      <c r="P1427" s="0" t="e">
        <f aca="false">#REF!</f>
        <v>#REF!</v>
      </c>
      <c r="Q1427" s="153" t="e">
        <f aca="false">#REF!</f>
        <v>#REF!</v>
      </c>
      <c r="R1427" s="0" t="e">
        <f aca="false">#REF!</f>
        <v>#REF!</v>
      </c>
      <c r="S1427" s="0" t="e">
        <f aca="false">#REF!</f>
        <v>#REF!</v>
      </c>
      <c r="T1427" s="0" t="e">
        <f aca="false">VLOOKUP('XL-OPT'!Q1427,Months!$A$4:$D$288,4)</f>
        <v>#REF!</v>
      </c>
    </row>
    <row r="1428" customFormat="false" ht="12.75" hidden="false" customHeight="false" outlineLevel="0" collapsed="false">
      <c r="O1428" s="0" t="e">
        <f aca="false">CONCATENATE(P1428,Q1428)</f>
        <v>#REF!</v>
      </c>
      <c r="P1428" s="0" t="e">
        <f aca="false">#REF!</f>
        <v>#REF!</v>
      </c>
      <c r="Q1428" s="153" t="e">
        <f aca="false">#REF!</f>
        <v>#REF!</v>
      </c>
      <c r="R1428" s="0" t="e">
        <f aca="false">#REF!</f>
        <v>#REF!</v>
      </c>
      <c r="S1428" s="0" t="e">
        <f aca="false">#REF!</f>
        <v>#REF!</v>
      </c>
      <c r="T1428" s="0" t="e">
        <f aca="false">VLOOKUP('XL-OPT'!Q1428,Months!$A$4:$D$288,4)</f>
        <v>#REF!</v>
      </c>
    </row>
    <row r="1429" customFormat="false" ht="12.75" hidden="false" customHeight="false" outlineLevel="0" collapsed="false">
      <c r="O1429" s="0" t="e">
        <f aca="false">CONCATENATE(P1429,Q1429)</f>
        <v>#REF!</v>
      </c>
      <c r="P1429" s="0" t="e">
        <f aca="false">#REF!</f>
        <v>#REF!</v>
      </c>
      <c r="Q1429" s="153" t="e">
        <f aca="false">#REF!</f>
        <v>#REF!</v>
      </c>
      <c r="R1429" s="0" t="e">
        <f aca="false">#REF!</f>
        <v>#REF!</v>
      </c>
      <c r="S1429" s="0" t="e">
        <f aca="false">#REF!</f>
        <v>#REF!</v>
      </c>
      <c r="T1429" s="0" t="e">
        <f aca="false">VLOOKUP('XL-OPT'!Q1429,Months!$A$4:$D$288,4)</f>
        <v>#REF!</v>
      </c>
    </row>
    <row r="1430" customFormat="false" ht="12.75" hidden="false" customHeight="false" outlineLevel="0" collapsed="false">
      <c r="O1430" s="0" t="e">
        <f aca="false">CONCATENATE(P1430,Q1430)</f>
        <v>#REF!</v>
      </c>
      <c r="P1430" s="0" t="e">
        <f aca="false">#REF!</f>
        <v>#REF!</v>
      </c>
      <c r="Q1430" s="153" t="e">
        <f aca="false">#REF!</f>
        <v>#REF!</v>
      </c>
      <c r="R1430" s="0" t="e">
        <f aca="false">#REF!</f>
        <v>#REF!</v>
      </c>
      <c r="S1430" s="0" t="e">
        <f aca="false">#REF!</f>
        <v>#REF!</v>
      </c>
      <c r="T1430" s="0" t="e">
        <f aca="false">VLOOKUP('XL-OPT'!Q1430,Months!$A$4:$D$288,4)</f>
        <v>#REF!</v>
      </c>
    </row>
    <row r="1431" customFormat="false" ht="12.75" hidden="false" customHeight="false" outlineLevel="0" collapsed="false">
      <c r="O1431" s="0" t="e">
        <f aca="false">CONCATENATE(P1431,Q1431)</f>
        <v>#REF!</v>
      </c>
      <c r="P1431" s="0" t="e">
        <f aca="false">#REF!</f>
        <v>#REF!</v>
      </c>
      <c r="Q1431" s="153" t="e">
        <f aca="false">#REF!</f>
        <v>#REF!</v>
      </c>
      <c r="R1431" s="0" t="e">
        <f aca="false">#REF!</f>
        <v>#REF!</v>
      </c>
      <c r="S1431" s="0" t="e">
        <f aca="false">#REF!</f>
        <v>#REF!</v>
      </c>
      <c r="T1431" s="0" t="e">
        <f aca="false">VLOOKUP('XL-OPT'!Q1431,Months!$A$4:$D$288,4)</f>
        <v>#REF!</v>
      </c>
    </row>
    <row r="1432" customFormat="false" ht="12.75" hidden="false" customHeight="false" outlineLevel="0" collapsed="false">
      <c r="O1432" s="0" t="e">
        <f aca="false">CONCATENATE(P1432,Q1432)</f>
        <v>#REF!</v>
      </c>
      <c r="P1432" s="0" t="e">
        <f aca="false">#REF!</f>
        <v>#REF!</v>
      </c>
      <c r="Q1432" s="153" t="e">
        <f aca="false">#REF!</f>
        <v>#REF!</v>
      </c>
      <c r="R1432" s="0" t="e">
        <f aca="false">#REF!</f>
        <v>#REF!</v>
      </c>
      <c r="S1432" s="0" t="e">
        <f aca="false">#REF!</f>
        <v>#REF!</v>
      </c>
      <c r="T1432" s="0" t="e">
        <f aca="false">VLOOKUP('XL-OPT'!Q1432,Months!$A$4:$D$288,4)</f>
        <v>#REF!</v>
      </c>
    </row>
    <row r="1433" customFormat="false" ht="12.75" hidden="false" customHeight="false" outlineLevel="0" collapsed="false">
      <c r="O1433" s="0" t="e">
        <f aca="false">CONCATENATE(P1433,Q1433)</f>
        <v>#REF!</v>
      </c>
      <c r="P1433" s="0" t="e">
        <f aca="false">#REF!</f>
        <v>#REF!</v>
      </c>
      <c r="Q1433" s="153" t="e">
        <f aca="false">#REF!</f>
        <v>#REF!</v>
      </c>
      <c r="R1433" s="0" t="e">
        <f aca="false">#REF!</f>
        <v>#REF!</v>
      </c>
      <c r="S1433" s="0" t="e">
        <f aca="false">#REF!</f>
        <v>#REF!</v>
      </c>
      <c r="T1433" s="0" t="e">
        <f aca="false">VLOOKUP('XL-OPT'!Q1433,Months!$A$4:$D$288,4)</f>
        <v>#REF!</v>
      </c>
    </row>
    <row r="1434" customFormat="false" ht="12.75" hidden="false" customHeight="false" outlineLevel="0" collapsed="false">
      <c r="O1434" s="0" t="e">
        <f aca="false">CONCATENATE(P1434,Q1434)</f>
        <v>#REF!</v>
      </c>
      <c r="P1434" s="0" t="e">
        <f aca="false">#REF!</f>
        <v>#REF!</v>
      </c>
      <c r="Q1434" s="153" t="e">
        <f aca="false">#REF!</f>
        <v>#REF!</v>
      </c>
      <c r="R1434" s="0" t="e">
        <f aca="false">#REF!</f>
        <v>#REF!</v>
      </c>
      <c r="S1434" s="0" t="e">
        <f aca="false">#REF!</f>
        <v>#REF!</v>
      </c>
      <c r="T1434" s="0" t="e">
        <f aca="false">VLOOKUP('XL-OPT'!Q1434,Months!$A$4:$D$288,4)</f>
        <v>#REF!</v>
      </c>
    </row>
    <row r="1435" customFormat="false" ht="12.75" hidden="false" customHeight="false" outlineLevel="0" collapsed="false">
      <c r="O1435" s="0" t="e">
        <f aca="false">CONCATENATE(P1435,Q1435)</f>
        <v>#REF!</v>
      </c>
      <c r="P1435" s="0" t="e">
        <f aca="false">#REF!</f>
        <v>#REF!</v>
      </c>
      <c r="Q1435" s="153" t="e">
        <f aca="false">#REF!</f>
        <v>#REF!</v>
      </c>
      <c r="R1435" s="0" t="e">
        <f aca="false">#REF!</f>
        <v>#REF!</v>
      </c>
      <c r="S1435" s="0" t="e">
        <f aca="false">#REF!</f>
        <v>#REF!</v>
      </c>
      <c r="T1435" s="0" t="e">
        <f aca="false">VLOOKUP('XL-OPT'!Q1435,Months!$A$4:$D$288,4)</f>
        <v>#REF!</v>
      </c>
    </row>
    <row r="1436" customFormat="false" ht="12.75" hidden="false" customHeight="false" outlineLevel="0" collapsed="false">
      <c r="O1436" s="0" t="e">
        <f aca="false">CONCATENATE(P1436,Q1436)</f>
        <v>#REF!</v>
      </c>
      <c r="P1436" s="0" t="e">
        <f aca="false">#REF!</f>
        <v>#REF!</v>
      </c>
      <c r="Q1436" s="153" t="e">
        <f aca="false">#REF!</f>
        <v>#REF!</v>
      </c>
      <c r="R1436" s="0" t="e">
        <f aca="false">#REF!</f>
        <v>#REF!</v>
      </c>
      <c r="S1436" s="0" t="e">
        <f aca="false">#REF!</f>
        <v>#REF!</v>
      </c>
      <c r="T1436" s="0" t="e">
        <f aca="false">VLOOKUP('XL-OPT'!Q1436,Months!$A$4:$D$288,4)</f>
        <v>#REF!</v>
      </c>
    </row>
    <row r="1437" customFormat="false" ht="12.75" hidden="false" customHeight="false" outlineLevel="0" collapsed="false">
      <c r="O1437" s="0" t="e">
        <f aca="false">CONCATENATE(P1437,Q1437)</f>
        <v>#REF!</v>
      </c>
      <c r="P1437" s="0" t="e">
        <f aca="false">#REF!</f>
        <v>#REF!</v>
      </c>
      <c r="Q1437" s="153" t="e">
        <f aca="false">#REF!</f>
        <v>#REF!</v>
      </c>
      <c r="R1437" s="0" t="e">
        <f aca="false">#REF!</f>
        <v>#REF!</v>
      </c>
      <c r="S1437" s="0" t="e">
        <f aca="false">#REF!</f>
        <v>#REF!</v>
      </c>
      <c r="T1437" s="0" t="e">
        <f aca="false">VLOOKUP('XL-OPT'!Q1437,Months!$A$4:$D$288,4)</f>
        <v>#REF!</v>
      </c>
    </row>
    <row r="1438" customFormat="false" ht="12.75" hidden="false" customHeight="false" outlineLevel="0" collapsed="false">
      <c r="O1438" s="0" t="e">
        <f aca="false">CONCATENATE(P1438,Q1438)</f>
        <v>#REF!</v>
      </c>
      <c r="P1438" s="0" t="e">
        <f aca="false">#REF!</f>
        <v>#REF!</v>
      </c>
      <c r="Q1438" s="153" t="e">
        <f aca="false">#REF!</f>
        <v>#REF!</v>
      </c>
      <c r="R1438" s="0" t="e">
        <f aca="false">#REF!</f>
        <v>#REF!</v>
      </c>
      <c r="S1438" s="0" t="e">
        <f aca="false">#REF!</f>
        <v>#REF!</v>
      </c>
      <c r="T1438" s="0" t="e">
        <f aca="false">VLOOKUP('XL-OPT'!Q1438,Months!$A$4:$D$288,4)</f>
        <v>#REF!</v>
      </c>
    </row>
    <row r="1439" customFormat="false" ht="12.75" hidden="false" customHeight="false" outlineLevel="0" collapsed="false">
      <c r="O1439" s="0" t="e">
        <f aca="false">CONCATENATE(P1439,Q1439)</f>
        <v>#REF!</v>
      </c>
      <c r="P1439" s="0" t="e">
        <f aca="false">#REF!</f>
        <v>#REF!</v>
      </c>
      <c r="Q1439" s="153" t="e">
        <f aca="false">#REF!</f>
        <v>#REF!</v>
      </c>
      <c r="R1439" s="0" t="e">
        <f aca="false">#REF!</f>
        <v>#REF!</v>
      </c>
      <c r="S1439" s="0" t="e">
        <f aca="false">#REF!</f>
        <v>#REF!</v>
      </c>
      <c r="T1439" s="0" t="e">
        <f aca="false">VLOOKUP('XL-OPT'!Q1439,Months!$A$4:$D$288,4)</f>
        <v>#REF!</v>
      </c>
    </row>
    <row r="1440" customFormat="false" ht="12.75" hidden="false" customHeight="false" outlineLevel="0" collapsed="false">
      <c r="O1440" s="0" t="e">
        <f aca="false">CONCATENATE(P1440,Q1440)</f>
        <v>#REF!</v>
      </c>
      <c r="P1440" s="0" t="e">
        <f aca="false">#REF!</f>
        <v>#REF!</v>
      </c>
      <c r="Q1440" s="153" t="e">
        <f aca="false">#REF!</f>
        <v>#REF!</v>
      </c>
      <c r="R1440" s="0" t="e">
        <f aca="false">#REF!</f>
        <v>#REF!</v>
      </c>
      <c r="S1440" s="0" t="e">
        <f aca="false">#REF!</f>
        <v>#REF!</v>
      </c>
      <c r="T1440" s="0" t="e">
        <f aca="false">VLOOKUP('XL-OPT'!Q1440,Months!$A$4:$D$288,4)</f>
        <v>#REF!</v>
      </c>
    </row>
    <row r="1441" customFormat="false" ht="12.75" hidden="false" customHeight="false" outlineLevel="0" collapsed="false">
      <c r="O1441" s="0" t="e">
        <f aca="false">CONCATENATE(P1441,Q1441)</f>
        <v>#REF!</v>
      </c>
      <c r="P1441" s="0" t="e">
        <f aca="false">#REF!</f>
        <v>#REF!</v>
      </c>
      <c r="Q1441" s="153" t="e">
        <f aca="false">#REF!</f>
        <v>#REF!</v>
      </c>
      <c r="R1441" s="0" t="e">
        <f aca="false">#REF!</f>
        <v>#REF!</v>
      </c>
      <c r="S1441" s="0" t="e">
        <f aca="false">#REF!</f>
        <v>#REF!</v>
      </c>
      <c r="T1441" s="0" t="e">
        <f aca="false">VLOOKUP('XL-OPT'!Q1441,Months!$A$4:$D$288,4)</f>
        <v>#REF!</v>
      </c>
    </row>
    <row r="1442" customFormat="false" ht="12.75" hidden="false" customHeight="false" outlineLevel="0" collapsed="false">
      <c r="O1442" s="0" t="e">
        <f aca="false">CONCATENATE(P1442,Q1442)</f>
        <v>#REF!</v>
      </c>
      <c r="P1442" s="0" t="e">
        <f aca="false">#REF!</f>
        <v>#REF!</v>
      </c>
      <c r="Q1442" s="153" t="e">
        <f aca="false">#REF!</f>
        <v>#REF!</v>
      </c>
      <c r="R1442" s="0" t="e">
        <f aca="false">#REF!</f>
        <v>#REF!</v>
      </c>
      <c r="S1442" s="0" t="e">
        <f aca="false">#REF!</f>
        <v>#REF!</v>
      </c>
      <c r="T1442" s="0" t="e">
        <f aca="false">VLOOKUP('XL-OPT'!Q1442,Months!$A$4:$D$288,4)</f>
        <v>#REF!</v>
      </c>
    </row>
    <row r="1443" customFormat="false" ht="12.75" hidden="false" customHeight="false" outlineLevel="0" collapsed="false">
      <c r="O1443" s="0" t="e">
        <f aca="false">CONCATENATE(P1443,Q1443)</f>
        <v>#REF!</v>
      </c>
      <c r="P1443" s="0" t="e">
        <f aca="false">#REF!</f>
        <v>#REF!</v>
      </c>
      <c r="Q1443" s="153" t="e">
        <f aca="false">#REF!</f>
        <v>#REF!</v>
      </c>
      <c r="R1443" s="0" t="e">
        <f aca="false">#REF!</f>
        <v>#REF!</v>
      </c>
      <c r="S1443" s="0" t="e">
        <f aca="false">#REF!</f>
        <v>#REF!</v>
      </c>
      <c r="T1443" s="0" t="e">
        <f aca="false">VLOOKUP('XL-OPT'!Q1443,Months!$A$4:$D$288,4)</f>
        <v>#REF!</v>
      </c>
    </row>
    <row r="1444" customFormat="false" ht="12.75" hidden="false" customHeight="false" outlineLevel="0" collapsed="false">
      <c r="O1444" s="0" t="e">
        <f aca="false">CONCATENATE(P1444,Q1444)</f>
        <v>#REF!</v>
      </c>
      <c r="P1444" s="0" t="e">
        <f aca="false">#REF!</f>
        <v>#REF!</v>
      </c>
      <c r="Q1444" s="153" t="e">
        <f aca="false">#REF!</f>
        <v>#REF!</v>
      </c>
      <c r="R1444" s="0" t="e">
        <f aca="false">#REF!</f>
        <v>#REF!</v>
      </c>
      <c r="S1444" s="0" t="e">
        <f aca="false">#REF!</f>
        <v>#REF!</v>
      </c>
      <c r="T1444" s="0" t="e">
        <f aca="false">VLOOKUP('XL-OPT'!Q1444,Months!$A$4:$D$288,4)</f>
        <v>#REF!</v>
      </c>
    </row>
    <row r="1445" customFormat="false" ht="12.75" hidden="false" customHeight="false" outlineLevel="0" collapsed="false">
      <c r="O1445" s="0" t="e">
        <f aca="false">CONCATENATE(P1445,Q1445)</f>
        <v>#REF!</v>
      </c>
      <c r="P1445" s="0" t="e">
        <f aca="false">#REF!</f>
        <v>#REF!</v>
      </c>
      <c r="Q1445" s="153" t="e">
        <f aca="false">#REF!</f>
        <v>#REF!</v>
      </c>
      <c r="R1445" s="0" t="e">
        <f aca="false">#REF!</f>
        <v>#REF!</v>
      </c>
      <c r="S1445" s="0" t="e">
        <f aca="false">#REF!</f>
        <v>#REF!</v>
      </c>
      <c r="T1445" s="0" t="e">
        <f aca="false">VLOOKUP('XL-OPT'!Q1445,Months!$A$4:$D$288,4)</f>
        <v>#REF!</v>
      </c>
    </row>
    <row r="1446" customFormat="false" ht="12.75" hidden="false" customHeight="false" outlineLevel="0" collapsed="false">
      <c r="O1446" s="0" t="e">
        <f aca="false">CONCATENATE(P1446,Q1446)</f>
        <v>#REF!</v>
      </c>
      <c r="P1446" s="0" t="e">
        <f aca="false">#REF!</f>
        <v>#REF!</v>
      </c>
      <c r="Q1446" s="153" t="e">
        <f aca="false">#REF!</f>
        <v>#REF!</v>
      </c>
      <c r="R1446" s="0" t="e">
        <f aca="false">#REF!</f>
        <v>#REF!</v>
      </c>
      <c r="S1446" s="0" t="e">
        <f aca="false">#REF!</f>
        <v>#REF!</v>
      </c>
      <c r="T1446" s="0" t="e">
        <f aca="false">VLOOKUP('XL-OPT'!Q1446,Months!$A$4:$D$288,4)</f>
        <v>#REF!</v>
      </c>
    </row>
    <row r="1447" customFormat="false" ht="12.75" hidden="false" customHeight="false" outlineLevel="0" collapsed="false">
      <c r="O1447" s="0" t="e">
        <f aca="false">CONCATENATE(P1447,Q1447)</f>
        <v>#REF!</v>
      </c>
      <c r="P1447" s="0" t="e">
        <f aca="false">#REF!</f>
        <v>#REF!</v>
      </c>
      <c r="Q1447" s="153" t="e">
        <f aca="false">#REF!</f>
        <v>#REF!</v>
      </c>
      <c r="R1447" s="0" t="e">
        <f aca="false">#REF!</f>
        <v>#REF!</v>
      </c>
      <c r="S1447" s="0" t="e">
        <f aca="false">#REF!</f>
        <v>#REF!</v>
      </c>
      <c r="T1447" s="0" t="e">
        <f aca="false">VLOOKUP('XL-OPT'!Q1447,Months!$A$4:$D$288,4)</f>
        <v>#REF!</v>
      </c>
    </row>
    <row r="1448" customFormat="false" ht="12.75" hidden="false" customHeight="false" outlineLevel="0" collapsed="false">
      <c r="O1448" s="0" t="e">
        <f aca="false">CONCATENATE(P1448,Q1448)</f>
        <v>#REF!</v>
      </c>
      <c r="P1448" s="0" t="e">
        <f aca="false">#REF!</f>
        <v>#REF!</v>
      </c>
      <c r="Q1448" s="153" t="e">
        <f aca="false">#REF!</f>
        <v>#REF!</v>
      </c>
      <c r="R1448" s="0" t="e">
        <f aca="false">#REF!</f>
        <v>#REF!</v>
      </c>
      <c r="S1448" s="0" t="e">
        <f aca="false">#REF!</f>
        <v>#REF!</v>
      </c>
      <c r="T1448" s="0" t="e">
        <f aca="false">VLOOKUP('XL-OPT'!Q1448,Months!$A$4:$D$288,4)</f>
        <v>#REF!</v>
      </c>
    </row>
    <row r="1449" customFormat="false" ht="12.75" hidden="false" customHeight="false" outlineLevel="0" collapsed="false">
      <c r="O1449" s="0" t="e">
        <f aca="false">CONCATENATE(P1449,Q1449)</f>
        <v>#REF!</v>
      </c>
      <c r="P1449" s="0" t="e">
        <f aca="false">#REF!</f>
        <v>#REF!</v>
      </c>
      <c r="Q1449" s="153" t="e">
        <f aca="false">#REF!</f>
        <v>#REF!</v>
      </c>
      <c r="R1449" s="0" t="e">
        <f aca="false">#REF!</f>
        <v>#REF!</v>
      </c>
      <c r="S1449" s="0" t="e">
        <f aca="false">#REF!</f>
        <v>#REF!</v>
      </c>
      <c r="T1449" s="0" t="e">
        <f aca="false">VLOOKUP('XL-OPT'!Q1449,Months!$A$4:$D$288,4)</f>
        <v>#REF!</v>
      </c>
    </row>
    <row r="1450" customFormat="false" ht="12.75" hidden="false" customHeight="false" outlineLevel="0" collapsed="false">
      <c r="O1450" s="0" t="e">
        <f aca="false">CONCATENATE(P1450,Q1450)</f>
        <v>#REF!</v>
      </c>
      <c r="P1450" s="0" t="e">
        <f aca="false">#REF!</f>
        <v>#REF!</v>
      </c>
      <c r="Q1450" s="153" t="e">
        <f aca="false">#REF!</f>
        <v>#REF!</v>
      </c>
      <c r="R1450" s="0" t="e">
        <f aca="false">#REF!</f>
        <v>#REF!</v>
      </c>
      <c r="S1450" s="0" t="e">
        <f aca="false">#REF!</f>
        <v>#REF!</v>
      </c>
      <c r="T1450" s="0" t="e">
        <f aca="false">VLOOKUP('XL-OPT'!Q1450,Months!$A$4:$D$288,4)</f>
        <v>#REF!</v>
      </c>
    </row>
    <row r="1451" customFormat="false" ht="12.75" hidden="false" customHeight="false" outlineLevel="0" collapsed="false">
      <c r="O1451" s="0" t="e">
        <f aca="false">CONCATENATE(P1451,Q1451)</f>
        <v>#REF!</v>
      </c>
      <c r="P1451" s="0" t="e">
        <f aca="false">#REF!</f>
        <v>#REF!</v>
      </c>
      <c r="Q1451" s="153" t="e">
        <f aca="false">#REF!</f>
        <v>#REF!</v>
      </c>
      <c r="R1451" s="0" t="e">
        <f aca="false">#REF!</f>
        <v>#REF!</v>
      </c>
      <c r="S1451" s="0" t="e">
        <f aca="false">#REF!</f>
        <v>#REF!</v>
      </c>
      <c r="T1451" s="0" t="e">
        <f aca="false">VLOOKUP('XL-OPT'!Q1451,Months!$A$4:$D$288,4)</f>
        <v>#REF!</v>
      </c>
    </row>
    <row r="1452" customFormat="false" ht="12.75" hidden="false" customHeight="false" outlineLevel="0" collapsed="false">
      <c r="O1452" s="0" t="e">
        <f aca="false">CONCATENATE(P1452,Q1452)</f>
        <v>#REF!</v>
      </c>
      <c r="P1452" s="0" t="e">
        <f aca="false">#REF!</f>
        <v>#REF!</v>
      </c>
      <c r="Q1452" s="153" t="e">
        <f aca="false">#REF!</f>
        <v>#REF!</v>
      </c>
      <c r="R1452" s="0" t="e">
        <f aca="false">#REF!</f>
        <v>#REF!</v>
      </c>
      <c r="S1452" s="0" t="e">
        <f aca="false">#REF!</f>
        <v>#REF!</v>
      </c>
      <c r="T1452" s="0" t="e">
        <f aca="false">VLOOKUP('XL-OPT'!Q1452,Months!$A$4:$D$288,4)</f>
        <v>#REF!</v>
      </c>
    </row>
    <row r="1453" customFormat="false" ht="12.75" hidden="false" customHeight="false" outlineLevel="0" collapsed="false">
      <c r="O1453" s="0" t="e">
        <f aca="false">CONCATENATE(P1453,Q1453)</f>
        <v>#REF!</v>
      </c>
      <c r="P1453" s="0" t="e">
        <f aca="false">#REF!</f>
        <v>#REF!</v>
      </c>
      <c r="Q1453" s="153" t="e">
        <f aca="false">#REF!</f>
        <v>#REF!</v>
      </c>
      <c r="R1453" s="0" t="e">
        <f aca="false">#REF!</f>
        <v>#REF!</v>
      </c>
      <c r="S1453" s="0" t="e">
        <f aca="false">#REF!</f>
        <v>#REF!</v>
      </c>
      <c r="T1453" s="0" t="e">
        <f aca="false">VLOOKUP('XL-OPT'!Q1453,Months!$A$4:$D$288,4)</f>
        <v>#REF!</v>
      </c>
    </row>
    <row r="1454" customFormat="false" ht="12.75" hidden="false" customHeight="false" outlineLevel="0" collapsed="false">
      <c r="O1454" s="0" t="e">
        <f aca="false">CONCATENATE(P1454,Q1454)</f>
        <v>#REF!</v>
      </c>
      <c r="P1454" s="0" t="e">
        <f aca="false">#REF!</f>
        <v>#REF!</v>
      </c>
      <c r="Q1454" s="153" t="e">
        <f aca="false">#REF!</f>
        <v>#REF!</v>
      </c>
      <c r="R1454" s="0" t="e">
        <f aca="false">#REF!</f>
        <v>#REF!</v>
      </c>
      <c r="S1454" s="0" t="e">
        <f aca="false">#REF!</f>
        <v>#REF!</v>
      </c>
      <c r="T1454" s="0" t="e">
        <f aca="false">VLOOKUP('XL-OPT'!Q1454,Months!$A$4:$D$288,4)</f>
        <v>#REF!</v>
      </c>
    </row>
    <row r="1455" customFormat="false" ht="12.75" hidden="false" customHeight="false" outlineLevel="0" collapsed="false">
      <c r="O1455" s="0" t="e">
        <f aca="false">CONCATENATE(P1455,Q1455)</f>
        <v>#REF!</v>
      </c>
      <c r="P1455" s="0" t="e">
        <f aca="false">#REF!</f>
        <v>#REF!</v>
      </c>
      <c r="Q1455" s="153" t="e">
        <f aca="false">#REF!</f>
        <v>#REF!</v>
      </c>
      <c r="R1455" s="0" t="e">
        <f aca="false">#REF!</f>
        <v>#REF!</v>
      </c>
      <c r="S1455" s="0" t="e">
        <f aca="false">#REF!</f>
        <v>#REF!</v>
      </c>
      <c r="T1455" s="0" t="e">
        <f aca="false">VLOOKUP('XL-OPT'!Q1455,Months!$A$4:$D$288,4)</f>
        <v>#REF!</v>
      </c>
    </row>
    <row r="1456" customFormat="false" ht="12.75" hidden="false" customHeight="false" outlineLevel="0" collapsed="false">
      <c r="O1456" s="0" t="e">
        <f aca="false">CONCATENATE(P1456,Q1456)</f>
        <v>#REF!</v>
      </c>
      <c r="P1456" s="0" t="e">
        <f aca="false">#REF!</f>
        <v>#REF!</v>
      </c>
      <c r="Q1456" s="153" t="e">
        <f aca="false">#REF!</f>
        <v>#REF!</v>
      </c>
      <c r="R1456" s="0" t="e">
        <f aca="false">#REF!</f>
        <v>#REF!</v>
      </c>
      <c r="S1456" s="0" t="e">
        <f aca="false">#REF!</f>
        <v>#REF!</v>
      </c>
      <c r="T1456" s="0" t="e">
        <f aca="false">VLOOKUP('XL-OPT'!Q1456,Months!$A$4:$D$288,4)</f>
        <v>#REF!</v>
      </c>
    </row>
    <row r="1457" customFormat="false" ht="12.75" hidden="false" customHeight="false" outlineLevel="0" collapsed="false">
      <c r="O1457" s="0" t="e">
        <f aca="false">CONCATENATE(P1457,Q1457)</f>
        <v>#REF!</v>
      </c>
      <c r="P1457" s="0" t="e">
        <f aca="false">#REF!</f>
        <v>#REF!</v>
      </c>
      <c r="Q1457" s="153" t="e">
        <f aca="false">#REF!</f>
        <v>#REF!</v>
      </c>
      <c r="R1457" s="0" t="e">
        <f aca="false">#REF!</f>
        <v>#REF!</v>
      </c>
      <c r="S1457" s="0" t="e">
        <f aca="false">#REF!</f>
        <v>#REF!</v>
      </c>
      <c r="T1457" s="0" t="e">
        <f aca="false">VLOOKUP('XL-OPT'!Q1457,Months!$A$4:$D$288,4)</f>
        <v>#REF!</v>
      </c>
    </row>
    <row r="1458" customFormat="false" ht="12.75" hidden="false" customHeight="false" outlineLevel="0" collapsed="false">
      <c r="O1458" s="0" t="e">
        <f aca="false">CONCATENATE(P1458,Q1458)</f>
        <v>#REF!</v>
      </c>
      <c r="P1458" s="0" t="e">
        <f aca="false">#REF!</f>
        <v>#REF!</v>
      </c>
      <c r="Q1458" s="153" t="e">
        <f aca="false">#REF!</f>
        <v>#REF!</v>
      </c>
      <c r="R1458" s="0" t="e">
        <f aca="false">#REF!</f>
        <v>#REF!</v>
      </c>
      <c r="S1458" s="0" t="e">
        <f aca="false">#REF!</f>
        <v>#REF!</v>
      </c>
      <c r="T1458" s="0" t="e">
        <f aca="false">VLOOKUP('XL-OPT'!Q1458,Months!$A$4:$D$288,4)</f>
        <v>#REF!</v>
      </c>
    </row>
    <row r="1459" customFormat="false" ht="12.75" hidden="false" customHeight="false" outlineLevel="0" collapsed="false">
      <c r="O1459" s="0" t="e">
        <f aca="false">CONCATENATE(P1459,Q1459)</f>
        <v>#REF!</v>
      </c>
      <c r="P1459" s="0" t="e">
        <f aca="false">#REF!</f>
        <v>#REF!</v>
      </c>
      <c r="Q1459" s="153" t="e">
        <f aca="false">#REF!</f>
        <v>#REF!</v>
      </c>
      <c r="R1459" s="0" t="e">
        <f aca="false">#REF!</f>
        <v>#REF!</v>
      </c>
      <c r="S1459" s="0" t="e">
        <f aca="false">#REF!</f>
        <v>#REF!</v>
      </c>
      <c r="T1459" s="0" t="e">
        <f aca="false">VLOOKUP('XL-OPT'!Q1459,Months!$A$4:$D$288,4)</f>
        <v>#REF!</v>
      </c>
    </row>
    <row r="1460" customFormat="false" ht="12.75" hidden="false" customHeight="false" outlineLevel="0" collapsed="false">
      <c r="O1460" s="0" t="e">
        <f aca="false">CONCATENATE(P1460,Q1460)</f>
        <v>#REF!</v>
      </c>
      <c r="P1460" s="0" t="e">
        <f aca="false">#REF!</f>
        <v>#REF!</v>
      </c>
      <c r="Q1460" s="153" t="e">
        <f aca="false">#REF!</f>
        <v>#REF!</v>
      </c>
      <c r="R1460" s="0" t="e">
        <f aca="false">#REF!</f>
        <v>#REF!</v>
      </c>
      <c r="S1460" s="0" t="e">
        <f aca="false">#REF!</f>
        <v>#REF!</v>
      </c>
      <c r="T1460" s="0" t="e">
        <f aca="false">VLOOKUP('XL-OPT'!Q1460,Months!$A$4:$D$288,4)</f>
        <v>#REF!</v>
      </c>
    </row>
    <row r="1461" customFormat="false" ht="12.75" hidden="false" customHeight="false" outlineLevel="0" collapsed="false">
      <c r="O1461" s="0" t="e">
        <f aca="false">CONCATENATE(P1461,Q1461)</f>
        <v>#REF!</v>
      </c>
      <c r="P1461" s="0" t="e">
        <f aca="false">#REF!</f>
        <v>#REF!</v>
      </c>
      <c r="Q1461" s="153" t="e">
        <f aca="false">#REF!</f>
        <v>#REF!</v>
      </c>
      <c r="R1461" s="0" t="e">
        <f aca="false">#REF!</f>
        <v>#REF!</v>
      </c>
      <c r="S1461" s="0" t="e">
        <f aca="false">#REF!</f>
        <v>#REF!</v>
      </c>
      <c r="T1461" s="0" t="e">
        <f aca="false">VLOOKUP('XL-OPT'!Q1461,Months!$A$4:$D$288,4)</f>
        <v>#REF!</v>
      </c>
    </row>
    <row r="1462" customFormat="false" ht="12.75" hidden="false" customHeight="false" outlineLevel="0" collapsed="false">
      <c r="O1462" s="0" t="e">
        <f aca="false">CONCATENATE(P1462,Q1462)</f>
        <v>#REF!</v>
      </c>
      <c r="P1462" s="0" t="e">
        <f aca="false">#REF!</f>
        <v>#REF!</v>
      </c>
      <c r="Q1462" s="153" t="e">
        <f aca="false">#REF!</f>
        <v>#REF!</v>
      </c>
      <c r="R1462" s="0" t="e">
        <f aca="false">#REF!</f>
        <v>#REF!</v>
      </c>
      <c r="S1462" s="0" t="e">
        <f aca="false">#REF!</f>
        <v>#REF!</v>
      </c>
      <c r="T1462" s="0" t="e">
        <f aca="false">VLOOKUP('XL-OPT'!Q1462,Months!$A$4:$D$288,4)</f>
        <v>#REF!</v>
      </c>
    </row>
    <row r="1463" customFormat="false" ht="12.75" hidden="false" customHeight="false" outlineLevel="0" collapsed="false">
      <c r="O1463" s="0" t="e">
        <f aca="false">CONCATENATE(P1463,Q1463)</f>
        <v>#REF!</v>
      </c>
      <c r="P1463" s="0" t="e">
        <f aca="false">#REF!</f>
        <v>#REF!</v>
      </c>
      <c r="Q1463" s="153" t="e">
        <f aca="false">#REF!</f>
        <v>#REF!</v>
      </c>
      <c r="R1463" s="0" t="e">
        <f aca="false">#REF!</f>
        <v>#REF!</v>
      </c>
      <c r="S1463" s="0" t="e">
        <f aca="false">#REF!</f>
        <v>#REF!</v>
      </c>
      <c r="T1463" s="0" t="e">
        <f aca="false">VLOOKUP('XL-OPT'!Q1463,Months!$A$4:$D$288,4)</f>
        <v>#REF!</v>
      </c>
    </row>
    <row r="1464" customFormat="false" ht="12.75" hidden="false" customHeight="false" outlineLevel="0" collapsed="false">
      <c r="O1464" s="0" t="e">
        <f aca="false">CONCATENATE(P1464,Q1464)</f>
        <v>#REF!</v>
      </c>
      <c r="P1464" s="0" t="e">
        <f aca="false">#REF!</f>
        <v>#REF!</v>
      </c>
      <c r="Q1464" s="153" t="e">
        <f aca="false">#REF!</f>
        <v>#REF!</v>
      </c>
      <c r="R1464" s="0" t="e">
        <f aca="false">#REF!</f>
        <v>#REF!</v>
      </c>
      <c r="S1464" s="0" t="e">
        <f aca="false">#REF!</f>
        <v>#REF!</v>
      </c>
      <c r="T1464" s="0" t="e">
        <f aca="false">VLOOKUP('XL-OPT'!Q1464,Months!$A$4:$D$288,4)</f>
        <v>#REF!</v>
      </c>
    </row>
    <row r="1465" customFormat="false" ht="12.75" hidden="false" customHeight="false" outlineLevel="0" collapsed="false">
      <c r="O1465" s="0" t="e">
        <f aca="false">CONCATENATE(P1465,Q1465)</f>
        <v>#REF!</v>
      </c>
      <c r="P1465" s="0" t="e">
        <f aca="false">#REF!</f>
        <v>#REF!</v>
      </c>
      <c r="Q1465" s="153" t="e">
        <f aca="false">#REF!</f>
        <v>#REF!</v>
      </c>
      <c r="R1465" s="0" t="e">
        <f aca="false">#REF!</f>
        <v>#REF!</v>
      </c>
      <c r="S1465" s="0" t="e">
        <f aca="false">#REF!</f>
        <v>#REF!</v>
      </c>
      <c r="T1465" s="0" t="e">
        <f aca="false">VLOOKUP('XL-OPT'!Q1465,Months!$A$4:$D$288,4)</f>
        <v>#REF!</v>
      </c>
    </row>
    <row r="1466" customFormat="false" ht="12.75" hidden="false" customHeight="false" outlineLevel="0" collapsed="false">
      <c r="O1466" s="0" t="e">
        <f aca="false">CONCATENATE(P1466,Q1466)</f>
        <v>#REF!</v>
      </c>
      <c r="P1466" s="0" t="e">
        <f aca="false">#REF!</f>
        <v>#REF!</v>
      </c>
      <c r="Q1466" s="153" t="e">
        <f aca="false">#REF!</f>
        <v>#REF!</v>
      </c>
      <c r="R1466" s="0" t="e">
        <f aca="false">#REF!</f>
        <v>#REF!</v>
      </c>
      <c r="S1466" s="0" t="e">
        <f aca="false">#REF!</f>
        <v>#REF!</v>
      </c>
      <c r="T1466" s="0" t="e">
        <f aca="false">VLOOKUP('XL-OPT'!Q1466,Months!$A$4:$D$288,4)</f>
        <v>#REF!</v>
      </c>
    </row>
    <row r="1467" customFormat="false" ht="12.75" hidden="false" customHeight="false" outlineLevel="0" collapsed="false">
      <c r="O1467" s="0" t="e">
        <f aca="false">CONCATENATE(P1467,Q1467)</f>
        <v>#REF!</v>
      </c>
      <c r="P1467" s="0" t="e">
        <f aca="false">#REF!</f>
        <v>#REF!</v>
      </c>
      <c r="Q1467" s="153" t="e">
        <f aca="false">#REF!</f>
        <v>#REF!</v>
      </c>
      <c r="R1467" s="0" t="e">
        <f aca="false">#REF!</f>
        <v>#REF!</v>
      </c>
      <c r="S1467" s="0" t="e">
        <f aca="false">#REF!</f>
        <v>#REF!</v>
      </c>
      <c r="T1467" s="0" t="e">
        <f aca="false">VLOOKUP('XL-OPT'!Q1467,Months!$A$4:$D$288,4)</f>
        <v>#REF!</v>
      </c>
    </row>
    <row r="1468" customFormat="false" ht="12.75" hidden="false" customHeight="false" outlineLevel="0" collapsed="false">
      <c r="O1468" s="0" t="e">
        <f aca="false">CONCATENATE(P1468,Q1468)</f>
        <v>#REF!</v>
      </c>
      <c r="P1468" s="0" t="e">
        <f aca="false">#REF!</f>
        <v>#REF!</v>
      </c>
      <c r="Q1468" s="153" t="e">
        <f aca="false">#REF!</f>
        <v>#REF!</v>
      </c>
      <c r="R1468" s="0" t="e">
        <f aca="false">#REF!</f>
        <v>#REF!</v>
      </c>
      <c r="S1468" s="0" t="e">
        <f aca="false">#REF!</f>
        <v>#REF!</v>
      </c>
      <c r="T1468" s="0" t="e">
        <f aca="false">VLOOKUP('XL-OPT'!Q1468,Months!$A$4:$D$288,4)</f>
        <v>#REF!</v>
      </c>
    </row>
    <row r="1469" customFormat="false" ht="12.75" hidden="false" customHeight="false" outlineLevel="0" collapsed="false">
      <c r="O1469" s="0" t="e">
        <f aca="false">CONCATENATE(P1469,Q1469)</f>
        <v>#REF!</v>
      </c>
      <c r="P1469" s="0" t="e">
        <f aca="false">#REF!</f>
        <v>#REF!</v>
      </c>
      <c r="Q1469" s="153" t="e">
        <f aca="false">#REF!</f>
        <v>#REF!</v>
      </c>
      <c r="R1469" s="0" t="e">
        <f aca="false">#REF!</f>
        <v>#REF!</v>
      </c>
      <c r="S1469" s="0" t="e">
        <f aca="false">#REF!</f>
        <v>#REF!</v>
      </c>
      <c r="T1469" s="0" t="e">
        <f aca="false">VLOOKUP('XL-OPT'!Q1469,Months!$A$4:$D$288,4)</f>
        <v>#REF!</v>
      </c>
    </row>
    <row r="1470" customFormat="false" ht="12.75" hidden="false" customHeight="false" outlineLevel="0" collapsed="false">
      <c r="O1470" s="0" t="e">
        <f aca="false">CONCATENATE(P1470,Q1470)</f>
        <v>#REF!</v>
      </c>
      <c r="P1470" s="0" t="e">
        <f aca="false">#REF!</f>
        <v>#REF!</v>
      </c>
      <c r="Q1470" s="153" t="e">
        <f aca="false">#REF!</f>
        <v>#REF!</v>
      </c>
      <c r="R1470" s="0" t="e">
        <f aca="false">#REF!</f>
        <v>#REF!</v>
      </c>
      <c r="S1470" s="0" t="e">
        <f aca="false">#REF!</f>
        <v>#REF!</v>
      </c>
      <c r="T1470" s="0" t="e">
        <f aca="false">VLOOKUP('XL-OPT'!Q1470,Months!$A$4:$D$288,4)</f>
        <v>#REF!</v>
      </c>
    </row>
    <row r="1471" customFormat="false" ht="12.75" hidden="false" customHeight="false" outlineLevel="0" collapsed="false">
      <c r="O1471" s="0" t="e">
        <f aca="false">CONCATENATE(P1471,Q1471)</f>
        <v>#REF!</v>
      </c>
      <c r="P1471" s="0" t="e">
        <f aca="false">#REF!</f>
        <v>#REF!</v>
      </c>
      <c r="Q1471" s="153" t="e">
        <f aca="false">#REF!</f>
        <v>#REF!</v>
      </c>
      <c r="R1471" s="0" t="e">
        <f aca="false">#REF!</f>
        <v>#REF!</v>
      </c>
      <c r="S1471" s="0" t="e">
        <f aca="false">#REF!</f>
        <v>#REF!</v>
      </c>
      <c r="T1471" s="0" t="e">
        <f aca="false">VLOOKUP('XL-OPT'!Q1471,Months!$A$4:$D$288,4)</f>
        <v>#REF!</v>
      </c>
    </row>
    <row r="1472" customFormat="false" ht="12.75" hidden="false" customHeight="false" outlineLevel="0" collapsed="false">
      <c r="O1472" s="0" t="e">
        <f aca="false">CONCATENATE(P1472,Q1472)</f>
        <v>#REF!</v>
      </c>
      <c r="P1472" s="0" t="e">
        <f aca="false">#REF!</f>
        <v>#REF!</v>
      </c>
      <c r="Q1472" s="153" t="e">
        <f aca="false">#REF!</f>
        <v>#REF!</v>
      </c>
      <c r="R1472" s="0" t="e">
        <f aca="false">#REF!</f>
        <v>#REF!</v>
      </c>
      <c r="S1472" s="0" t="e">
        <f aca="false">#REF!</f>
        <v>#REF!</v>
      </c>
      <c r="T1472" s="0" t="e">
        <f aca="false">VLOOKUP('XL-OPT'!Q1472,Months!$A$4:$D$288,4)</f>
        <v>#REF!</v>
      </c>
    </row>
    <row r="1473" customFormat="false" ht="12.75" hidden="false" customHeight="false" outlineLevel="0" collapsed="false">
      <c r="O1473" s="0" t="e">
        <f aca="false">CONCATENATE(P1473,Q1473)</f>
        <v>#REF!</v>
      </c>
      <c r="P1473" s="0" t="e">
        <f aca="false">#REF!</f>
        <v>#REF!</v>
      </c>
      <c r="Q1473" s="153" t="e">
        <f aca="false">#REF!</f>
        <v>#REF!</v>
      </c>
      <c r="R1473" s="0" t="e">
        <f aca="false">#REF!</f>
        <v>#REF!</v>
      </c>
      <c r="S1473" s="0" t="e">
        <f aca="false">#REF!</f>
        <v>#REF!</v>
      </c>
      <c r="T1473" s="0" t="e">
        <f aca="false">VLOOKUP('XL-OPT'!Q1473,Months!$A$4:$D$288,4)</f>
        <v>#REF!</v>
      </c>
    </row>
    <row r="1474" customFormat="false" ht="12.75" hidden="false" customHeight="false" outlineLevel="0" collapsed="false">
      <c r="O1474" s="0" t="e">
        <f aca="false">CONCATENATE(P1474,Q1474)</f>
        <v>#REF!</v>
      </c>
      <c r="P1474" s="0" t="e">
        <f aca="false">#REF!</f>
        <v>#REF!</v>
      </c>
      <c r="Q1474" s="153" t="e">
        <f aca="false">#REF!</f>
        <v>#REF!</v>
      </c>
      <c r="R1474" s="0" t="e">
        <f aca="false">#REF!</f>
        <v>#REF!</v>
      </c>
      <c r="S1474" s="0" t="e">
        <f aca="false">#REF!</f>
        <v>#REF!</v>
      </c>
      <c r="T1474" s="0" t="e">
        <f aca="false">VLOOKUP('XL-OPT'!Q1474,Months!$A$4:$D$288,4)</f>
        <v>#REF!</v>
      </c>
    </row>
    <row r="1475" customFormat="false" ht="12.75" hidden="false" customHeight="false" outlineLevel="0" collapsed="false">
      <c r="O1475" s="0" t="e">
        <f aca="false">CONCATENATE(P1475,Q1475)</f>
        <v>#REF!</v>
      </c>
      <c r="P1475" s="0" t="e">
        <f aca="false">#REF!</f>
        <v>#REF!</v>
      </c>
      <c r="Q1475" s="153" t="e">
        <f aca="false">#REF!</f>
        <v>#REF!</v>
      </c>
      <c r="R1475" s="0" t="e">
        <f aca="false">#REF!</f>
        <v>#REF!</v>
      </c>
      <c r="S1475" s="0" t="e">
        <f aca="false">#REF!</f>
        <v>#REF!</v>
      </c>
      <c r="T1475" s="0" t="e">
        <f aca="false">VLOOKUP('XL-OPT'!Q1475,Months!$A$4:$D$288,4)</f>
        <v>#REF!</v>
      </c>
    </row>
    <row r="1476" customFormat="false" ht="12.75" hidden="false" customHeight="false" outlineLevel="0" collapsed="false">
      <c r="O1476" s="0" t="e">
        <f aca="false">CONCATENATE(P1476,Q1476)</f>
        <v>#REF!</v>
      </c>
      <c r="P1476" s="0" t="e">
        <f aca="false">#REF!</f>
        <v>#REF!</v>
      </c>
      <c r="Q1476" s="153" t="e">
        <f aca="false">#REF!</f>
        <v>#REF!</v>
      </c>
      <c r="R1476" s="0" t="e">
        <f aca="false">#REF!</f>
        <v>#REF!</v>
      </c>
      <c r="S1476" s="0" t="e">
        <f aca="false">#REF!</f>
        <v>#REF!</v>
      </c>
      <c r="T1476" s="0" t="e">
        <f aca="false">VLOOKUP('XL-OPT'!Q1476,Months!$A$4:$D$288,4)</f>
        <v>#REF!</v>
      </c>
    </row>
    <row r="1477" customFormat="false" ht="12.75" hidden="false" customHeight="false" outlineLevel="0" collapsed="false">
      <c r="O1477" s="0" t="e">
        <f aca="false">CONCATENATE(P1477,Q1477)</f>
        <v>#REF!</v>
      </c>
      <c r="P1477" s="0" t="e">
        <f aca="false">#REF!</f>
        <v>#REF!</v>
      </c>
      <c r="Q1477" s="153" t="e">
        <f aca="false">#REF!</f>
        <v>#REF!</v>
      </c>
      <c r="R1477" s="0" t="e">
        <f aca="false">#REF!</f>
        <v>#REF!</v>
      </c>
      <c r="S1477" s="0" t="e">
        <f aca="false">#REF!</f>
        <v>#REF!</v>
      </c>
      <c r="T1477" s="0" t="e">
        <f aca="false">VLOOKUP('XL-OPT'!Q1477,Months!$A$4:$D$288,4)</f>
        <v>#REF!</v>
      </c>
    </row>
    <row r="1478" customFormat="false" ht="12.75" hidden="false" customHeight="false" outlineLevel="0" collapsed="false">
      <c r="O1478" s="0" t="e">
        <f aca="false">CONCATENATE(P1478,Q1478)</f>
        <v>#REF!</v>
      </c>
      <c r="P1478" s="0" t="e">
        <f aca="false">#REF!</f>
        <v>#REF!</v>
      </c>
      <c r="Q1478" s="153" t="e">
        <f aca="false">#REF!</f>
        <v>#REF!</v>
      </c>
      <c r="R1478" s="0" t="e">
        <f aca="false">#REF!</f>
        <v>#REF!</v>
      </c>
      <c r="S1478" s="0" t="e">
        <f aca="false">#REF!</f>
        <v>#REF!</v>
      </c>
      <c r="T1478" s="0" t="e">
        <f aca="false">VLOOKUP('XL-OPT'!Q1478,Months!$A$4:$D$288,4)</f>
        <v>#REF!</v>
      </c>
    </row>
    <row r="1479" customFormat="false" ht="12.75" hidden="false" customHeight="false" outlineLevel="0" collapsed="false">
      <c r="O1479" s="0" t="e">
        <f aca="false">CONCATENATE(P1479,Q1479)</f>
        <v>#REF!</v>
      </c>
      <c r="P1479" s="0" t="e">
        <f aca="false">#REF!</f>
        <v>#REF!</v>
      </c>
      <c r="Q1479" s="153" t="e">
        <f aca="false">#REF!</f>
        <v>#REF!</v>
      </c>
      <c r="R1479" s="0" t="e">
        <f aca="false">#REF!</f>
        <v>#REF!</v>
      </c>
      <c r="S1479" s="0" t="e">
        <f aca="false">#REF!</f>
        <v>#REF!</v>
      </c>
      <c r="T1479" s="0" t="e">
        <f aca="false">VLOOKUP('XL-OPT'!Q1479,Months!$A$4:$D$288,4)</f>
        <v>#REF!</v>
      </c>
    </row>
    <row r="1480" customFormat="false" ht="12.75" hidden="false" customHeight="false" outlineLevel="0" collapsed="false">
      <c r="O1480" s="0" t="e">
        <f aca="false">CONCATENATE(P1480,Q1480)</f>
        <v>#REF!</v>
      </c>
      <c r="P1480" s="0" t="e">
        <f aca="false">#REF!</f>
        <v>#REF!</v>
      </c>
      <c r="Q1480" s="153" t="e">
        <f aca="false">#REF!</f>
        <v>#REF!</v>
      </c>
      <c r="R1480" s="0" t="e">
        <f aca="false">#REF!</f>
        <v>#REF!</v>
      </c>
      <c r="S1480" s="0" t="e">
        <f aca="false">#REF!</f>
        <v>#REF!</v>
      </c>
      <c r="T1480" s="0" t="e">
        <f aca="false">VLOOKUP('XL-OPT'!Q1480,Months!$A$4:$D$288,4)</f>
        <v>#REF!</v>
      </c>
    </row>
    <row r="1481" customFormat="false" ht="12.75" hidden="false" customHeight="false" outlineLevel="0" collapsed="false">
      <c r="O1481" s="0" t="e">
        <f aca="false">CONCATENATE(P1481,Q1481)</f>
        <v>#REF!</v>
      </c>
      <c r="P1481" s="0" t="e">
        <f aca="false">#REF!</f>
        <v>#REF!</v>
      </c>
      <c r="Q1481" s="153" t="e">
        <f aca="false">#REF!</f>
        <v>#REF!</v>
      </c>
      <c r="R1481" s="0" t="e">
        <f aca="false">#REF!</f>
        <v>#REF!</v>
      </c>
      <c r="S1481" s="0" t="e">
        <f aca="false">#REF!</f>
        <v>#REF!</v>
      </c>
      <c r="T1481" s="0" t="e">
        <f aca="false">VLOOKUP('XL-OPT'!Q1481,Months!$A$4:$D$288,4)</f>
        <v>#REF!</v>
      </c>
    </row>
    <row r="1482" customFormat="false" ht="12.75" hidden="false" customHeight="false" outlineLevel="0" collapsed="false">
      <c r="O1482" s="0" t="e">
        <f aca="false">CONCATENATE(P1482,Q1482)</f>
        <v>#REF!</v>
      </c>
      <c r="P1482" s="0" t="e">
        <f aca="false">#REF!</f>
        <v>#REF!</v>
      </c>
      <c r="Q1482" s="153" t="e">
        <f aca="false">#REF!</f>
        <v>#REF!</v>
      </c>
      <c r="R1482" s="0" t="e">
        <f aca="false">#REF!</f>
        <v>#REF!</v>
      </c>
      <c r="S1482" s="0" t="e">
        <f aca="false">#REF!</f>
        <v>#REF!</v>
      </c>
      <c r="T1482" s="0" t="e">
        <f aca="false">VLOOKUP('XL-OPT'!Q1482,Months!$A$4:$D$288,4)</f>
        <v>#REF!</v>
      </c>
    </row>
    <row r="1483" customFormat="false" ht="12.75" hidden="false" customHeight="false" outlineLevel="0" collapsed="false">
      <c r="O1483" s="0" t="e">
        <f aca="false">CONCATENATE(P1483,Q1483)</f>
        <v>#REF!</v>
      </c>
      <c r="P1483" s="0" t="e">
        <f aca="false">#REF!</f>
        <v>#REF!</v>
      </c>
      <c r="Q1483" s="153" t="e">
        <f aca="false">#REF!</f>
        <v>#REF!</v>
      </c>
      <c r="R1483" s="0" t="e">
        <f aca="false">#REF!</f>
        <v>#REF!</v>
      </c>
      <c r="S1483" s="0" t="e">
        <f aca="false">#REF!</f>
        <v>#REF!</v>
      </c>
      <c r="T1483" s="0" t="e">
        <f aca="false">VLOOKUP('XL-OPT'!Q1483,Months!$A$4:$D$288,4)</f>
        <v>#REF!</v>
      </c>
    </row>
    <row r="1484" customFormat="false" ht="12.75" hidden="false" customHeight="false" outlineLevel="0" collapsed="false">
      <c r="O1484" s="0" t="e">
        <f aca="false">CONCATENATE(P1484,Q1484)</f>
        <v>#REF!</v>
      </c>
      <c r="P1484" s="0" t="e">
        <f aca="false">#REF!</f>
        <v>#REF!</v>
      </c>
      <c r="Q1484" s="153" t="e">
        <f aca="false">#REF!</f>
        <v>#REF!</v>
      </c>
      <c r="R1484" s="0" t="e">
        <f aca="false">#REF!</f>
        <v>#REF!</v>
      </c>
      <c r="S1484" s="0" t="e">
        <f aca="false">#REF!</f>
        <v>#REF!</v>
      </c>
      <c r="T1484" s="0" t="e">
        <f aca="false">VLOOKUP('XL-OPT'!Q1484,Months!$A$4:$D$288,4)</f>
        <v>#REF!</v>
      </c>
    </row>
    <row r="1485" customFormat="false" ht="12.75" hidden="false" customHeight="false" outlineLevel="0" collapsed="false">
      <c r="O1485" s="0" t="e">
        <f aca="false">CONCATENATE(P1485,Q1485)</f>
        <v>#REF!</v>
      </c>
      <c r="P1485" s="0" t="e">
        <f aca="false">#REF!</f>
        <v>#REF!</v>
      </c>
      <c r="Q1485" s="153" t="e">
        <f aca="false">#REF!</f>
        <v>#REF!</v>
      </c>
      <c r="R1485" s="0" t="e">
        <f aca="false">#REF!</f>
        <v>#REF!</v>
      </c>
      <c r="S1485" s="0" t="e">
        <f aca="false">#REF!</f>
        <v>#REF!</v>
      </c>
      <c r="T1485" s="0" t="e">
        <f aca="false">VLOOKUP('XL-OPT'!Q1485,Months!$A$4:$D$288,4)</f>
        <v>#REF!</v>
      </c>
    </row>
    <row r="1486" customFormat="false" ht="12.75" hidden="false" customHeight="false" outlineLevel="0" collapsed="false">
      <c r="O1486" s="0" t="e">
        <f aca="false">CONCATENATE(P1486,Q1486)</f>
        <v>#REF!</v>
      </c>
      <c r="P1486" s="0" t="e">
        <f aca="false">#REF!</f>
        <v>#REF!</v>
      </c>
      <c r="Q1486" s="153" t="e">
        <f aca="false">#REF!</f>
        <v>#REF!</v>
      </c>
      <c r="R1486" s="0" t="e">
        <f aca="false">#REF!</f>
        <v>#REF!</v>
      </c>
      <c r="S1486" s="0" t="e">
        <f aca="false">#REF!</f>
        <v>#REF!</v>
      </c>
      <c r="T1486" s="0" t="e">
        <f aca="false">VLOOKUP('XL-OPT'!Q1486,Months!$A$4:$D$288,4)</f>
        <v>#REF!</v>
      </c>
    </row>
    <row r="1487" customFormat="false" ht="12.75" hidden="false" customHeight="false" outlineLevel="0" collapsed="false">
      <c r="O1487" s="0" t="e">
        <f aca="false">CONCATENATE(P1487,Q1487)</f>
        <v>#REF!</v>
      </c>
      <c r="P1487" s="0" t="e">
        <f aca="false">#REF!</f>
        <v>#REF!</v>
      </c>
      <c r="Q1487" s="153" t="e">
        <f aca="false">#REF!</f>
        <v>#REF!</v>
      </c>
      <c r="R1487" s="0" t="e">
        <f aca="false">#REF!</f>
        <v>#REF!</v>
      </c>
      <c r="S1487" s="0" t="e">
        <f aca="false">#REF!</f>
        <v>#REF!</v>
      </c>
      <c r="T1487" s="0" t="e">
        <f aca="false">VLOOKUP('XL-OPT'!Q1487,Months!$A$4:$D$288,4)</f>
        <v>#REF!</v>
      </c>
    </row>
    <row r="1488" customFormat="false" ht="12.75" hidden="false" customHeight="false" outlineLevel="0" collapsed="false">
      <c r="O1488" s="0" t="e">
        <f aca="false">CONCATENATE(P1488,Q1488)</f>
        <v>#REF!</v>
      </c>
      <c r="P1488" s="0" t="e">
        <f aca="false">#REF!</f>
        <v>#REF!</v>
      </c>
      <c r="Q1488" s="153" t="e">
        <f aca="false">#REF!</f>
        <v>#REF!</v>
      </c>
      <c r="R1488" s="0" t="e">
        <f aca="false">#REF!</f>
        <v>#REF!</v>
      </c>
      <c r="S1488" s="0" t="e">
        <f aca="false">#REF!</f>
        <v>#REF!</v>
      </c>
      <c r="T1488" s="0" t="e">
        <f aca="false">VLOOKUP('XL-OPT'!Q1488,Months!$A$4:$D$288,4)</f>
        <v>#REF!</v>
      </c>
    </row>
    <row r="1489" customFormat="false" ht="12.75" hidden="false" customHeight="false" outlineLevel="0" collapsed="false">
      <c r="O1489" s="0" t="e">
        <f aca="false">CONCATENATE(P1489,Q1489)</f>
        <v>#REF!</v>
      </c>
      <c r="P1489" s="0" t="e">
        <f aca="false">#REF!</f>
        <v>#REF!</v>
      </c>
      <c r="Q1489" s="153" t="e">
        <f aca="false">#REF!</f>
        <v>#REF!</v>
      </c>
      <c r="R1489" s="0" t="e">
        <f aca="false">#REF!</f>
        <v>#REF!</v>
      </c>
      <c r="S1489" s="0" t="e">
        <f aca="false">#REF!</f>
        <v>#REF!</v>
      </c>
      <c r="T1489" s="0" t="e">
        <f aca="false">VLOOKUP('XL-OPT'!Q1489,Months!$A$4:$D$288,4)</f>
        <v>#REF!</v>
      </c>
    </row>
    <row r="1490" customFormat="false" ht="12.75" hidden="false" customHeight="false" outlineLevel="0" collapsed="false">
      <c r="O1490" s="0" t="e">
        <f aca="false">CONCATENATE(P1490,Q1490)</f>
        <v>#REF!</v>
      </c>
      <c r="P1490" s="0" t="e">
        <f aca="false">#REF!</f>
        <v>#REF!</v>
      </c>
      <c r="Q1490" s="153" t="e">
        <f aca="false">#REF!</f>
        <v>#REF!</v>
      </c>
      <c r="R1490" s="0" t="e">
        <f aca="false">#REF!</f>
        <v>#REF!</v>
      </c>
      <c r="S1490" s="0" t="e">
        <f aca="false">#REF!</f>
        <v>#REF!</v>
      </c>
      <c r="T1490" s="0" t="e">
        <f aca="false">VLOOKUP('XL-OPT'!Q1490,Months!$A$4:$D$288,4)</f>
        <v>#REF!</v>
      </c>
    </row>
    <row r="1491" customFormat="false" ht="12.75" hidden="false" customHeight="false" outlineLevel="0" collapsed="false">
      <c r="O1491" s="0" t="e">
        <f aca="false">CONCATENATE(P1491,Q1491)</f>
        <v>#REF!</v>
      </c>
      <c r="P1491" s="0" t="e">
        <f aca="false">#REF!</f>
        <v>#REF!</v>
      </c>
      <c r="Q1491" s="153" t="e">
        <f aca="false">#REF!</f>
        <v>#REF!</v>
      </c>
      <c r="R1491" s="0" t="e">
        <f aca="false">#REF!</f>
        <v>#REF!</v>
      </c>
      <c r="S1491" s="0" t="e">
        <f aca="false">#REF!</f>
        <v>#REF!</v>
      </c>
      <c r="T1491" s="0" t="e">
        <f aca="false">VLOOKUP('XL-OPT'!Q1491,Months!$A$4:$D$288,4)</f>
        <v>#REF!</v>
      </c>
    </row>
    <row r="1492" customFormat="false" ht="12.75" hidden="false" customHeight="false" outlineLevel="0" collapsed="false">
      <c r="O1492" s="0" t="e">
        <f aca="false">CONCATENATE(P1492,Q1492)</f>
        <v>#REF!</v>
      </c>
      <c r="P1492" s="0" t="e">
        <f aca="false">#REF!</f>
        <v>#REF!</v>
      </c>
      <c r="Q1492" s="153" t="e">
        <f aca="false">#REF!</f>
        <v>#REF!</v>
      </c>
      <c r="R1492" s="0" t="e">
        <f aca="false">#REF!</f>
        <v>#REF!</v>
      </c>
      <c r="S1492" s="0" t="e">
        <f aca="false">#REF!</f>
        <v>#REF!</v>
      </c>
      <c r="T1492" s="0" t="e">
        <f aca="false">VLOOKUP('XL-OPT'!Q1492,Months!$A$4:$D$288,4)</f>
        <v>#REF!</v>
      </c>
    </row>
    <row r="1493" customFormat="false" ht="12.75" hidden="false" customHeight="false" outlineLevel="0" collapsed="false">
      <c r="O1493" s="0" t="e">
        <f aca="false">CONCATENATE(P1493,Q1493)</f>
        <v>#REF!</v>
      </c>
      <c r="P1493" s="0" t="e">
        <f aca="false">#REF!</f>
        <v>#REF!</v>
      </c>
      <c r="Q1493" s="153" t="e">
        <f aca="false">#REF!</f>
        <v>#REF!</v>
      </c>
      <c r="R1493" s="0" t="e">
        <f aca="false">#REF!</f>
        <v>#REF!</v>
      </c>
      <c r="S1493" s="0" t="e">
        <f aca="false">#REF!</f>
        <v>#REF!</v>
      </c>
      <c r="T1493" s="0" t="e">
        <f aca="false">VLOOKUP('XL-OPT'!Q1493,Months!$A$4:$D$288,4)</f>
        <v>#REF!</v>
      </c>
    </row>
    <row r="1494" customFormat="false" ht="12.75" hidden="false" customHeight="false" outlineLevel="0" collapsed="false">
      <c r="O1494" s="0" t="e">
        <f aca="false">CONCATENATE(P1494,Q1494)</f>
        <v>#REF!</v>
      </c>
      <c r="P1494" s="0" t="e">
        <f aca="false">#REF!</f>
        <v>#REF!</v>
      </c>
      <c r="Q1494" s="153" t="e">
        <f aca="false">#REF!</f>
        <v>#REF!</v>
      </c>
      <c r="R1494" s="0" t="e">
        <f aca="false">#REF!</f>
        <v>#REF!</v>
      </c>
      <c r="S1494" s="0" t="e">
        <f aca="false">#REF!</f>
        <v>#REF!</v>
      </c>
      <c r="T1494" s="0" t="e">
        <f aca="false">VLOOKUP('XL-OPT'!Q1494,Months!$A$4:$D$288,4)</f>
        <v>#REF!</v>
      </c>
    </row>
    <row r="1495" customFormat="false" ht="12.75" hidden="false" customHeight="false" outlineLevel="0" collapsed="false">
      <c r="O1495" s="0" t="e">
        <f aca="false">CONCATENATE(P1495,Q1495)</f>
        <v>#REF!</v>
      </c>
      <c r="P1495" s="0" t="e">
        <f aca="false">#REF!</f>
        <v>#REF!</v>
      </c>
      <c r="Q1495" s="153" t="e">
        <f aca="false">#REF!</f>
        <v>#REF!</v>
      </c>
      <c r="R1495" s="0" t="e">
        <f aca="false">#REF!</f>
        <v>#REF!</v>
      </c>
      <c r="S1495" s="0" t="e">
        <f aca="false">#REF!</f>
        <v>#REF!</v>
      </c>
      <c r="T1495" s="0" t="e">
        <f aca="false">VLOOKUP('XL-OPT'!Q1495,Months!$A$4:$D$288,4)</f>
        <v>#REF!</v>
      </c>
    </row>
    <row r="1496" customFormat="false" ht="12.75" hidden="false" customHeight="false" outlineLevel="0" collapsed="false">
      <c r="O1496" s="0" t="e">
        <f aca="false">CONCATENATE(P1496,Q1496)</f>
        <v>#REF!</v>
      </c>
      <c r="P1496" s="0" t="e">
        <f aca="false">#REF!</f>
        <v>#REF!</v>
      </c>
      <c r="Q1496" s="153" t="e">
        <f aca="false">#REF!</f>
        <v>#REF!</v>
      </c>
      <c r="R1496" s="0" t="e">
        <f aca="false">#REF!</f>
        <v>#REF!</v>
      </c>
      <c r="S1496" s="0" t="e">
        <f aca="false">#REF!</f>
        <v>#REF!</v>
      </c>
      <c r="T1496" s="0" t="e">
        <f aca="false">VLOOKUP('XL-OPT'!Q1496,Months!$A$4:$D$288,4)</f>
        <v>#REF!</v>
      </c>
    </row>
    <row r="1497" customFormat="false" ht="12.75" hidden="false" customHeight="false" outlineLevel="0" collapsed="false">
      <c r="O1497" s="0" t="e">
        <f aca="false">CONCATENATE(P1497,Q1497)</f>
        <v>#REF!</v>
      </c>
      <c r="P1497" s="0" t="e">
        <f aca="false">#REF!</f>
        <v>#REF!</v>
      </c>
      <c r="Q1497" s="153" t="e">
        <f aca="false">#REF!</f>
        <v>#REF!</v>
      </c>
      <c r="R1497" s="0" t="e">
        <f aca="false">#REF!</f>
        <v>#REF!</v>
      </c>
      <c r="S1497" s="0" t="e">
        <f aca="false">#REF!</f>
        <v>#REF!</v>
      </c>
      <c r="T1497" s="0" t="e">
        <f aca="false">VLOOKUP('XL-OPT'!Q1497,Months!$A$4:$D$288,4)</f>
        <v>#REF!</v>
      </c>
    </row>
    <row r="1498" customFormat="false" ht="12.75" hidden="false" customHeight="false" outlineLevel="0" collapsed="false">
      <c r="O1498" s="0" t="e">
        <f aca="false">CONCATENATE(P1498,Q1498)</f>
        <v>#REF!</v>
      </c>
      <c r="P1498" s="0" t="e">
        <f aca="false">#REF!</f>
        <v>#REF!</v>
      </c>
      <c r="Q1498" s="153" t="e">
        <f aca="false">#REF!</f>
        <v>#REF!</v>
      </c>
      <c r="R1498" s="0" t="e">
        <f aca="false">#REF!</f>
        <v>#REF!</v>
      </c>
      <c r="S1498" s="0" t="e">
        <f aca="false">#REF!</f>
        <v>#REF!</v>
      </c>
      <c r="T1498" s="0" t="e">
        <f aca="false">VLOOKUP('XL-OPT'!Q1498,Months!$A$4:$D$288,4)</f>
        <v>#REF!</v>
      </c>
    </row>
    <row r="1499" customFormat="false" ht="12.75" hidden="false" customHeight="false" outlineLevel="0" collapsed="false">
      <c r="O1499" s="0" t="e">
        <f aca="false">CONCATENATE(P1499,Q1499)</f>
        <v>#REF!</v>
      </c>
      <c r="P1499" s="0" t="e">
        <f aca="false">#REF!</f>
        <v>#REF!</v>
      </c>
      <c r="Q1499" s="153" t="e">
        <f aca="false">#REF!</f>
        <v>#REF!</v>
      </c>
      <c r="R1499" s="0" t="e">
        <f aca="false">#REF!</f>
        <v>#REF!</v>
      </c>
      <c r="S1499" s="0" t="e">
        <f aca="false">#REF!</f>
        <v>#REF!</v>
      </c>
      <c r="T1499" s="0" t="e">
        <f aca="false">VLOOKUP('XL-OPT'!Q1499,Months!$A$4:$D$288,4)</f>
        <v>#REF!</v>
      </c>
    </row>
    <row r="1500" customFormat="false" ht="12.75" hidden="false" customHeight="false" outlineLevel="0" collapsed="false">
      <c r="O1500" s="0" t="e">
        <f aca="false">CONCATENATE(P1500,Q1500)</f>
        <v>#REF!</v>
      </c>
      <c r="P1500" s="0" t="e">
        <f aca="false">#REF!</f>
        <v>#REF!</v>
      </c>
      <c r="Q1500" s="153" t="e">
        <f aca="false">#REF!</f>
        <v>#REF!</v>
      </c>
      <c r="R1500" s="0" t="e">
        <f aca="false">#REF!</f>
        <v>#REF!</v>
      </c>
      <c r="S1500" s="0" t="e">
        <f aca="false">#REF!</f>
        <v>#REF!</v>
      </c>
      <c r="T1500" s="0" t="e">
        <f aca="false">VLOOKUP('XL-OPT'!Q1500,Months!$A$4:$D$288,4)</f>
        <v>#REF!</v>
      </c>
    </row>
    <row r="1501" customFormat="false" ht="12.75" hidden="false" customHeight="false" outlineLevel="0" collapsed="false">
      <c r="O1501" s="0" t="e">
        <f aca="false">CONCATENATE(P1501,Q1501)</f>
        <v>#REF!</v>
      </c>
      <c r="P1501" s="0" t="e">
        <f aca="false">#REF!</f>
        <v>#REF!</v>
      </c>
      <c r="Q1501" s="153" t="e">
        <f aca="false">#REF!</f>
        <v>#REF!</v>
      </c>
      <c r="R1501" s="0" t="e">
        <f aca="false">#REF!</f>
        <v>#REF!</v>
      </c>
      <c r="S1501" s="0" t="e">
        <f aca="false">#REF!</f>
        <v>#REF!</v>
      </c>
      <c r="T1501" s="0" t="e">
        <f aca="false">VLOOKUP('XL-OPT'!Q1501,Months!$A$4:$D$288,4)</f>
        <v>#REF!</v>
      </c>
    </row>
    <row r="1502" customFormat="false" ht="12.75" hidden="false" customHeight="false" outlineLevel="0" collapsed="false">
      <c r="O1502" s="0" t="e">
        <f aca="false">CONCATENATE(P1502,Q1502)</f>
        <v>#REF!</v>
      </c>
      <c r="P1502" s="0" t="e">
        <f aca="false">#REF!</f>
        <v>#REF!</v>
      </c>
      <c r="Q1502" s="153" t="e">
        <f aca="false">#REF!</f>
        <v>#REF!</v>
      </c>
      <c r="R1502" s="0" t="e">
        <f aca="false">#REF!</f>
        <v>#REF!</v>
      </c>
      <c r="S1502" s="0" t="e">
        <f aca="false">#REF!</f>
        <v>#REF!</v>
      </c>
      <c r="T1502" s="0" t="e">
        <f aca="false">VLOOKUP('XL-OPT'!Q1502,Months!$A$4:$D$288,4)</f>
        <v>#REF!</v>
      </c>
    </row>
    <row r="1503" customFormat="false" ht="12.75" hidden="false" customHeight="false" outlineLevel="0" collapsed="false">
      <c r="O1503" s="0" t="e">
        <f aca="false">CONCATENATE(P1503,Q1503)</f>
        <v>#REF!</v>
      </c>
      <c r="P1503" s="0" t="e">
        <f aca="false">#REF!</f>
        <v>#REF!</v>
      </c>
      <c r="Q1503" s="153" t="e">
        <f aca="false">#REF!</f>
        <v>#REF!</v>
      </c>
      <c r="R1503" s="0" t="e">
        <f aca="false">#REF!</f>
        <v>#REF!</v>
      </c>
      <c r="S1503" s="0" t="e">
        <f aca="false">#REF!</f>
        <v>#REF!</v>
      </c>
      <c r="T1503" s="0" t="e">
        <f aca="false">VLOOKUP('XL-OPT'!Q1503,Months!$A$4:$D$288,4)</f>
        <v>#REF!</v>
      </c>
    </row>
    <row r="1504" customFormat="false" ht="12.75" hidden="false" customHeight="false" outlineLevel="0" collapsed="false">
      <c r="O1504" s="0" t="e">
        <f aca="false">CONCATENATE(P1504,Q1504)</f>
        <v>#REF!</v>
      </c>
      <c r="P1504" s="0" t="e">
        <f aca="false">#REF!</f>
        <v>#REF!</v>
      </c>
      <c r="Q1504" s="153" t="e">
        <f aca="false">#REF!</f>
        <v>#REF!</v>
      </c>
      <c r="R1504" s="0" t="e">
        <f aca="false">#REF!</f>
        <v>#REF!</v>
      </c>
      <c r="S1504" s="0" t="e">
        <f aca="false">#REF!</f>
        <v>#REF!</v>
      </c>
      <c r="T1504" s="0" t="e">
        <f aca="false">VLOOKUP('XL-OPT'!Q1504,Months!$A$4:$D$288,4)</f>
        <v>#REF!</v>
      </c>
    </row>
    <row r="1505" customFormat="false" ht="12.75" hidden="false" customHeight="false" outlineLevel="0" collapsed="false">
      <c r="O1505" s="0" t="e">
        <f aca="false">CONCATENATE(P1505,Q1505)</f>
        <v>#REF!</v>
      </c>
      <c r="P1505" s="0" t="e">
        <f aca="false">#REF!</f>
        <v>#REF!</v>
      </c>
      <c r="Q1505" s="153" t="e">
        <f aca="false">#REF!</f>
        <v>#REF!</v>
      </c>
      <c r="R1505" s="0" t="e">
        <f aca="false">#REF!</f>
        <v>#REF!</v>
      </c>
      <c r="S1505" s="0" t="e">
        <f aca="false">#REF!</f>
        <v>#REF!</v>
      </c>
      <c r="T1505" s="0" t="e">
        <f aca="false">VLOOKUP('XL-OPT'!Q1505,Months!$A$4:$D$288,4)</f>
        <v>#REF!</v>
      </c>
    </row>
    <row r="1506" customFormat="false" ht="12.75" hidden="false" customHeight="false" outlineLevel="0" collapsed="false">
      <c r="O1506" s="0" t="e">
        <f aca="false">CONCATENATE(P1506,Q1506)</f>
        <v>#REF!</v>
      </c>
      <c r="P1506" s="0" t="e">
        <f aca="false">#REF!</f>
        <v>#REF!</v>
      </c>
      <c r="Q1506" s="153" t="e">
        <f aca="false">#REF!</f>
        <v>#REF!</v>
      </c>
      <c r="R1506" s="0" t="e">
        <f aca="false">#REF!</f>
        <v>#REF!</v>
      </c>
      <c r="S1506" s="0" t="e">
        <f aca="false">#REF!</f>
        <v>#REF!</v>
      </c>
      <c r="T1506" s="0" t="e">
        <f aca="false">VLOOKUP('XL-OPT'!Q1506,Months!$A$4:$D$288,4)</f>
        <v>#REF!</v>
      </c>
    </row>
    <row r="1507" customFormat="false" ht="12.75" hidden="false" customHeight="false" outlineLevel="0" collapsed="false">
      <c r="O1507" s="0" t="e">
        <f aca="false">CONCATENATE(P1507,Q1507)</f>
        <v>#REF!</v>
      </c>
      <c r="P1507" s="0" t="e">
        <f aca="false">#REF!</f>
        <v>#REF!</v>
      </c>
      <c r="Q1507" s="153" t="e">
        <f aca="false">#REF!</f>
        <v>#REF!</v>
      </c>
      <c r="R1507" s="0" t="e">
        <f aca="false">#REF!</f>
        <v>#REF!</v>
      </c>
      <c r="S1507" s="0" t="e">
        <f aca="false">#REF!</f>
        <v>#REF!</v>
      </c>
      <c r="T1507" s="0" t="e">
        <f aca="false">VLOOKUP('XL-OPT'!Q1507,Months!$A$4:$D$288,4)</f>
        <v>#REF!</v>
      </c>
    </row>
    <row r="1508" customFormat="false" ht="12.75" hidden="false" customHeight="false" outlineLevel="0" collapsed="false">
      <c r="O1508" s="0" t="e">
        <f aca="false">CONCATENATE(P1508,Q1508)</f>
        <v>#REF!</v>
      </c>
      <c r="P1508" s="0" t="e">
        <f aca="false">#REF!</f>
        <v>#REF!</v>
      </c>
      <c r="Q1508" s="153" t="e">
        <f aca="false">#REF!</f>
        <v>#REF!</v>
      </c>
      <c r="R1508" s="0" t="e">
        <f aca="false">#REF!</f>
        <v>#REF!</v>
      </c>
      <c r="S1508" s="0" t="e">
        <f aca="false">#REF!</f>
        <v>#REF!</v>
      </c>
      <c r="T1508" s="0" t="e">
        <f aca="false">VLOOKUP('XL-OPT'!Q1508,Months!$A$4:$D$288,4)</f>
        <v>#REF!</v>
      </c>
    </row>
    <row r="1509" customFormat="false" ht="12.75" hidden="false" customHeight="false" outlineLevel="0" collapsed="false">
      <c r="O1509" s="0" t="e">
        <f aca="false">CONCATENATE(P1509,Q1509)</f>
        <v>#REF!</v>
      </c>
      <c r="P1509" s="0" t="e">
        <f aca="false">#REF!</f>
        <v>#REF!</v>
      </c>
      <c r="Q1509" s="153" t="e">
        <f aca="false">#REF!</f>
        <v>#REF!</v>
      </c>
      <c r="R1509" s="0" t="e">
        <f aca="false">#REF!</f>
        <v>#REF!</v>
      </c>
      <c r="S1509" s="0" t="e">
        <f aca="false">#REF!</f>
        <v>#REF!</v>
      </c>
      <c r="T1509" s="0" t="e">
        <f aca="false">VLOOKUP('XL-OPT'!Q1509,Months!$A$4:$D$288,4)</f>
        <v>#REF!</v>
      </c>
    </row>
    <row r="1510" customFormat="false" ht="12.75" hidden="false" customHeight="false" outlineLevel="0" collapsed="false">
      <c r="O1510" s="0" t="e">
        <f aca="false">CONCATENATE(P1510,Q1510)</f>
        <v>#REF!</v>
      </c>
      <c r="P1510" s="0" t="e">
        <f aca="false">#REF!</f>
        <v>#REF!</v>
      </c>
      <c r="Q1510" s="153" t="e">
        <f aca="false">#REF!</f>
        <v>#REF!</v>
      </c>
      <c r="R1510" s="0" t="e">
        <f aca="false">#REF!</f>
        <v>#REF!</v>
      </c>
      <c r="S1510" s="0" t="e">
        <f aca="false">#REF!</f>
        <v>#REF!</v>
      </c>
      <c r="T1510" s="0" t="e">
        <f aca="false">VLOOKUP('XL-OPT'!Q1510,Months!$A$4:$D$288,4)</f>
        <v>#REF!</v>
      </c>
    </row>
    <row r="1511" customFormat="false" ht="12.75" hidden="false" customHeight="false" outlineLevel="0" collapsed="false">
      <c r="O1511" s="0" t="e">
        <f aca="false">CONCATENATE(P1511,Q1511)</f>
        <v>#REF!</v>
      </c>
      <c r="P1511" s="0" t="e">
        <f aca="false">#REF!</f>
        <v>#REF!</v>
      </c>
      <c r="Q1511" s="153" t="e">
        <f aca="false">#REF!</f>
        <v>#REF!</v>
      </c>
      <c r="R1511" s="0" t="e">
        <f aca="false">#REF!</f>
        <v>#REF!</v>
      </c>
      <c r="S1511" s="0" t="e">
        <f aca="false">#REF!</f>
        <v>#REF!</v>
      </c>
      <c r="T1511" s="0" t="e">
        <f aca="false">VLOOKUP('XL-OPT'!Q1511,Months!$A$4:$D$288,4)</f>
        <v>#REF!</v>
      </c>
    </row>
    <row r="1512" customFormat="false" ht="12.75" hidden="false" customHeight="false" outlineLevel="0" collapsed="false">
      <c r="O1512" s="0" t="e">
        <f aca="false">CONCATENATE(P1512,Q1512)</f>
        <v>#REF!</v>
      </c>
      <c r="P1512" s="0" t="e">
        <f aca="false">#REF!</f>
        <v>#REF!</v>
      </c>
      <c r="Q1512" s="153" t="e">
        <f aca="false">#REF!</f>
        <v>#REF!</v>
      </c>
      <c r="R1512" s="0" t="e">
        <f aca="false">#REF!</f>
        <v>#REF!</v>
      </c>
      <c r="S1512" s="0" t="e">
        <f aca="false">#REF!</f>
        <v>#REF!</v>
      </c>
      <c r="T1512" s="0" t="e">
        <f aca="false">VLOOKUP('XL-OPT'!Q1512,Months!$A$4:$D$288,4)</f>
        <v>#REF!</v>
      </c>
    </row>
    <row r="1513" customFormat="false" ht="12.75" hidden="false" customHeight="false" outlineLevel="0" collapsed="false">
      <c r="O1513" s="0" t="e">
        <f aca="false">CONCATENATE(P1513,Q1513)</f>
        <v>#REF!</v>
      </c>
      <c r="P1513" s="0" t="e">
        <f aca="false">#REF!</f>
        <v>#REF!</v>
      </c>
      <c r="Q1513" s="153" t="e">
        <f aca="false">#REF!</f>
        <v>#REF!</v>
      </c>
      <c r="R1513" s="0" t="e">
        <f aca="false">#REF!</f>
        <v>#REF!</v>
      </c>
      <c r="S1513" s="0" t="e">
        <f aca="false">#REF!</f>
        <v>#REF!</v>
      </c>
      <c r="T1513" s="0" t="e">
        <f aca="false">VLOOKUP('XL-OPT'!Q1513,Months!$A$4:$D$288,4)</f>
        <v>#REF!</v>
      </c>
    </row>
    <row r="1514" customFormat="false" ht="12.75" hidden="false" customHeight="false" outlineLevel="0" collapsed="false">
      <c r="O1514" s="0" t="e">
        <f aca="false">CONCATENATE(P1514,Q1514)</f>
        <v>#REF!</v>
      </c>
      <c r="P1514" s="0" t="e">
        <f aca="false">#REF!</f>
        <v>#REF!</v>
      </c>
      <c r="Q1514" s="153" t="e">
        <f aca="false">#REF!</f>
        <v>#REF!</v>
      </c>
      <c r="R1514" s="0" t="e">
        <f aca="false">#REF!</f>
        <v>#REF!</v>
      </c>
      <c r="S1514" s="0" t="e">
        <f aca="false">#REF!</f>
        <v>#REF!</v>
      </c>
      <c r="T1514" s="0" t="e">
        <f aca="false">VLOOKUP('XL-OPT'!Q1514,Months!$A$4:$D$288,4)</f>
        <v>#REF!</v>
      </c>
    </row>
    <row r="1515" customFormat="false" ht="12.75" hidden="false" customHeight="false" outlineLevel="0" collapsed="false">
      <c r="O1515" s="0" t="e">
        <f aca="false">CONCATENATE(P1515,Q1515)</f>
        <v>#REF!</v>
      </c>
      <c r="P1515" s="0" t="e">
        <f aca="false">#REF!</f>
        <v>#REF!</v>
      </c>
      <c r="Q1515" s="153" t="e">
        <f aca="false">#REF!</f>
        <v>#REF!</v>
      </c>
      <c r="R1515" s="0" t="e">
        <f aca="false">#REF!</f>
        <v>#REF!</v>
      </c>
      <c r="S1515" s="0" t="e">
        <f aca="false">#REF!</f>
        <v>#REF!</v>
      </c>
      <c r="T1515" s="0" t="e">
        <f aca="false">VLOOKUP('XL-OPT'!Q1515,Months!$A$4:$D$288,4)</f>
        <v>#REF!</v>
      </c>
    </row>
    <row r="1516" customFormat="false" ht="12.75" hidden="false" customHeight="false" outlineLevel="0" collapsed="false">
      <c r="O1516" s="0" t="e">
        <f aca="false">CONCATENATE(P1516,Q1516)</f>
        <v>#REF!</v>
      </c>
      <c r="P1516" s="0" t="e">
        <f aca="false">#REF!</f>
        <v>#REF!</v>
      </c>
      <c r="Q1516" s="153" t="e">
        <f aca="false">#REF!</f>
        <v>#REF!</v>
      </c>
      <c r="R1516" s="0" t="e">
        <f aca="false">#REF!</f>
        <v>#REF!</v>
      </c>
      <c r="S1516" s="0" t="e">
        <f aca="false">#REF!</f>
        <v>#REF!</v>
      </c>
      <c r="T1516" s="0" t="e">
        <f aca="false">VLOOKUP('XL-OPT'!Q1516,Months!$A$4:$D$288,4)</f>
        <v>#REF!</v>
      </c>
    </row>
    <row r="1517" customFormat="false" ht="12.75" hidden="false" customHeight="false" outlineLevel="0" collapsed="false">
      <c r="O1517" s="0" t="e">
        <f aca="false">CONCATENATE(P1517,Q1517)</f>
        <v>#REF!</v>
      </c>
      <c r="P1517" s="0" t="e">
        <f aca="false">#REF!</f>
        <v>#REF!</v>
      </c>
      <c r="Q1517" s="153" t="e">
        <f aca="false">#REF!</f>
        <v>#REF!</v>
      </c>
      <c r="R1517" s="0" t="e">
        <f aca="false">#REF!</f>
        <v>#REF!</v>
      </c>
      <c r="S1517" s="0" t="e">
        <f aca="false">#REF!</f>
        <v>#REF!</v>
      </c>
      <c r="T1517" s="0" t="e">
        <f aca="false">VLOOKUP('XL-OPT'!Q1517,Months!$A$4:$D$288,4)</f>
        <v>#REF!</v>
      </c>
    </row>
    <row r="1518" customFormat="false" ht="12.75" hidden="false" customHeight="false" outlineLevel="0" collapsed="false">
      <c r="O1518" s="0" t="e">
        <f aca="false">CONCATENATE(P1518,Q1518)</f>
        <v>#REF!</v>
      </c>
      <c r="P1518" s="0" t="e">
        <f aca="false">#REF!</f>
        <v>#REF!</v>
      </c>
      <c r="Q1518" s="153" t="e">
        <f aca="false">#REF!</f>
        <v>#REF!</v>
      </c>
      <c r="R1518" s="0" t="e">
        <f aca="false">#REF!</f>
        <v>#REF!</v>
      </c>
      <c r="S1518" s="0" t="e">
        <f aca="false">#REF!</f>
        <v>#REF!</v>
      </c>
      <c r="T1518" s="0" t="e">
        <f aca="false">VLOOKUP('XL-OPT'!Q1518,Months!$A$4:$D$288,4)</f>
        <v>#REF!</v>
      </c>
    </row>
    <row r="1519" customFormat="false" ht="12.75" hidden="false" customHeight="false" outlineLevel="0" collapsed="false">
      <c r="O1519" s="0" t="e">
        <f aca="false">CONCATENATE(P1519,Q1519)</f>
        <v>#REF!</v>
      </c>
      <c r="P1519" s="0" t="e">
        <f aca="false">#REF!</f>
        <v>#REF!</v>
      </c>
      <c r="Q1519" s="153" t="e">
        <f aca="false">#REF!</f>
        <v>#REF!</v>
      </c>
      <c r="R1519" s="0" t="e">
        <f aca="false">#REF!</f>
        <v>#REF!</v>
      </c>
      <c r="S1519" s="0" t="e">
        <f aca="false">#REF!</f>
        <v>#REF!</v>
      </c>
      <c r="T1519" s="0" t="e">
        <f aca="false">VLOOKUP('XL-OPT'!Q1519,Months!$A$4:$D$288,4)</f>
        <v>#REF!</v>
      </c>
    </row>
    <row r="1520" customFormat="false" ht="12.75" hidden="false" customHeight="false" outlineLevel="0" collapsed="false">
      <c r="O1520" s="0" t="e">
        <f aca="false">CONCATENATE(P1520,Q1520)</f>
        <v>#REF!</v>
      </c>
      <c r="P1520" s="0" t="e">
        <f aca="false">#REF!</f>
        <v>#REF!</v>
      </c>
      <c r="Q1520" s="153" t="e">
        <f aca="false">#REF!</f>
        <v>#REF!</v>
      </c>
      <c r="R1520" s="0" t="e">
        <f aca="false">#REF!</f>
        <v>#REF!</v>
      </c>
      <c r="S1520" s="0" t="e">
        <f aca="false">#REF!</f>
        <v>#REF!</v>
      </c>
      <c r="T1520" s="0" t="e">
        <f aca="false">VLOOKUP('XL-OPT'!Q1520,Months!$A$4:$D$288,4)</f>
        <v>#REF!</v>
      </c>
    </row>
    <row r="1521" customFormat="false" ht="12.75" hidden="false" customHeight="false" outlineLevel="0" collapsed="false">
      <c r="O1521" s="0" t="e">
        <f aca="false">CONCATENATE(P1521,Q1521)</f>
        <v>#REF!</v>
      </c>
      <c r="P1521" s="0" t="e">
        <f aca="false">#REF!</f>
        <v>#REF!</v>
      </c>
      <c r="Q1521" s="153" t="e">
        <f aca="false">#REF!</f>
        <v>#REF!</v>
      </c>
      <c r="R1521" s="0" t="e">
        <f aca="false">#REF!</f>
        <v>#REF!</v>
      </c>
      <c r="S1521" s="0" t="e">
        <f aca="false">#REF!</f>
        <v>#REF!</v>
      </c>
      <c r="T1521" s="0" t="e">
        <f aca="false">VLOOKUP('XL-OPT'!Q1521,Months!$A$4:$D$288,4)</f>
        <v>#REF!</v>
      </c>
    </row>
    <row r="1522" customFormat="false" ht="12.75" hidden="false" customHeight="false" outlineLevel="0" collapsed="false">
      <c r="O1522" s="0" t="e">
        <f aca="false">CONCATENATE(P1522,Q1522)</f>
        <v>#REF!</v>
      </c>
      <c r="P1522" s="0" t="e">
        <f aca="false">#REF!</f>
        <v>#REF!</v>
      </c>
      <c r="Q1522" s="153" t="e">
        <f aca="false">#REF!</f>
        <v>#REF!</v>
      </c>
      <c r="R1522" s="0" t="e">
        <f aca="false">#REF!</f>
        <v>#REF!</v>
      </c>
      <c r="S1522" s="0" t="e">
        <f aca="false">#REF!</f>
        <v>#REF!</v>
      </c>
      <c r="T1522" s="0" t="e">
        <f aca="false">VLOOKUP('XL-OPT'!Q1522,Months!$A$4:$D$288,4)</f>
        <v>#REF!</v>
      </c>
    </row>
    <row r="1523" customFormat="false" ht="12.75" hidden="false" customHeight="false" outlineLevel="0" collapsed="false">
      <c r="O1523" s="0" t="e">
        <f aca="false">CONCATENATE(P1523,Q1523)</f>
        <v>#REF!</v>
      </c>
      <c r="P1523" s="0" t="e">
        <f aca="false">#REF!</f>
        <v>#REF!</v>
      </c>
      <c r="Q1523" s="153" t="e">
        <f aca="false">#REF!</f>
        <v>#REF!</v>
      </c>
      <c r="R1523" s="0" t="e">
        <f aca="false">#REF!</f>
        <v>#REF!</v>
      </c>
      <c r="S1523" s="0" t="e">
        <f aca="false">#REF!</f>
        <v>#REF!</v>
      </c>
      <c r="T1523" s="0" t="e">
        <f aca="false">VLOOKUP('XL-OPT'!Q1523,Months!$A$4:$D$288,4)</f>
        <v>#REF!</v>
      </c>
    </row>
    <row r="1524" customFormat="false" ht="12.75" hidden="false" customHeight="false" outlineLevel="0" collapsed="false">
      <c r="O1524" s="0" t="e">
        <f aca="false">CONCATENATE(P1524,Q1524)</f>
        <v>#REF!</v>
      </c>
      <c r="P1524" s="0" t="e">
        <f aca="false">#REF!</f>
        <v>#REF!</v>
      </c>
      <c r="Q1524" s="153" t="e">
        <f aca="false">#REF!</f>
        <v>#REF!</v>
      </c>
      <c r="R1524" s="0" t="e">
        <f aca="false">#REF!</f>
        <v>#REF!</v>
      </c>
      <c r="S1524" s="0" t="e">
        <f aca="false">#REF!</f>
        <v>#REF!</v>
      </c>
      <c r="T1524" s="0" t="e">
        <f aca="false">VLOOKUP('XL-OPT'!Q1524,Months!$A$4:$D$288,4)</f>
        <v>#REF!</v>
      </c>
    </row>
    <row r="1525" customFormat="false" ht="12.75" hidden="false" customHeight="false" outlineLevel="0" collapsed="false">
      <c r="O1525" s="0" t="e">
        <f aca="false">CONCATENATE(P1525,Q1525)</f>
        <v>#REF!</v>
      </c>
      <c r="P1525" s="0" t="e">
        <f aca="false">#REF!</f>
        <v>#REF!</v>
      </c>
      <c r="Q1525" s="153" t="e">
        <f aca="false">#REF!</f>
        <v>#REF!</v>
      </c>
      <c r="R1525" s="0" t="e">
        <f aca="false">#REF!</f>
        <v>#REF!</v>
      </c>
      <c r="S1525" s="0" t="e">
        <f aca="false">#REF!</f>
        <v>#REF!</v>
      </c>
      <c r="T1525" s="0" t="e">
        <f aca="false">VLOOKUP('XL-OPT'!Q1525,Months!$A$4:$D$288,4)</f>
        <v>#REF!</v>
      </c>
    </row>
    <row r="1526" customFormat="false" ht="12.75" hidden="false" customHeight="false" outlineLevel="0" collapsed="false">
      <c r="O1526" s="0" t="e">
        <f aca="false">CONCATENATE(P1526,Q1526)</f>
        <v>#REF!</v>
      </c>
      <c r="P1526" s="0" t="e">
        <f aca="false">#REF!</f>
        <v>#REF!</v>
      </c>
      <c r="Q1526" s="153" t="e">
        <f aca="false">#REF!</f>
        <v>#REF!</v>
      </c>
      <c r="R1526" s="0" t="e">
        <f aca="false">#REF!</f>
        <v>#REF!</v>
      </c>
      <c r="S1526" s="0" t="e">
        <f aca="false">#REF!</f>
        <v>#REF!</v>
      </c>
      <c r="T1526" s="0" t="e">
        <f aca="false">VLOOKUP('XL-OPT'!Q1526,Months!$A$4:$D$288,4)</f>
        <v>#REF!</v>
      </c>
    </row>
    <row r="1527" customFormat="false" ht="12.75" hidden="false" customHeight="false" outlineLevel="0" collapsed="false">
      <c r="O1527" s="0" t="e">
        <f aca="false">CONCATENATE(P1527,Q1527)</f>
        <v>#REF!</v>
      </c>
      <c r="P1527" s="0" t="e">
        <f aca="false">#REF!</f>
        <v>#REF!</v>
      </c>
      <c r="Q1527" s="153" t="e">
        <f aca="false">#REF!</f>
        <v>#REF!</v>
      </c>
      <c r="R1527" s="0" t="e">
        <f aca="false">#REF!</f>
        <v>#REF!</v>
      </c>
      <c r="S1527" s="0" t="e">
        <f aca="false">#REF!</f>
        <v>#REF!</v>
      </c>
      <c r="T1527" s="0" t="e">
        <f aca="false">VLOOKUP('XL-OPT'!Q1527,Months!$A$4:$D$288,4)</f>
        <v>#REF!</v>
      </c>
    </row>
    <row r="1528" customFormat="false" ht="12.75" hidden="false" customHeight="false" outlineLevel="0" collapsed="false">
      <c r="O1528" s="0" t="e">
        <f aca="false">CONCATENATE(P1528,Q1528)</f>
        <v>#REF!</v>
      </c>
      <c r="P1528" s="0" t="e">
        <f aca="false">#REF!</f>
        <v>#REF!</v>
      </c>
      <c r="Q1528" s="153" t="e">
        <f aca="false">#REF!</f>
        <v>#REF!</v>
      </c>
      <c r="R1528" s="0" t="e">
        <f aca="false">#REF!</f>
        <v>#REF!</v>
      </c>
      <c r="S1528" s="0" t="e">
        <f aca="false">#REF!</f>
        <v>#REF!</v>
      </c>
      <c r="T1528" s="0" t="e">
        <f aca="false">VLOOKUP('XL-OPT'!Q1528,Months!$A$4:$D$288,4)</f>
        <v>#REF!</v>
      </c>
    </row>
    <row r="1529" customFormat="false" ht="12.75" hidden="false" customHeight="false" outlineLevel="0" collapsed="false">
      <c r="O1529" s="0" t="e">
        <f aca="false">CONCATENATE(P1529,Q1529)</f>
        <v>#REF!</v>
      </c>
      <c r="P1529" s="0" t="e">
        <f aca="false">#REF!</f>
        <v>#REF!</v>
      </c>
      <c r="Q1529" s="153" t="e">
        <f aca="false">#REF!</f>
        <v>#REF!</v>
      </c>
      <c r="R1529" s="0" t="e">
        <f aca="false">#REF!</f>
        <v>#REF!</v>
      </c>
      <c r="S1529" s="0" t="e">
        <f aca="false">#REF!</f>
        <v>#REF!</v>
      </c>
      <c r="T1529" s="0" t="e">
        <f aca="false">VLOOKUP('XL-OPT'!Q1529,Months!$A$4:$D$288,4)</f>
        <v>#REF!</v>
      </c>
    </row>
    <row r="1530" customFormat="false" ht="12.75" hidden="false" customHeight="false" outlineLevel="0" collapsed="false">
      <c r="O1530" s="0" t="e">
        <f aca="false">CONCATENATE(P1530,Q1530)</f>
        <v>#REF!</v>
      </c>
      <c r="P1530" s="0" t="e">
        <f aca="false">#REF!</f>
        <v>#REF!</v>
      </c>
      <c r="Q1530" s="153" t="e">
        <f aca="false">#REF!</f>
        <v>#REF!</v>
      </c>
      <c r="R1530" s="0" t="e">
        <f aca="false">#REF!</f>
        <v>#REF!</v>
      </c>
      <c r="S1530" s="0" t="e">
        <f aca="false">#REF!</f>
        <v>#REF!</v>
      </c>
      <c r="T1530" s="0" t="e">
        <f aca="false">VLOOKUP('XL-OPT'!Q1530,Months!$A$4:$D$288,4)</f>
        <v>#REF!</v>
      </c>
    </row>
    <row r="1531" customFormat="false" ht="12.75" hidden="false" customHeight="false" outlineLevel="0" collapsed="false">
      <c r="O1531" s="0" t="e">
        <f aca="false">CONCATENATE(P1531,Q1531)</f>
        <v>#REF!</v>
      </c>
      <c r="P1531" s="0" t="e">
        <f aca="false">#REF!</f>
        <v>#REF!</v>
      </c>
      <c r="Q1531" s="153" t="e">
        <f aca="false">#REF!</f>
        <v>#REF!</v>
      </c>
      <c r="R1531" s="0" t="e">
        <f aca="false">#REF!</f>
        <v>#REF!</v>
      </c>
      <c r="S1531" s="0" t="e">
        <f aca="false">#REF!</f>
        <v>#REF!</v>
      </c>
      <c r="T1531" s="0" t="e">
        <f aca="false">VLOOKUP('XL-OPT'!Q1531,Months!$A$4:$D$288,4)</f>
        <v>#REF!</v>
      </c>
    </row>
    <row r="1532" customFormat="false" ht="12.75" hidden="false" customHeight="false" outlineLevel="0" collapsed="false">
      <c r="O1532" s="0" t="e">
        <f aca="false">CONCATENATE(P1532,Q1532)</f>
        <v>#REF!</v>
      </c>
      <c r="P1532" s="0" t="e">
        <f aca="false">#REF!</f>
        <v>#REF!</v>
      </c>
      <c r="Q1532" s="153" t="e">
        <f aca="false">#REF!</f>
        <v>#REF!</v>
      </c>
      <c r="R1532" s="0" t="e">
        <f aca="false">#REF!</f>
        <v>#REF!</v>
      </c>
      <c r="S1532" s="0" t="e">
        <f aca="false">#REF!</f>
        <v>#REF!</v>
      </c>
      <c r="T1532" s="0" t="e">
        <f aca="false">VLOOKUP('XL-OPT'!Q1532,Months!$A$4:$D$288,4)</f>
        <v>#REF!</v>
      </c>
    </row>
    <row r="1533" customFormat="false" ht="12.75" hidden="false" customHeight="false" outlineLevel="0" collapsed="false">
      <c r="O1533" s="0" t="e">
        <f aca="false">CONCATENATE(P1533,Q1533)</f>
        <v>#REF!</v>
      </c>
      <c r="P1533" s="0" t="e">
        <f aca="false">#REF!</f>
        <v>#REF!</v>
      </c>
      <c r="Q1533" s="153" t="e">
        <f aca="false">#REF!</f>
        <v>#REF!</v>
      </c>
      <c r="R1533" s="0" t="e">
        <f aca="false">#REF!</f>
        <v>#REF!</v>
      </c>
      <c r="S1533" s="0" t="e">
        <f aca="false">#REF!</f>
        <v>#REF!</v>
      </c>
      <c r="T1533" s="0" t="e">
        <f aca="false">VLOOKUP('XL-OPT'!Q1533,Months!$A$4:$D$288,4)</f>
        <v>#REF!</v>
      </c>
    </row>
    <row r="1534" customFormat="false" ht="12.75" hidden="false" customHeight="false" outlineLevel="0" collapsed="false">
      <c r="O1534" s="0" t="e">
        <f aca="false">CONCATENATE(P1534,Q1534)</f>
        <v>#REF!</v>
      </c>
      <c r="P1534" s="0" t="e">
        <f aca="false">#REF!</f>
        <v>#REF!</v>
      </c>
      <c r="Q1534" s="153" t="e">
        <f aca="false">#REF!</f>
        <v>#REF!</v>
      </c>
      <c r="R1534" s="0" t="e">
        <f aca="false">#REF!</f>
        <v>#REF!</v>
      </c>
      <c r="S1534" s="0" t="e">
        <f aca="false">#REF!</f>
        <v>#REF!</v>
      </c>
      <c r="T1534" s="0" t="e">
        <f aca="false">VLOOKUP('XL-OPT'!Q1534,Months!$A$4:$D$288,4)</f>
        <v>#REF!</v>
      </c>
    </row>
    <row r="1535" customFormat="false" ht="12.75" hidden="false" customHeight="false" outlineLevel="0" collapsed="false">
      <c r="O1535" s="0" t="e">
        <f aca="false">CONCATENATE(P1535,Q1535)</f>
        <v>#REF!</v>
      </c>
      <c r="P1535" s="0" t="e">
        <f aca="false">#REF!</f>
        <v>#REF!</v>
      </c>
      <c r="Q1535" s="153" t="e">
        <f aca="false">#REF!</f>
        <v>#REF!</v>
      </c>
      <c r="R1535" s="0" t="e">
        <f aca="false">#REF!</f>
        <v>#REF!</v>
      </c>
      <c r="S1535" s="0" t="e">
        <f aca="false">#REF!</f>
        <v>#REF!</v>
      </c>
      <c r="T1535" s="0" t="e">
        <f aca="false">VLOOKUP('XL-OPT'!Q1535,Months!$A$4:$D$288,4)</f>
        <v>#REF!</v>
      </c>
    </row>
    <row r="1536" customFormat="false" ht="12.75" hidden="false" customHeight="false" outlineLevel="0" collapsed="false">
      <c r="O1536" s="0" t="e">
        <f aca="false">CONCATENATE(P1536,Q1536)</f>
        <v>#REF!</v>
      </c>
      <c r="P1536" s="0" t="e">
        <f aca="false">#REF!</f>
        <v>#REF!</v>
      </c>
      <c r="Q1536" s="153" t="e">
        <f aca="false">#REF!</f>
        <v>#REF!</v>
      </c>
      <c r="R1536" s="0" t="e">
        <f aca="false">#REF!</f>
        <v>#REF!</v>
      </c>
      <c r="S1536" s="0" t="e">
        <f aca="false">#REF!</f>
        <v>#REF!</v>
      </c>
      <c r="T1536" s="0" t="e">
        <f aca="false">VLOOKUP('XL-OPT'!Q1536,Months!$A$4:$D$288,4)</f>
        <v>#REF!</v>
      </c>
    </row>
    <row r="1537" customFormat="false" ht="12.75" hidden="false" customHeight="false" outlineLevel="0" collapsed="false">
      <c r="O1537" s="0" t="e">
        <f aca="false">CONCATENATE(P1537,Q1537)</f>
        <v>#REF!</v>
      </c>
      <c r="P1537" s="0" t="e">
        <f aca="false">#REF!</f>
        <v>#REF!</v>
      </c>
      <c r="Q1537" s="153" t="e">
        <f aca="false">#REF!</f>
        <v>#REF!</v>
      </c>
      <c r="R1537" s="0" t="e">
        <f aca="false">#REF!</f>
        <v>#REF!</v>
      </c>
      <c r="S1537" s="0" t="e">
        <f aca="false">#REF!</f>
        <v>#REF!</v>
      </c>
      <c r="T1537" s="0" t="e">
        <f aca="false">VLOOKUP('XL-OPT'!Q1537,Months!$A$4:$D$288,4)</f>
        <v>#REF!</v>
      </c>
    </row>
    <row r="1538" customFormat="false" ht="12.75" hidden="false" customHeight="false" outlineLevel="0" collapsed="false">
      <c r="O1538" s="0" t="e">
        <f aca="false">CONCATENATE(P1538,Q1538)</f>
        <v>#REF!</v>
      </c>
      <c r="P1538" s="0" t="e">
        <f aca="false">#REF!</f>
        <v>#REF!</v>
      </c>
      <c r="Q1538" s="153" t="e">
        <f aca="false">#REF!</f>
        <v>#REF!</v>
      </c>
      <c r="R1538" s="0" t="e">
        <f aca="false">#REF!</f>
        <v>#REF!</v>
      </c>
      <c r="S1538" s="0" t="e">
        <f aca="false">#REF!</f>
        <v>#REF!</v>
      </c>
      <c r="T1538" s="0" t="e">
        <f aca="false">VLOOKUP('XL-OPT'!Q1538,Months!$A$4:$D$288,4)</f>
        <v>#REF!</v>
      </c>
    </row>
    <row r="1539" customFormat="false" ht="12.75" hidden="false" customHeight="false" outlineLevel="0" collapsed="false">
      <c r="O1539" s="0" t="e">
        <f aca="false">CONCATENATE(P1539,Q1539)</f>
        <v>#REF!</v>
      </c>
      <c r="P1539" s="0" t="e">
        <f aca="false">#REF!</f>
        <v>#REF!</v>
      </c>
      <c r="Q1539" s="153" t="e">
        <f aca="false">#REF!</f>
        <v>#REF!</v>
      </c>
      <c r="R1539" s="0" t="e">
        <f aca="false">#REF!</f>
        <v>#REF!</v>
      </c>
      <c r="S1539" s="0" t="e">
        <f aca="false">#REF!</f>
        <v>#REF!</v>
      </c>
      <c r="T1539" s="0" t="e">
        <f aca="false">VLOOKUP('XL-OPT'!Q1539,Months!$A$4:$D$288,4)</f>
        <v>#REF!</v>
      </c>
    </row>
    <row r="1540" customFormat="false" ht="12.75" hidden="false" customHeight="false" outlineLevel="0" collapsed="false">
      <c r="O1540" s="0" t="e">
        <f aca="false">CONCATENATE(P1540,Q1540)</f>
        <v>#REF!</v>
      </c>
      <c r="P1540" s="0" t="e">
        <f aca="false">#REF!</f>
        <v>#REF!</v>
      </c>
      <c r="Q1540" s="153" t="e">
        <f aca="false">#REF!</f>
        <v>#REF!</v>
      </c>
      <c r="R1540" s="0" t="e">
        <f aca="false">#REF!</f>
        <v>#REF!</v>
      </c>
      <c r="S1540" s="0" t="e">
        <f aca="false">#REF!</f>
        <v>#REF!</v>
      </c>
      <c r="T1540" s="0" t="e">
        <f aca="false">VLOOKUP('XL-OPT'!Q1540,Months!$A$4:$D$288,4)</f>
        <v>#REF!</v>
      </c>
    </row>
    <row r="1541" customFormat="false" ht="12.75" hidden="false" customHeight="false" outlineLevel="0" collapsed="false">
      <c r="O1541" s="0" t="e">
        <f aca="false">CONCATENATE(P1541,Q1541)</f>
        <v>#REF!</v>
      </c>
      <c r="P1541" s="0" t="e">
        <f aca="false">#REF!</f>
        <v>#REF!</v>
      </c>
      <c r="Q1541" s="153" t="e">
        <f aca="false">#REF!</f>
        <v>#REF!</v>
      </c>
      <c r="R1541" s="0" t="e">
        <f aca="false">#REF!</f>
        <v>#REF!</v>
      </c>
      <c r="S1541" s="0" t="e">
        <f aca="false">#REF!</f>
        <v>#REF!</v>
      </c>
      <c r="T1541" s="0" t="e">
        <f aca="false">VLOOKUP('XL-OPT'!Q1541,Months!$A$4:$D$288,4)</f>
        <v>#REF!</v>
      </c>
    </row>
    <row r="1542" customFormat="false" ht="12.75" hidden="false" customHeight="false" outlineLevel="0" collapsed="false">
      <c r="O1542" s="0" t="e">
        <f aca="false">CONCATENATE(P1542,Q1542)</f>
        <v>#REF!</v>
      </c>
      <c r="P1542" s="0" t="e">
        <f aca="false">#REF!</f>
        <v>#REF!</v>
      </c>
      <c r="Q1542" s="153" t="e">
        <f aca="false">#REF!</f>
        <v>#REF!</v>
      </c>
      <c r="R1542" s="0" t="e">
        <f aca="false">#REF!</f>
        <v>#REF!</v>
      </c>
      <c r="S1542" s="0" t="e">
        <f aca="false">#REF!</f>
        <v>#REF!</v>
      </c>
      <c r="T1542" s="0" t="e">
        <f aca="false">VLOOKUP('XL-OPT'!Q1542,Months!$A$4:$D$288,4)</f>
        <v>#REF!</v>
      </c>
    </row>
    <row r="1543" customFormat="false" ht="12.75" hidden="false" customHeight="false" outlineLevel="0" collapsed="false">
      <c r="O1543" s="0" t="e">
        <f aca="false">CONCATENATE(P1543,Q1543)</f>
        <v>#REF!</v>
      </c>
      <c r="P1543" s="0" t="e">
        <f aca="false">#REF!</f>
        <v>#REF!</v>
      </c>
      <c r="Q1543" s="153" t="e">
        <f aca="false">#REF!</f>
        <v>#REF!</v>
      </c>
      <c r="R1543" s="0" t="e">
        <f aca="false">#REF!</f>
        <v>#REF!</v>
      </c>
      <c r="S1543" s="0" t="e">
        <f aca="false">#REF!</f>
        <v>#REF!</v>
      </c>
      <c r="T1543" s="0" t="e">
        <f aca="false">VLOOKUP('XL-OPT'!Q1543,Months!$A$4:$D$288,4)</f>
        <v>#REF!</v>
      </c>
    </row>
    <row r="1544" customFormat="false" ht="12.75" hidden="false" customHeight="false" outlineLevel="0" collapsed="false">
      <c r="O1544" s="0" t="e">
        <f aca="false">CONCATENATE(P1544,Q1544)</f>
        <v>#REF!</v>
      </c>
      <c r="P1544" s="0" t="e">
        <f aca="false">#REF!</f>
        <v>#REF!</v>
      </c>
      <c r="Q1544" s="153" t="e">
        <f aca="false">#REF!</f>
        <v>#REF!</v>
      </c>
      <c r="R1544" s="0" t="e">
        <f aca="false">#REF!</f>
        <v>#REF!</v>
      </c>
      <c r="S1544" s="0" t="e">
        <f aca="false">#REF!</f>
        <v>#REF!</v>
      </c>
      <c r="T1544" s="0" t="e">
        <f aca="false">VLOOKUP('XL-OPT'!Q1544,Months!$A$4:$D$288,4)</f>
        <v>#REF!</v>
      </c>
    </row>
    <row r="1545" customFormat="false" ht="12.75" hidden="false" customHeight="false" outlineLevel="0" collapsed="false">
      <c r="O1545" s="0" t="e">
        <f aca="false">CONCATENATE(P1545,Q1545)</f>
        <v>#REF!</v>
      </c>
      <c r="P1545" s="0" t="e">
        <f aca="false">#REF!</f>
        <v>#REF!</v>
      </c>
      <c r="Q1545" s="153" t="e">
        <f aca="false">#REF!</f>
        <v>#REF!</v>
      </c>
      <c r="R1545" s="0" t="e">
        <f aca="false">#REF!</f>
        <v>#REF!</v>
      </c>
      <c r="S1545" s="0" t="e">
        <f aca="false">#REF!</f>
        <v>#REF!</v>
      </c>
      <c r="T1545" s="0" t="e">
        <f aca="false">VLOOKUP('XL-OPT'!Q1545,Months!$A$4:$D$288,4)</f>
        <v>#REF!</v>
      </c>
    </row>
    <row r="1546" customFormat="false" ht="12.75" hidden="false" customHeight="false" outlineLevel="0" collapsed="false">
      <c r="O1546" s="0" t="e">
        <f aca="false">CONCATENATE(P1546,Q1546)</f>
        <v>#REF!</v>
      </c>
      <c r="P1546" s="0" t="e">
        <f aca="false">#REF!</f>
        <v>#REF!</v>
      </c>
      <c r="Q1546" s="153" t="e">
        <f aca="false">#REF!</f>
        <v>#REF!</v>
      </c>
      <c r="R1546" s="0" t="e">
        <f aca="false">#REF!</f>
        <v>#REF!</v>
      </c>
      <c r="S1546" s="0" t="e">
        <f aca="false">#REF!</f>
        <v>#REF!</v>
      </c>
      <c r="T1546" s="0" t="e">
        <f aca="false">VLOOKUP('XL-OPT'!Q1546,Months!$A$4:$D$288,4)</f>
        <v>#REF!</v>
      </c>
    </row>
    <row r="1547" customFormat="false" ht="12.75" hidden="false" customHeight="false" outlineLevel="0" collapsed="false">
      <c r="O1547" s="0" t="e">
        <f aca="false">CONCATENATE(P1547,Q1547)</f>
        <v>#REF!</v>
      </c>
      <c r="P1547" s="0" t="e">
        <f aca="false">#REF!</f>
        <v>#REF!</v>
      </c>
      <c r="Q1547" s="153" t="e">
        <f aca="false">#REF!</f>
        <v>#REF!</v>
      </c>
      <c r="R1547" s="0" t="e">
        <f aca="false">#REF!</f>
        <v>#REF!</v>
      </c>
      <c r="S1547" s="0" t="e">
        <f aca="false">#REF!</f>
        <v>#REF!</v>
      </c>
      <c r="T1547" s="0" t="e">
        <f aca="false">VLOOKUP('XL-OPT'!Q1547,Months!$A$4:$D$288,4)</f>
        <v>#REF!</v>
      </c>
    </row>
    <row r="1548" customFormat="false" ht="12.75" hidden="false" customHeight="false" outlineLevel="0" collapsed="false">
      <c r="O1548" s="0" t="e">
        <f aca="false">CONCATENATE(P1548,Q1548)</f>
        <v>#REF!</v>
      </c>
      <c r="P1548" s="0" t="e">
        <f aca="false">#REF!</f>
        <v>#REF!</v>
      </c>
      <c r="Q1548" s="153" t="e">
        <f aca="false">#REF!</f>
        <v>#REF!</v>
      </c>
      <c r="R1548" s="0" t="e">
        <f aca="false">#REF!</f>
        <v>#REF!</v>
      </c>
      <c r="S1548" s="0" t="e">
        <f aca="false">#REF!</f>
        <v>#REF!</v>
      </c>
      <c r="T1548" s="0" t="e">
        <f aca="false">VLOOKUP('XL-OPT'!Q1548,Months!$A$4:$D$288,4)</f>
        <v>#REF!</v>
      </c>
    </row>
    <row r="1549" customFormat="false" ht="12.75" hidden="false" customHeight="false" outlineLevel="0" collapsed="false">
      <c r="O1549" s="0" t="e">
        <f aca="false">CONCATENATE(P1549,Q1549)</f>
        <v>#REF!</v>
      </c>
      <c r="P1549" s="0" t="e">
        <f aca="false">#REF!</f>
        <v>#REF!</v>
      </c>
      <c r="Q1549" s="153" t="e">
        <f aca="false">#REF!</f>
        <v>#REF!</v>
      </c>
      <c r="R1549" s="0" t="e">
        <f aca="false">#REF!</f>
        <v>#REF!</v>
      </c>
      <c r="S1549" s="0" t="e">
        <f aca="false">#REF!</f>
        <v>#REF!</v>
      </c>
      <c r="T1549" s="0" t="e">
        <f aca="false">VLOOKUP('XL-OPT'!Q1549,Months!$A$4:$D$288,4)</f>
        <v>#REF!</v>
      </c>
    </row>
    <row r="1550" customFormat="false" ht="12.75" hidden="false" customHeight="false" outlineLevel="0" collapsed="false">
      <c r="O1550" s="0" t="e">
        <f aca="false">CONCATENATE(P1550,Q1550)</f>
        <v>#REF!</v>
      </c>
      <c r="P1550" s="0" t="e">
        <f aca="false">#REF!</f>
        <v>#REF!</v>
      </c>
      <c r="Q1550" s="153" t="e">
        <f aca="false">#REF!</f>
        <v>#REF!</v>
      </c>
      <c r="R1550" s="0" t="e">
        <f aca="false">#REF!</f>
        <v>#REF!</v>
      </c>
      <c r="S1550" s="0" t="e">
        <f aca="false">#REF!</f>
        <v>#REF!</v>
      </c>
      <c r="T1550" s="0" t="e">
        <f aca="false">VLOOKUP('XL-OPT'!Q1550,Months!$A$4:$D$288,4)</f>
        <v>#REF!</v>
      </c>
    </row>
    <row r="1551" customFormat="false" ht="12.75" hidden="false" customHeight="false" outlineLevel="0" collapsed="false">
      <c r="O1551" s="0" t="e">
        <f aca="false">CONCATENATE(P1551,Q1551)</f>
        <v>#REF!</v>
      </c>
      <c r="P1551" s="0" t="e">
        <f aca="false">#REF!</f>
        <v>#REF!</v>
      </c>
      <c r="Q1551" s="153" t="e">
        <f aca="false">#REF!</f>
        <v>#REF!</v>
      </c>
      <c r="R1551" s="0" t="e">
        <f aca="false">#REF!</f>
        <v>#REF!</v>
      </c>
      <c r="S1551" s="0" t="e">
        <f aca="false">#REF!</f>
        <v>#REF!</v>
      </c>
      <c r="T1551" s="0" t="e">
        <f aca="false">VLOOKUP('XL-OPT'!Q1551,Months!$A$4:$D$288,4)</f>
        <v>#REF!</v>
      </c>
    </row>
    <row r="1552" customFormat="false" ht="12.75" hidden="false" customHeight="false" outlineLevel="0" collapsed="false">
      <c r="O1552" s="0" t="e">
        <f aca="false">CONCATENATE(P1552,Q1552)</f>
        <v>#REF!</v>
      </c>
      <c r="P1552" s="0" t="e">
        <f aca="false">#REF!</f>
        <v>#REF!</v>
      </c>
      <c r="Q1552" s="153" t="e">
        <f aca="false">#REF!</f>
        <v>#REF!</v>
      </c>
      <c r="R1552" s="0" t="e">
        <f aca="false">#REF!</f>
        <v>#REF!</v>
      </c>
      <c r="S1552" s="0" t="e">
        <f aca="false">#REF!</f>
        <v>#REF!</v>
      </c>
      <c r="T1552" s="0" t="e">
        <f aca="false">VLOOKUP('XL-OPT'!Q1552,Months!$A$4:$D$288,4)</f>
        <v>#REF!</v>
      </c>
    </row>
    <row r="1553" customFormat="false" ht="12.75" hidden="false" customHeight="false" outlineLevel="0" collapsed="false">
      <c r="O1553" s="0" t="e">
        <f aca="false">CONCATENATE(P1553,Q1553)</f>
        <v>#REF!</v>
      </c>
      <c r="P1553" s="0" t="e">
        <f aca="false">#REF!</f>
        <v>#REF!</v>
      </c>
      <c r="Q1553" s="153" t="e">
        <f aca="false">#REF!</f>
        <v>#REF!</v>
      </c>
      <c r="R1553" s="0" t="e">
        <f aca="false">#REF!</f>
        <v>#REF!</v>
      </c>
      <c r="S1553" s="0" t="e">
        <f aca="false">#REF!</f>
        <v>#REF!</v>
      </c>
      <c r="T1553" s="0" t="e">
        <f aca="false">VLOOKUP('XL-OPT'!Q1553,Months!$A$4:$D$288,4)</f>
        <v>#REF!</v>
      </c>
    </row>
    <row r="1554" customFormat="false" ht="12.75" hidden="false" customHeight="false" outlineLevel="0" collapsed="false">
      <c r="O1554" s="0" t="e">
        <f aca="false">CONCATENATE(P1554,Q1554)</f>
        <v>#REF!</v>
      </c>
      <c r="P1554" s="0" t="e">
        <f aca="false">#REF!</f>
        <v>#REF!</v>
      </c>
      <c r="Q1554" s="153" t="e">
        <f aca="false">#REF!</f>
        <v>#REF!</v>
      </c>
      <c r="R1554" s="0" t="e">
        <f aca="false">#REF!</f>
        <v>#REF!</v>
      </c>
      <c r="S1554" s="0" t="e">
        <f aca="false">#REF!</f>
        <v>#REF!</v>
      </c>
      <c r="T1554" s="0" t="e">
        <f aca="false">VLOOKUP('XL-OPT'!Q1554,Months!$A$4:$D$288,4)</f>
        <v>#REF!</v>
      </c>
    </row>
    <row r="1555" customFormat="false" ht="12.75" hidden="false" customHeight="false" outlineLevel="0" collapsed="false">
      <c r="O1555" s="0" t="e">
        <f aca="false">CONCATENATE(P1555,Q1555)</f>
        <v>#REF!</v>
      </c>
      <c r="P1555" s="0" t="e">
        <f aca="false">#REF!</f>
        <v>#REF!</v>
      </c>
      <c r="Q1555" s="153" t="e">
        <f aca="false">#REF!</f>
        <v>#REF!</v>
      </c>
      <c r="R1555" s="0" t="e">
        <f aca="false">#REF!</f>
        <v>#REF!</v>
      </c>
      <c r="S1555" s="0" t="e">
        <f aca="false">#REF!</f>
        <v>#REF!</v>
      </c>
      <c r="T1555" s="0" t="e">
        <f aca="false">VLOOKUP('XL-OPT'!Q1555,Months!$A$4:$D$288,4)</f>
        <v>#REF!</v>
      </c>
    </row>
    <row r="1556" customFormat="false" ht="12.75" hidden="false" customHeight="false" outlineLevel="0" collapsed="false">
      <c r="O1556" s="0" t="e">
        <f aca="false">CONCATENATE(P1556,Q1556)</f>
        <v>#REF!</v>
      </c>
      <c r="P1556" s="0" t="e">
        <f aca="false">#REF!</f>
        <v>#REF!</v>
      </c>
      <c r="Q1556" s="153" t="e">
        <f aca="false">#REF!</f>
        <v>#REF!</v>
      </c>
      <c r="R1556" s="0" t="e">
        <f aca="false">#REF!</f>
        <v>#REF!</v>
      </c>
      <c r="S1556" s="0" t="e">
        <f aca="false">#REF!</f>
        <v>#REF!</v>
      </c>
      <c r="T1556" s="0" t="e">
        <f aca="false">VLOOKUP('XL-OPT'!Q1556,Months!$A$4:$D$288,4)</f>
        <v>#REF!</v>
      </c>
    </row>
    <row r="1557" customFormat="false" ht="12.75" hidden="false" customHeight="false" outlineLevel="0" collapsed="false">
      <c r="O1557" s="0" t="e">
        <f aca="false">CONCATENATE(P1557,Q1557)</f>
        <v>#REF!</v>
      </c>
      <c r="P1557" s="0" t="e">
        <f aca="false">#REF!</f>
        <v>#REF!</v>
      </c>
      <c r="Q1557" s="153" t="e">
        <f aca="false">#REF!</f>
        <v>#REF!</v>
      </c>
      <c r="R1557" s="0" t="e">
        <f aca="false">#REF!</f>
        <v>#REF!</v>
      </c>
      <c r="S1557" s="0" t="e">
        <f aca="false">#REF!</f>
        <v>#REF!</v>
      </c>
      <c r="T1557" s="0" t="e">
        <f aca="false">VLOOKUP('XL-OPT'!Q1557,Months!$A$4:$D$288,4)</f>
        <v>#REF!</v>
      </c>
    </row>
    <row r="1558" customFormat="false" ht="12.75" hidden="false" customHeight="false" outlineLevel="0" collapsed="false">
      <c r="O1558" s="0" t="e">
        <f aca="false">CONCATENATE(P1558,Q1558)</f>
        <v>#REF!</v>
      </c>
      <c r="P1558" s="0" t="e">
        <f aca="false">#REF!</f>
        <v>#REF!</v>
      </c>
      <c r="Q1558" s="153" t="e">
        <f aca="false">#REF!</f>
        <v>#REF!</v>
      </c>
      <c r="R1558" s="0" t="e">
        <f aca="false">#REF!</f>
        <v>#REF!</v>
      </c>
      <c r="S1558" s="0" t="e">
        <f aca="false">#REF!</f>
        <v>#REF!</v>
      </c>
      <c r="T1558" s="0" t="e">
        <f aca="false">VLOOKUP('XL-OPT'!Q1558,Months!$A$4:$D$288,4)</f>
        <v>#REF!</v>
      </c>
    </row>
    <row r="1559" customFormat="false" ht="12.75" hidden="false" customHeight="false" outlineLevel="0" collapsed="false">
      <c r="O1559" s="0" t="e">
        <f aca="false">CONCATENATE(P1559,Q1559)</f>
        <v>#REF!</v>
      </c>
      <c r="P1559" s="0" t="e">
        <f aca="false">#REF!</f>
        <v>#REF!</v>
      </c>
      <c r="Q1559" s="153" t="e">
        <f aca="false">#REF!</f>
        <v>#REF!</v>
      </c>
      <c r="R1559" s="0" t="e">
        <f aca="false">#REF!</f>
        <v>#REF!</v>
      </c>
      <c r="S1559" s="0" t="e">
        <f aca="false">#REF!</f>
        <v>#REF!</v>
      </c>
      <c r="T1559" s="0" t="e">
        <f aca="false">VLOOKUP('XL-OPT'!Q1559,Months!$A$4:$D$288,4)</f>
        <v>#REF!</v>
      </c>
    </row>
    <row r="1560" customFormat="false" ht="12.75" hidden="false" customHeight="false" outlineLevel="0" collapsed="false">
      <c r="O1560" s="0" t="e">
        <f aca="false">CONCATENATE(P1560,Q1560)</f>
        <v>#REF!</v>
      </c>
      <c r="P1560" s="0" t="e">
        <f aca="false">#REF!</f>
        <v>#REF!</v>
      </c>
      <c r="Q1560" s="153" t="e">
        <f aca="false">#REF!</f>
        <v>#REF!</v>
      </c>
      <c r="R1560" s="0" t="e">
        <f aca="false">#REF!</f>
        <v>#REF!</v>
      </c>
      <c r="S1560" s="0" t="e">
        <f aca="false">#REF!</f>
        <v>#REF!</v>
      </c>
      <c r="T1560" s="0" t="e">
        <f aca="false">VLOOKUP('XL-OPT'!Q1560,Months!$A$4:$D$288,4)</f>
        <v>#REF!</v>
      </c>
    </row>
    <row r="1561" customFormat="false" ht="12.75" hidden="false" customHeight="false" outlineLevel="0" collapsed="false">
      <c r="O1561" s="0" t="e">
        <f aca="false">CONCATENATE(P1561,Q1561)</f>
        <v>#REF!</v>
      </c>
      <c r="P1561" s="0" t="e">
        <f aca="false">#REF!</f>
        <v>#REF!</v>
      </c>
      <c r="Q1561" s="153" t="e">
        <f aca="false">#REF!</f>
        <v>#REF!</v>
      </c>
      <c r="R1561" s="0" t="e">
        <f aca="false">#REF!</f>
        <v>#REF!</v>
      </c>
      <c r="S1561" s="0" t="e">
        <f aca="false">#REF!</f>
        <v>#REF!</v>
      </c>
      <c r="T1561" s="0" t="e">
        <f aca="false">VLOOKUP('XL-OPT'!Q1561,Months!$A$4:$D$288,4)</f>
        <v>#REF!</v>
      </c>
    </row>
    <row r="1562" customFormat="false" ht="12.75" hidden="false" customHeight="false" outlineLevel="0" collapsed="false">
      <c r="O1562" s="0" t="e">
        <f aca="false">CONCATENATE(P1562,Q1562)</f>
        <v>#REF!</v>
      </c>
      <c r="P1562" s="0" t="e">
        <f aca="false">#REF!</f>
        <v>#REF!</v>
      </c>
      <c r="Q1562" s="153" t="e">
        <f aca="false">#REF!</f>
        <v>#REF!</v>
      </c>
      <c r="R1562" s="0" t="e">
        <f aca="false">#REF!</f>
        <v>#REF!</v>
      </c>
      <c r="S1562" s="0" t="e">
        <f aca="false">#REF!</f>
        <v>#REF!</v>
      </c>
      <c r="T1562" s="0" t="e">
        <f aca="false">VLOOKUP('XL-OPT'!Q1562,Months!$A$4:$D$288,4)</f>
        <v>#REF!</v>
      </c>
    </row>
    <row r="1563" customFormat="false" ht="12.75" hidden="false" customHeight="false" outlineLevel="0" collapsed="false">
      <c r="O1563" s="0" t="e">
        <f aca="false">CONCATENATE(P1563,Q1563)</f>
        <v>#REF!</v>
      </c>
      <c r="P1563" s="0" t="e">
        <f aca="false">#REF!</f>
        <v>#REF!</v>
      </c>
      <c r="Q1563" s="153" t="e">
        <f aca="false">#REF!</f>
        <v>#REF!</v>
      </c>
      <c r="R1563" s="0" t="e">
        <f aca="false">#REF!</f>
        <v>#REF!</v>
      </c>
      <c r="S1563" s="0" t="e">
        <f aca="false">#REF!</f>
        <v>#REF!</v>
      </c>
      <c r="T1563" s="0" t="e">
        <f aca="false">VLOOKUP('XL-OPT'!Q1563,Months!$A$4:$D$288,4)</f>
        <v>#REF!</v>
      </c>
    </row>
    <row r="1564" customFormat="false" ht="12.75" hidden="false" customHeight="false" outlineLevel="0" collapsed="false">
      <c r="O1564" s="0" t="e">
        <f aca="false">CONCATENATE(P1564,Q1564)</f>
        <v>#REF!</v>
      </c>
      <c r="P1564" s="0" t="e">
        <f aca="false">#REF!</f>
        <v>#REF!</v>
      </c>
      <c r="Q1564" s="153" t="e">
        <f aca="false">#REF!</f>
        <v>#REF!</v>
      </c>
      <c r="R1564" s="0" t="e">
        <f aca="false">#REF!</f>
        <v>#REF!</v>
      </c>
      <c r="S1564" s="0" t="e">
        <f aca="false">#REF!</f>
        <v>#REF!</v>
      </c>
      <c r="T1564" s="0" t="e">
        <f aca="false">VLOOKUP('XL-OPT'!Q1564,Months!$A$4:$D$288,4)</f>
        <v>#REF!</v>
      </c>
    </row>
    <row r="1565" customFormat="false" ht="12.75" hidden="false" customHeight="false" outlineLevel="0" collapsed="false">
      <c r="O1565" s="0" t="e">
        <f aca="false">CONCATENATE(P1565,Q1565)</f>
        <v>#REF!</v>
      </c>
      <c r="P1565" s="0" t="e">
        <f aca="false">#REF!</f>
        <v>#REF!</v>
      </c>
      <c r="Q1565" s="153" t="e">
        <f aca="false">#REF!</f>
        <v>#REF!</v>
      </c>
      <c r="R1565" s="0" t="e">
        <f aca="false">#REF!</f>
        <v>#REF!</v>
      </c>
      <c r="S1565" s="0" t="e">
        <f aca="false">#REF!</f>
        <v>#REF!</v>
      </c>
      <c r="T1565" s="0" t="e">
        <f aca="false">VLOOKUP('XL-OPT'!Q1565,Months!$A$4:$D$288,4)</f>
        <v>#REF!</v>
      </c>
    </row>
    <row r="1566" customFormat="false" ht="12.75" hidden="false" customHeight="false" outlineLevel="0" collapsed="false">
      <c r="O1566" s="0" t="e">
        <f aca="false">CONCATENATE(P1566,Q1566)</f>
        <v>#REF!</v>
      </c>
      <c r="P1566" s="0" t="e">
        <f aca="false">#REF!</f>
        <v>#REF!</v>
      </c>
      <c r="Q1566" s="153" t="e">
        <f aca="false">#REF!</f>
        <v>#REF!</v>
      </c>
      <c r="R1566" s="0" t="e">
        <f aca="false">#REF!</f>
        <v>#REF!</v>
      </c>
      <c r="S1566" s="0" t="e">
        <f aca="false">#REF!</f>
        <v>#REF!</v>
      </c>
      <c r="T1566" s="0" t="e">
        <f aca="false">VLOOKUP('XL-OPT'!Q1566,Months!$A$4:$D$288,4)</f>
        <v>#REF!</v>
      </c>
    </row>
    <row r="1567" customFormat="false" ht="12.75" hidden="false" customHeight="false" outlineLevel="0" collapsed="false">
      <c r="O1567" s="0" t="e">
        <f aca="false">CONCATENATE(P1567,Q1567)</f>
        <v>#REF!</v>
      </c>
      <c r="P1567" s="0" t="e">
        <f aca="false">#REF!</f>
        <v>#REF!</v>
      </c>
      <c r="Q1567" s="153" t="e">
        <f aca="false">#REF!</f>
        <v>#REF!</v>
      </c>
      <c r="R1567" s="0" t="e">
        <f aca="false">#REF!</f>
        <v>#REF!</v>
      </c>
      <c r="S1567" s="0" t="e">
        <f aca="false">#REF!</f>
        <v>#REF!</v>
      </c>
      <c r="T1567" s="0" t="e">
        <f aca="false">VLOOKUP('XL-OPT'!Q1567,Months!$A$4:$D$288,4)</f>
        <v>#REF!</v>
      </c>
    </row>
    <row r="1568" customFormat="false" ht="12.75" hidden="false" customHeight="false" outlineLevel="0" collapsed="false">
      <c r="O1568" s="0" t="e">
        <f aca="false">CONCATENATE(P1568,Q1568)</f>
        <v>#REF!</v>
      </c>
      <c r="P1568" s="0" t="e">
        <f aca="false">#REF!</f>
        <v>#REF!</v>
      </c>
      <c r="Q1568" s="153" t="e">
        <f aca="false">#REF!</f>
        <v>#REF!</v>
      </c>
      <c r="R1568" s="0" t="e">
        <f aca="false">#REF!</f>
        <v>#REF!</v>
      </c>
      <c r="S1568" s="0" t="e">
        <f aca="false">#REF!</f>
        <v>#REF!</v>
      </c>
      <c r="T1568" s="0" t="e">
        <f aca="false">VLOOKUP('XL-OPT'!Q1568,Months!$A$4:$D$288,4)</f>
        <v>#REF!</v>
      </c>
    </row>
    <row r="1569" customFormat="false" ht="12.75" hidden="false" customHeight="false" outlineLevel="0" collapsed="false">
      <c r="O1569" s="0" t="e">
        <f aca="false">CONCATENATE(P1569,Q1569)</f>
        <v>#REF!</v>
      </c>
      <c r="P1569" s="0" t="e">
        <f aca="false">#REF!</f>
        <v>#REF!</v>
      </c>
      <c r="Q1569" s="153" t="e">
        <f aca="false">#REF!</f>
        <v>#REF!</v>
      </c>
      <c r="R1569" s="0" t="e">
        <f aca="false">#REF!</f>
        <v>#REF!</v>
      </c>
      <c r="S1569" s="0" t="e">
        <f aca="false">#REF!</f>
        <v>#REF!</v>
      </c>
      <c r="T1569" s="0" t="e">
        <f aca="false">VLOOKUP('XL-OPT'!Q1569,Months!$A$4:$D$288,4)</f>
        <v>#REF!</v>
      </c>
    </row>
    <row r="1570" customFormat="false" ht="12.75" hidden="false" customHeight="false" outlineLevel="0" collapsed="false">
      <c r="O1570" s="0" t="e">
        <f aca="false">CONCATENATE(P1570,Q1570)</f>
        <v>#REF!</v>
      </c>
      <c r="P1570" s="0" t="e">
        <f aca="false">#REF!</f>
        <v>#REF!</v>
      </c>
      <c r="Q1570" s="153" t="e">
        <f aca="false">#REF!</f>
        <v>#REF!</v>
      </c>
      <c r="R1570" s="0" t="e">
        <f aca="false">#REF!</f>
        <v>#REF!</v>
      </c>
      <c r="S1570" s="0" t="e">
        <f aca="false">#REF!</f>
        <v>#REF!</v>
      </c>
      <c r="T1570" s="0" t="e">
        <f aca="false">VLOOKUP('XL-OPT'!Q1570,Months!$A$4:$D$288,4)</f>
        <v>#REF!</v>
      </c>
    </row>
    <row r="1571" customFormat="false" ht="12.75" hidden="false" customHeight="false" outlineLevel="0" collapsed="false">
      <c r="O1571" s="0" t="e">
        <f aca="false">CONCATENATE(P1571,Q1571)</f>
        <v>#REF!</v>
      </c>
      <c r="P1571" s="0" t="e">
        <f aca="false">#REF!</f>
        <v>#REF!</v>
      </c>
      <c r="Q1571" s="153" t="e">
        <f aca="false">#REF!</f>
        <v>#REF!</v>
      </c>
      <c r="R1571" s="0" t="e">
        <f aca="false">#REF!</f>
        <v>#REF!</v>
      </c>
      <c r="S1571" s="0" t="e">
        <f aca="false">#REF!</f>
        <v>#REF!</v>
      </c>
      <c r="T1571" s="0" t="e">
        <f aca="false">VLOOKUP('XL-OPT'!Q1571,Months!$A$4:$D$288,4)</f>
        <v>#REF!</v>
      </c>
    </row>
    <row r="1572" customFormat="false" ht="12.75" hidden="false" customHeight="false" outlineLevel="0" collapsed="false">
      <c r="O1572" s="0" t="e">
        <f aca="false">CONCATENATE(P1572,Q1572)</f>
        <v>#REF!</v>
      </c>
      <c r="P1572" s="0" t="e">
        <f aca="false">#REF!</f>
        <v>#REF!</v>
      </c>
      <c r="Q1572" s="153" t="e">
        <f aca="false">#REF!</f>
        <v>#REF!</v>
      </c>
      <c r="R1572" s="0" t="e">
        <f aca="false">#REF!</f>
        <v>#REF!</v>
      </c>
      <c r="S1572" s="0" t="e">
        <f aca="false">#REF!</f>
        <v>#REF!</v>
      </c>
      <c r="T1572" s="0" t="e">
        <f aca="false">VLOOKUP('XL-OPT'!Q1572,Months!$A$4:$D$288,4)</f>
        <v>#REF!</v>
      </c>
    </row>
    <row r="1573" customFormat="false" ht="12.75" hidden="false" customHeight="false" outlineLevel="0" collapsed="false">
      <c r="O1573" s="0" t="e">
        <f aca="false">CONCATENATE(P1573,Q1573)</f>
        <v>#REF!</v>
      </c>
      <c r="P1573" s="0" t="e">
        <f aca="false">#REF!</f>
        <v>#REF!</v>
      </c>
      <c r="Q1573" s="153" t="e">
        <f aca="false">#REF!</f>
        <v>#REF!</v>
      </c>
      <c r="R1573" s="0" t="e">
        <f aca="false">#REF!</f>
        <v>#REF!</v>
      </c>
      <c r="S1573" s="0" t="e">
        <f aca="false">#REF!</f>
        <v>#REF!</v>
      </c>
      <c r="T1573" s="0" t="e">
        <f aca="false">VLOOKUP('XL-OPT'!Q1573,Months!$A$4:$D$288,4)</f>
        <v>#REF!</v>
      </c>
    </row>
    <row r="1574" customFormat="false" ht="12.75" hidden="false" customHeight="false" outlineLevel="0" collapsed="false">
      <c r="O1574" s="0" t="e">
        <f aca="false">CONCATENATE(P1574,Q1574)</f>
        <v>#REF!</v>
      </c>
      <c r="P1574" s="0" t="e">
        <f aca="false">#REF!</f>
        <v>#REF!</v>
      </c>
      <c r="Q1574" s="153" t="e">
        <f aca="false">#REF!</f>
        <v>#REF!</v>
      </c>
      <c r="R1574" s="0" t="e">
        <f aca="false">#REF!</f>
        <v>#REF!</v>
      </c>
      <c r="S1574" s="0" t="e">
        <f aca="false">#REF!</f>
        <v>#REF!</v>
      </c>
      <c r="T1574" s="0" t="e">
        <f aca="false">VLOOKUP('XL-OPT'!Q1574,Months!$A$4:$D$288,4)</f>
        <v>#REF!</v>
      </c>
    </row>
    <row r="1575" customFormat="false" ht="12.75" hidden="false" customHeight="false" outlineLevel="0" collapsed="false">
      <c r="O1575" s="0" t="e">
        <f aca="false">CONCATENATE(P1575,Q1575)</f>
        <v>#REF!</v>
      </c>
      <c r="P1575" s="0" t="e">
        <f aca="false">#REF!</f>
        <v>#REF!</v>
      </c>
      <c r="Q1575" s="153" t="e">
        <f aca="false">#REF!</f>
        <v>#REF!</v>
      </c>
      <c r="R1575" s="0" t="e">
        <f aca="false">#REF!</f>
        <v>#REF!</v>
      </c>
      <c r="S1575" s="0" t="e">
        <f aca="false">#REF!</f>
        <v>#REF!</v>
      </c>
      <c r="T1575" s="0" t="e">
        <f aca="false">VLOOKUP('XL-OPT'!Q1575,Months!$A$4:$D$288,4)</f>
        <v>#REF!</v>
      </c>
    </row>
    <row r="1576" customFormat="false" ht="12.75" hidden="false" customHeight="false" outlineLevel="0" collapsed="false">
      <c r="O1576" s="0" t="e">
        <f aca="false">CONCATENATE(P1576,Q1576)</f>
        <v>#REF!</v>
      </c>
      <c r="P1576" s="0" t="e">
        <f aca="false">#REF!</f>
        <v>#REF!</v>
      </c>
      <c r="Q1576" s="153" t="e">
        <f aca="false">#REF!</f>
        <v>#REF!</v>
      </c>
      <c r="R1576" s="0" t="e">
        <f aca="false">#REF!</f>
        <v>#REF!</v>
      </c>
      <c r="S1576" s="0" t="e">
        <f aca="false">#REF!</f>
        <v>#REF!</v>
      </c>
      <c r="T1576" s="0" t="e">
        <f aca="false">VLOOKUP('XL-OPT'!Q1576,Months!$A$4:$D$288,4)</f>
        <v>#REF!</v>
      </c>
    </row>
    <row r="1577" customFormat="false" ht="12.75" hidden="false" customHeight="false" outlineLevel="0" collapsed="false">
      <c r="O1577" s="0" t="e">
        <f aca="false">CONCATENATE(P1577,Q1577)</f>
        <v>#REF!</v>
      </c>
      <c r="P1577" s="0" t="e">
        <f aca="false">#REF!</f>
        <v>#REF!</v>
      </c>
      <c r="Q1577" s="153" t="e">
        <f aca="false">#REF!</f>
        <v>#REF!</v>
      </c>
      <c r="R1577" s="0" t="e">
        <f aca="false">#REF!</f>
        <v>#REF!</v>
      </c>
      <c r="S1577" s="0" t="e">
        <f aca="false">#REF!</f>
        <v>#REF!</v>
      </c>
      <c r="T1577" s="0" t="e">
        <f aca="false">VLOOKUP('XL-OPT'!Q1577,Months!$A$4:$D$288,4)</f>
        <v>#REF!</v>
      </c>
    </row>
    <row r="1578" customFormat="false" ht="12.75" hidden="false" customHeight="false" outlineLevel="0" collapsed="false">
      <c r="O1578" s="0" t="e">
        <f aca="false">CONCATENATE(P1578,Q1578)</f>
        <v>#REF!</v>
      </c>
      <c r="P1578" s="0" t="e">
        <f aca="false">#REF!</f>
        <v>#REF!</v>
      </c>
      <c r="Q1578" s="153" t="e">
        <f aca="false">#REF!</f>
        <v>#REF!</v>
      </c>
      <c r="R1578" s="0" t="e">
        <f aca="false">#REF!</f>
        <v>#REF!</v>
      </c>
      <c r="S1578" s="0" t="e">
        <f aca="false">#REF!</f>
        <v>#REF!</v>
      </c>
      <c r="T1578" s="0" t="e">
        <f aca="false">VLOOKUP('XL-OPT'!Q1578,Months!$A$4:$D$288,4)</f>
        <v>#REF!</v>
      </c>
    </row>
    <row r="1579" customFormat="false" ht="12.75" hidden="false" customHeight="false" outlineLevel="0" collapsed="false">
      <c r="O1579" s="0" t="e">
        <f aca="false">CONCATENATE(P1579,Q1579)</f>
        <v>#REF!</v>
      </c>
      <c r="P1579" s="0" t="e">
        <f aca="false">#REF!</f>
        <v>#REF!</v>
      </c>
      <c r="Q1579" s="153" t="e">
        <f aca="false">#REF!</f>
        <v>#REF!</v>
      </c>
      <c r="R1579" s="0" t="e">
        <f aca="false">#REF!</f>
        <v>#REF!</v>
      </c>
      <c r="S1579" s="0" t="e">
        <f aca="false">#REF!</f>
        <v>#REF!</v>
      </c>
      <c r="T1579" s="0" t="e">
        <f aca="false">VLOOKUP('XL-OPT'!Q1579,Months!$A$4:$D$288,4)</f>
        <v>#REF!</v>
      </c>
    </row>
    <row r="1580" customFormat="false" ht="12.75" hidden="false" customHeight="false" outlineLevel="0" collapsed="false">
      <c r="O1580" s="0" t="e">
        <f aca="false">CONCATENATE(P1580,Q1580)</f>
        <v>#REF!</v>
      </c>
      <c r="P1580" s="0" t="e">
        <f aca="false">#REF!</f>
        <v>#REF!</v>
      </c>
      <c r="Q1580" s="153" t="e">
        <f aca="false">#REF!</f>
        <v>#REF!</v>
      </c>
      <c r="R1580" s="0" t="e">
        <f aca="false">#REF!</f>
        <v>#REF!</v>
      </c>
      <c r="S1580" s="0" t="e">
        <f aca="false">#REF!</f>
        <v>#REF!</v>
      </c>
      <c r="T1580" s="0" t="e">
        <f aca="false">VLOOKUP('XL-OPT'!Q1580,Months!$A$4:$D$288,4)</f>
        <v>#REF!</v>
      </c>
    </row>
    <row r="1581" customFormat="false" ht="12.75" hidden="false" customHeight="false" outlineLevel="0" collapsed="false">
      <c r="O1581" s="0" t="e">
        <f aca="false">CONCATENATE(P1581,Q1581)</f>
        <v>#REF!</v>
      </c>
      <c r="P1581" s="0" t="e">
        <f aca="false">#REF!</f>
        <v>#REF!</v>
      </c>
      <c r="Q1581" s="153" t="e">
        <f aca="false">#REF!</f>
        <v>#REF!</v>
      </c>
      <c r="R1581" s="0" t="e">
        <f aca="false">#REF!</f>
        <v>#REF!</v>
      </c>
      <c r="S1581" s="0" t="e">
        <f aca="false">#REF!</f>
        <v>#REF!</v>
      </c>
      <c r="T1581" s="0" t="e">
        <f aca="false">VLOOKUP('XL-OPT'!Q1581,Months!$A$4:$D$288,4)</f>
        <v>#REF!</v>
      </c>
    </row>
    <row r="1582" customFormat="false" ht="12.75" hidden="false" customHeight="false" outlineLevel="0" collapsed="false">
      <c r="O1582" s="0" t="e">
        <f aca="false">CONCATENATE(P1582,Q1582)</f>
        <v>#REF!</v>
      </c>
      <c r="P1582" s="0" t="e">
        <f aca="false">#REF!</f>
        <v>#REF!</v>
      </c>
      <c r="Q1582" s="153" t="e">
        <f aca="false">#REF!</f>
        <v>#REF!</v>
      </c>
      <c r="R1582" s="0" t="e">
        <f aca="false">#REF!</f>
        <v>#REF!</v>
      </c>
      <c r="S1582" s="0" t="e">
        <f aca="false">#REF!</f>
        <v>#REF!</v>
      </c>
      <c r="T1582" s="0" t="e">
        <f aca="false">VLOOKUP('XL-OPT'!Q1582,Months!$A$4:$D$288,4)</f>
        <v>#REF!</v>
      </c>
    </row>
    <row r="1583" customFormat="false" ht="12.75" hidden="false" customHeight="false" outlineLevel="0" collapsed="false">
      <c r="O1583" s="0" t="e">
        <f aca="false">CONCATENATE(P1583,Q1583)</f>
        <v>#REF!</v>
      </c>
      <c r="P1583" s="0" t="e">
        <f aca="false">#REF!</f>
        <v>#REF!</v>
      </c>
      <c r="Q1583" s="153" t="e">
        <f aca="false">#REF!</f>
        <v>#REF!</v>
      </c>
      <c r="R1583" s="0" t="e">
        <f aca="false">#REF!</f>
        <v>#REF!</v>
      </c>
      <c r="S1583" s="0" t="e">
        <f aca="false">#REF!</f>
        <v>#REF!</v>
      </c>
      <c r="T1583" s="0" t="e">
        <f aca="false">VLOOKUP('XL-OPT'!Q1583,Months!$A$4:$D$288,4)</f>
        <v>#REF!</v>
      </c>
    </row>
    <row r="1584" customFormat="false" ht="12.75" hidden="false" customHeight="false" outlineLevel="0" collapsed="false">
      <c r="O1584" s="0" t="e">
        <f aca="false">CONCATENATE(P1584,Q1584)</f>
        <v>#REF!</v>
      </c>
      <c r="P1584" s="0" t="e">
        <f aca="false">#REF!</f>
        <v>#REF!</v>
      </c>
      <c r="Q1584" s="153" t="e">
        <f aca="false">#REF!</f>
        <v>#REF!</v>
      </c>
      <c r="R1584" s="0" t="e">
        <f aca="false">#REF!</f>
        <v>#REF!</v>
      </c>
      <c r="S1584" s="0" t="e">
        <f aca="false">#REF!</f>
        <v>#REF!</v>
      </c>
      <c r="T1584" s="0" t="e">
        <f aca="false">VLOOKUP('XL-OPT'!Q1584,Months!$A$4:$D$288,4)</f>
        <v>#REF!</v>
      </c>
    </row>
    <row r="1585" customFormat="false" ht="12.75" hidden="false" customHeight="false" outlineLevel="0" collapsed="false">
      <c r="O1585" s="0" t="e">
        <f aca="false">CONCATENATE(P1585,Q1585)</f>
        <v>#REF!</v>
      </c>
      <c r="P1585" s="0" t="e">
        <f aca="false">#REF!</f>
        <v>#REF!</v>
      </c>
      <c r="Q1585" s="153" t="e">
        <f aca="false">#REF!</f>
        <v>#REF!</v>
      </c>
      <c r="R1585" s="0" t="e">
        <f aca="false">#REF!</f>
        <v>#REF!</v>
      </c>
      <c r="S1585" s="0" t="e">
        <f aca="false">#REF!</f>
        <v>#REF!</v>
      </c>
      <c r="T1585" s="0" t="e">
        <f aca="false">VLOOKUP('XL-OPT'!Q1585,Months!$A$4:$D$288,4)</f>
        <v>#REF!</v>
      </c>
    </row>
    <row r="1586" customFormat="false" ht="12.75" hidden="false" customHeight="false" outlineLevel="0" collapsed="false">
      <c r="O1586" s="0" t="e">
        <f aca="false">CONCATENATE(P1586,Q1586)</f>
        <v>#REF!</v>
      </c>
      <c r="P1586" s="0" t="e">
        <f aca="false">#REF!</f>
        <v>#REF!</v>
      </c>
      <c r="Q1586" s="153" t="e">
        <f aca="false">#REF!</f>
        <v>#REF!</v>
      </c>
      <c r="R1586" s="0" t="e">
        <f aca="false">#REF!</f>
        <v>#REF!</v>
      </c>
      <c r="S1586" s="0" t="e">
        <f aca="false">#REF!</f>
        <v>#REF!</v>
      </c>
      <c r="T1586" s="0" t="e">
        <f aca="false">VLOOKUP('XL-OPT'!Q1586,Months!$A$4:$D$288,4)</f>
        <v>#REF!</v>
      </c>
    </row>
    <row r="1587" customFormat="false" ht="12.75" hidden="false" customHeight="false" outlineLevel="0" collapsed="false">
      <c r="O1587" s="0" t="e">
        <f aca="false">CONCATENATE(P1587,Q1587)</f>
        <v>#REF!</v>
      </c>
      <c r="P1587" s="0" t="e">
        <f aca="false">#REF!</f>
        <v>#REF!</v>
      </c>
      <c r="Q1587" s="153" t="e">
        <f aca="false">#REF!</f>
        <v>#REF!</v>
      </c>
      <c r="R1587" s="0" t="e">
        <f aca="false">#REF!</f>
        <v>#REF!</v>
      </c>
      <c r="S1587" s="0" t="e">
        <f aca="false">#REF!</f>
        <v>#REF!</v>
      </c>
      <c r="T1587" s="0" t="e">
        <f aca="false">VLOOKUP('XL-OPT'!Q1587,Months!$A$4:$D$288,4)</f>
        <v>#REF!</v>
      </c>
    </row>
    <row r="1588" customFormat="false" ht="12.75" hidden="false" customHeight="false" outlineLevel="0" collapsed="false">
      <c r="O1588" s="0" t="e">
        <f aca="false">CONCATENATE(P1588,Q1588)</f>
        <v>#REF!</v>
      </c>
      <c r="P1588" s="0" t="e">
        <f aca="false">#REF!</f>
        <v>#REF!</v>
      </c>
      <c r="Q1588" s="153" t="e">
        <f aca="false">#REF!</f>
        <v>#REF!</v>
      </c>
      <c r="R1588" s="0" t="e">
        <f aca="false">#REF!</f>
        <v>#REF!</v>
      </c>
      <c r="S1588" s="0" t="e">
        <f aca="false">#REF!</f>
        <v>#REF!</v>
      </c>
      <c r="T1588" s="0" t="e">
        <f aca="false">VLOOKUP('XL-OPT'!Q1588,Months!$A$4:$D$288,4)</f>
        <v>#REF!</v>
      </c>
    </row>
    <row r="1589" customFormat="false" ht="12.75" hidden="false" customHeight="false" outlineLevel="0" collapsed="false">
      <c r="O1589" s="0" t="e">
        <f aca="false">CONCATENATE(P1589,Q1589)</f>
        <v>#REF!</v>
      </c>
      <c r="P1589" s="0" t="e">
        <f aca="false">#REF!</f>
        <v>#REF!</v>
      </c>
      <c r="Q1589" s="153" t="e">
        <f aca="false">#REF!</f>
        <v>#REF!</v>
      </c>
      <c r="R1589" s="0" t="e">
        <f aca="false">#REF!</f>
        <v>#REF!</v>
      </c>
      <c r="S1589" s="0" t="e">
        <f aca="false">#REF!</f>
        <v>#REF!</v>
      </c>
      <c r="T1589" s="0" t="e">
        <f aca="false">VLOOKUP('XL-OPT'!Q1589,Months!$A$4:$D$288,4)</f>
        <v>#REF!</v>
      </c>
    </row>
    <row r="1590" customFormat="false" ht="12.75" hidden="false" customHeight="false" outlineLevel="0" collapsed="false">
      <c r="O1590" s="0" t="e">
        <f aca="false">CONCATENATE(P1590,Q1590)</f>
        <v>#REF!</v>
      </c>
      <c r="P1590" s="0" t="e">
        <f aca="false">#REF!</f>
        <v>#REF!</v>
      </c>
      <c r="Q1590" s="153" t="e">
        <f aca="false">#REF!</f>
        <v>#REF!</v>
      </c>
      <c r="R1590" s="0" t="e">
        <f aca="false">#REF!</f>
        <v>#REF!</v>
      </c>
      <c r="S1590" s="0" t="e">
        <f aca="false">#REF!</f>
        <v>#REF!</v>
      </c>
      <c r="T1590" s="0" t="e">
        <f aca="false">VLOOKUP('XL-OPT'!Q1590,Months!$A$4:$D$288,4)</f>
        <v>#REF!</v>
      </c>
    </row>
    <row r="1591" customFormat="false" ht="12.75" hidden="false" customHeight="false" outlineLevel="0" collapsed="false">
      <c r="O1591" s="0" t="e">
        <f aca="false">CONCATENATE(P1591,Q1591)</f>
        <v>#REF!</v>
      </c>
      <c r="P1591" s="0" t="e">
        <f aca="false">#REF!</f>
        <v>#REF!</v>
      </c>
      <c r="Q1591" s="153" t="e">
        <f aca="false">#REF!</f>
        <v>#REF!</v>
      </c>
      <c r="R1591" s="0" t="e">
        <f aca="false">#REF!</f>
        <v>#REF!</v>
      </c>
      <c r="S1591" s="0" t="e">
        <f aca="false">#REF!</f>
        <v>#REF!</v>
      </c>
      <c r="T1591" s="0" t="e">
        <f aca="false">VLOOKUP('XL-OPT'!Q1591,Months!$A$4:$D$288,4)</f>
        <v>#REF!</v>
      </c>
    </row>
    <row r="1592" customFormat="false" ht="12.75" hidden="false" customHeight="false" outlineLevel="0" collapsed="false">
      <c r="O1592" s="0" t="e">
        <f aca="false">CONCATENATE(P1592,Q1592)</f>
        <v>#REF!</v>
      </c>
      <c r="P1592" s="0" t="e">
        <f aca="false">#REF!</f>
        <v>#REF!</v>
      </c>
      <c r="Q1592" s="153" t="e">
        <f aca="false">#REF!</f>
        <v>#REF!</v>
      </c>
      <c r="R1592" s="0" t="e">
        <f aca="false">#REF!</f>
        <v>#REF!</v>
      </c>
      <c r="S1592" s="0" t="e">
        <f aca="false">#REF!</f>
        <v>#REF!</v>
      </c>
      <c r="T1592" s="0" t="e">
        <f aca="false">VLOOKUP('XL-OPT'!Q1592,Months!$A$4:$D$288,4)</f>
        <v>#REF!</v>
      </c>
    </row>
    <row r="1593" customFormat="false" ht="12.75" hidden="false" customHeight="false" outlineLevel="0" collapsed="false">
      <c r="O1593" s="0" t="e">
        <f aca="false">CONCATENATE(P1593,Q1593)</f>
        <v>#REF!</v>
      </c>
      <c r="P1593" s="0" t="e">
        <f aca="false">#REF!</f>
        <v>#REF!</v>
      </c>
      <c r="Q1593" s="153" t="e">
        <f aca="false">#REF!</f>
        <v>#REF!</v>
      </c>
      <c r="R1593" s="0" t="e">
        <f aca="false">#REF!</f>
        <v>#REF!</v>
      </c>
      <c r="S1593" s="0" t="e">
        <f aca="false">#REF!</f>
        <v>#REF!</v>
      </c>
      <c r="T1593" s="0" t="e">
        <f aca="false">VLOOKUP('XL-OPT'!Q1593,Months!$A$4:$D$288,4)</f>
        <v>#REF!</v>
      </c>
    </row>
    <row r="1594" customFormat="false" ht="12.75" hidden="false" customHeight="false" outlineLevel="0" collapsed="false">
      <c r="O1594" s="0" t="e">
        <f aca="false">CONCATENATE(P1594,Q1594)</f>
        <v>#REF!</v>
      </c>
      <c r="P1594" s="0" t="e">
        <f aca="false">#REF!</f>
        <v>#REF!</v>
      </c>
      <c r="Q1594" s="153" t="e">
        <f aca="false">#REF!</f>
        <v>#REF!</v>
      </c>
      <c r="R1594" s="0" t="e">
        <f aca="false">#REF!</f>
        <v>#REF!</v>
      </c>
      <c r="S1594" s="0" t="e">
        <f aca="false">#REF!</f>
        <v>#REF!</v>
      </c>
      <c r="T1594" s="0" t="e">
        <f aca="false">VLOOKUP('XL-OPT'!Q1594,Months!$A$4:$D$288,4)</f>
        <v>#REF!</v>
      </c>
    </row>
    <row r="1595" customFormat="false" ht="12.75" hidden="false" customHeight="false" outlineLevel="0" collapsed="false">
      <c r="O1595" s="0" t="e">
        <f aca="false">CONCATENATE(P1595,Q1595)</f>
        <v>#REF!</v>
      </c>
      <c r="P1595" s="0" t="e">
        <f aca="false">#REF!</f>
        <v>#REF!</v>
      </c>
      <c r="Q1595" s="153" t="e">
        <f aca="false">#REF!</f>
        <v>#REF!</v>
      </c>
      <c r="R1595" s="0" t="e">
        <f aca="false">#REF!</f>
        <v>#REF!</v>
      </c>
      <c r="S1595" s="0" t="e">
        <f aca="false">#REF!</f>
        <v>#REF!</v>
      </c>
      <c r="T1595" s="0" t="e">
        <f aca="false">VLOOKUP('XL-OPT'!Q1595,Months!$A$4:$D$288,4)</f>
        <v>#REF!</v>
      </c>
    </row>
    <row r="1596" customFormat="false" ht="12.75" hidden="false" customHeight="false" outlineLevel="0" collapsed="false">
      <c r="O1596" s="0" t="e">
        <f aca="false">CONCATENATE(P1596,Q1596)</f>
        <v>#REF!</v>
      </c>
      <c r="P1596" s="0" t="e">
        <f aca="false">#REF!</f>
        <v>#REF!</v>
      </c>
      <c r="Q1596" s="153" t="e">
        <f aca="false">#REF!</f>
        <v>#REF!</v>
      </c>
      <c r="R1596" s="0" t="e">
        <f aca="false">#REF!</f>
        <v>#REF!</v>
      </c>
      <c r="S1596" s="0" t="e">
        <f aca="false">#REF!</f>
        <v>#REF!</v>
      </c>
      <c r="T1596" s="0" t="e">
        <f aca="false">VLOOKUP('XL-OPT'!Q1596,Months!$A$4:$D$288,4)</f>
        <v>#REF!</v>
      </c>
    </row>
    <row r="1597" customFormat="false" ht="12.75" hidden="false" customHeight="false" outlineLevel="0" collapsed="false">
      <c r="O1597" s="0" t="e">
        <f aca="false">CONCATENATE(P1597,Q1597)</f>
        <v>#REF!</v>
      </c>
      <c r="P1597" s="0" t="e">
        <f aca="false">#REF!</f>
        <v>#REF!</v>
      </c>
      <c r="Q1597" s="153" t="e">
        <f aca="false">#REF!</f>
        <v>#REF!</v>
      </c>
      <c r="R1597" s="0" t="e">
        <f aca="false">#REF!</f>
        <v>#REF!</v>
      </c>
      <c r="S1597" s="0" t="e">
        <f aca="false">#REF!</f>
        <v>#REF!</v>
      </c>
      <c r="T1597" s="0" t="e">
        <f aca="false">VLOOKUP('XL-OPT'!Q1597,Months!$A$4:$D$288,4)</f>
        <v>#REF!</v>
      </c>
    </row>
    <row r="1598" customFormat="false" ht="12.75" hidden="false" customHeight="false" outlineLevel="0" collapsed="false">
      <c r="O1598" s="0" t="e">
        <f aca="false">CONCATENATE(P1598,Q1598)</f>
        <v>#REF!</v>
      </c>
      <c r="P1598" s="0" t="e">
        <f aca="false">#REF!</f>
        <v>#REF!</v>
      </c>
      <c r="Q1598" s="153" t="e">
        <f aca="false">#REF!</f>
        <v>#REF!</v>
      </c>
      <c r="R1598" s="0" t="e">
        <f aca="false">#REF!</f>
        <v>#REF!</v>
      </c>
      <c r="S1598" s="0" t="e">
        <f aca="false">#REF!</f>
        <v>#REF!</v>
      </c>
      <c r="T1598" s="0" t="e">
        <f aca="false">VLOOKUP('XL-OPT'!Q1598,Months!$A$4:$D$288,4)</f>
        <v>#REF!</v>
      </c>
    </row>
    <row r="1599" customFormat="false" ht="12.75" hidden="false" customHeight="false" outlineLevel="0" collapsed="false">
      <c r="O1599" s="0" t="e">
        <f aca="false">CONCATENATE(P1599,Q1599)</f>
        <v>#REF!</v>
      </c>
      <c r="P1599" s="0" t="e">
        <f aca="false">#REF!</f>
        <v>#REF!</v>
      </c>
      <c r="Q1599" s="153" t="e">
        <f aca="false">#REF!</f>
        <v>#REF!</v>
      </c>
      <c r="R1599" s="0" t="e">
        <f aca="false">#REF!</f>
        <v>#REF!</v>
      </c>
      <c r="S1599" s="0" t="e">
        <f aca="false">#REF!</f>
        <v>#REF!</v>
      </c>
      <c r="T1599" s="0" t="e">
        <f aca="false">VLOOKUP('XL-OPT'!Q1599,Months!$A$4:$D$288,4)</f>
        <v>#REF!</v>
      </c>
    </row>
    <row r="1600" customFormat="false" ht="12.75" hidden="false" customHeight="false" outlineLevel="0" collapsed="false">
      <c r="O1600" s="0" t="e">
        <f aca="false">CONCATENATE(P1600,Q1600)</f>
        <v>#REF!</v>
      </c>
      <c r="P1600" s="0" t="e">
        <f aca="false">#REF!</f>
        <v>#REF!</v>
      </c>
      <c r="Q1600" s="153" t="e">
        <f aca="false">#REF!</f>
        <v>#REF!</v>
      </c>
      <c r="R1600" s="0" t="e">
        <f aca="false">#REF!</f>
        <v>#REF!</v>
      </c>
      <c r="S1600" s="0" t="e">
        <f aca="false">#REF!</f>
        <v>#REF!</v>
      </c>
      <c r="T1600" s="0" t="e">
        <f aca="false">VLOOKUP('XL-OPT'!Q1600,Months!$A$4:$D$288,4)</f>
        <v>#REF!</v>
      </c>
    </row>
    <row r="1601" customFormat="false" ht="12.75" hidden="false" customHeight="false" outlineLevel="0" collapsed="false">
      <c r="O1601" s="0" t="e">
        <f aca="false">CONCATENATE(P1601,Q1601)</f>
        <v>#REF!</v>
      </c>
      <c r="P1601" s="0" t="e">
        <f aca="false">#REF!</f>
        <v>#REF!</v>
      </c>
      <c r="Q1601" s="153" t="e">
        <f aca="false">#REF!</f>
        <v>#REF!</v>
      </c>
      <c r="R1601" s="0" t="e">
        <f aca="false">#REF!</f>
        <v>#REF!</v>
      </c>
      <c r="S1601" s="0" t="e">
        <f aca="false">#REF!</f>
        <v>#REF!</v>
      </c>
      <c r="T1601" s="0" t="e">
        <f aca="false">VLOOKUP('XL-OPT'!Q1601,Months!$A$4:$D$288,4)</f>
        <v>#REF!</v>
      </c>
    </row>
    <row r="1602" customFormat="false" ht="12.75" hidden="false" customHeight="false" outlineLevel="0" collapsed="false">
      <c r="O1602" s="0" t="e">
        <f aca="false">CONCATENATE(P1602,Q1602)</f>
        <v>#REF!</v>
      </c>
      <c r="P1602" s="0" t="e">
        <f aca="false">#REF!</f>
        <v>#REF!</v>
      </c>
      <c r="Q1602" s="153" t="e">
        <f aca="false">#REF!</f>
        <v>#REF!</v>
      </c>
      <c r="R1602" s="0" t="e">
        <f aca="false">#REF!</f>
        <v>#REF!</v>
      </c>
      <c r="S1602" s="0" t="e">
        <f aca="false">#REF!</f>
        <v>#REF!</v>
      </c>
      <c r="T1602" s="0" t="e">
        <f aca="false">VLOOKUP('XL-OPT'!Q1602,Months!$A$4:$D$288,4)</f>
        <v>#REF!</v>
      </c>
    </row>
    <row r="1603" customFormat="false" ht="12.75" hidden="false" customHeight="false" outlineLevel="0" collapsed="false">
      <c r="O1603" s="0" t="e">
        <f aca="false">CONCATENATE(P1603,Q1603)</f>
        <v>#REF!</v>
      </c>
      <c r="P1603" s="0" t="e">
        <f aca="false">#REF!</f>
        <v>#REF!</v>
      </c>
      <c r="Q1603" s="153" t="e">
        <f aca="false">#REF!</f>
        <v>#REF!</v>
      </c>
      <c r="R1603" s="0" t="e">
        <f aca="false">#REF!</f>
        <v>#REF!</v>
      </c>
      <c r="S1603" s="0" t="e">
        <f aca="false">#REF!</f>
        <v>#REF!</v>
      </c>
      <c r="T1603" s="0" t="e">
        <f aca="false">VLOOKUP('XL-OPT'!Q1603,Months!$A$4:$D$288,4)</f>
        <v>#REF!</v>
      </c>
    </row>
    <row r="1604" customFormat="false" ht="12.75" hidden="false" customHeight="false" outlineLevel="0" collapsed="false">
      <c r="O1604" s="0" t="e">
        <f aca="false">CONCATENATE(P1604,Q1604)</f>
        <v>#REF!</v>
      </c>
      <c r="P1604" s="0" t="e">
        <f aca="false">#REF!</f>
        <v>#REF!</v>
      </c>
      <c r="Q1604" s="153" t="e">
        <f aca="false">#REF!</f>
        <v>#REF!</v>
      </c>
      <c r="R1604" s="0" t="e">
        <f aca="false">#REF!</f>
        <v>#REF!</v>
      </c>
      <c r="S1604" s="0" t="e">
        <f aca="false">#REF!</f>
        <v>#REF!</v>
      </c>
      <c r="T1604" s="0" t="e">
        <f aca="false">VLOOKUP('XL-OPT'!Q1604,Months!$A$4:$D$288,4)</f>
        <v>#REF!</v>
      </c>
    </row>
    <row r="1605" customFormat="false" ht="12.75" hidden="false" customHeight="false" outlineLevel="0" collapsed="false">
      <c r="O1605" s="0" t="e">
        <f aca="false">CONCATENATE(P1605,Q1605)</f>
        <v>#REF!</v>
      </c>
      <c r="P1605" s="0" t="e">
        <f aca="false">#REF!</f>
        <v>#REF!</v>
      </c>
      <c r="Q1605" s="153" t="e">
        <f aca="false">#REF!</f>
        <v>#REF!</v>
      </c>
      <c r="R1605" s="0" t="e">
        <f aca="false">#REF!</f>
        <v>#REF!</v>
      </c>
      <c r="S1605" s="0" t="e">
        <f aca="false">#REF!</f>
        <v>#REF!</v>
      </c>
      <c r="T1605" s="0" t="e">
        <f aca="false">VLOOKUP('XL-OPT'!Q1605,Months!$A$4:$D$288,4)</f>
        <v>#REF!</v>
      </c>
    </row>
    <row r="1606" customFormat="false" ht="12.75" hidden="false" customHeight="false" outlineLevel="0" collapsed="false">
      <c r="O1606" s="0" t="e">
        <f aca="false">CONCATENATE(P1606,Q1606)</f>
        <v>#REF!</v>
      </c>
      <c r="P1606" s="0" t="e">
        <f aca="false">#REF!</f>
        <v>#REF!</v>
      </c>
      <c r="Q1606" s="153" t="e">
        <f aca="false">#REF!</f>
        <v>#REF!</v>
      </c>
      <c r="R1606" s="0" t="e">
        <f aca="false">#REF!</f>
        <v>#REF!</v>
      </c>
      <c r="S1606" s="0" t="e">
        <f aca="false">#REF!</f>
        <v>#REF!</v>
      </c>
      <c r="T1606" s="0" t="e">
        <f aca="false">VLOOKUP('XL-OPT'!Q1606,Months!$A$4:$D$288,4)</f>
        <v>#REF!</v>
      </c>
    </row>
    <row r="1607" customFormat="false" ht="12.75" hidden="false" customHeight="false" outlineLevel="0" collapsed="false">
      <c r="O1607" s="0" t="e">
        <f aca="false">CONCATENATE(P1607,Q1607)</f>
        <v>#REF!</v>
      </c>
      <c r="P1607" s="0" t="e">
        <f aca="false">#REF!</f>
        <v>#REF!</v>
      </c>
      <c r="Q1607" s="153" t="e">
        <f aca="false">#REF!</f>
        <v>#REF!</v>
      </c>
      <c r="R1607" s="0" t="e">
        <f aca="false">#REF!</f>
        <v>#REF!</v>
      </c>
      <c r="S1607" s="0" t="e">
        <f aca="false">#REF!</f>
        <v>#REF!</v>
      </c>
      <c r="T1607" s="0" t="e">
        <f aca="false">VLOOKUP('XL-OPT'!Q1607,Months!$A$4:$D$288,4)</f>
        <v>#REF!</v>
      </c>
    </row>
    <row r="1608" customFormat="false" ht="12.75" hidden="false" customHeight="false" outlineLevel="0" collapsed="false">
      <c r="O1608" s="0" t="e">
        <f aca="false">CONCATENATE(P1608,Q1608)</f>
        <v>#REF!</v>
      </c>
      <c r="P1608" s="0" t="e">
        <f aca="false">#REF!</f>
        <v>#REF!</v>
      </c>
      <c r="Q1608" s="153" t="e">
        <f aca="false">#REF!</f>
        <v>#REF!</v>
      </c>
      <c r="R1608" s="0" t="e">
        <f aca="false">#REF!</f>
        <v>#REF!</v>
      </c>
      <c r="S1608" s="0" t="e">
        <f aca="false">#REF!</f>
        <v>#REF!</v>
      </c>
      <c r="T1608" s="0" t="e">
        <f aca="false">VLOOKUP('XL-OPT'!Q1608,Months!$A$4:$D$288,4)</f>
        <v>#REF!</v>
      </c>
    </row>
    <row r="1609" customFormat="false" ht="12.75" hidden="false" customHeight="false" outlineLevel="0" collapsed="false">
      <c r="O1609" s="0" t="e">
        <f aca="false">CONCATENATE(P1609,Q1609)</f>
        <v>#REF!</v>
      </c>
      <c r="P1609" s="0" t="e">
        <f aca="false">#REF!</f>
        <v>#REF!</v>
      </c>
      <c r="Q1609" s="153" t="e">
        <f aca="false">#REF!</f>
        <v>#REF!</v>
      </c>
      <c r="R1609" s="0" t="e">
        <f aca="false">#REF!</f>
        <v>#REF!</v>
      </c>
      <c r="S1609" s="0" t="e">
        <f aca="false">#REF!</f>
        <v>#REF!</v>
      </c>
      <c r="T1609" s="0" t="e">
        <f aca="false">VLOOKUP('XL-OPT'!Q1609,Months!$A$4:$D$288,4)</f>
        <v>#REF!</v>
      </c>
    </row>
    <row r="1610" customFormat="false" ht="12.75" hidden="false" customHeight="false" outlineLevel="0" collapsed="false">
      <c r="O1610" s="0" t="e">
        <f aca="false">CONCATENATE(P1610,Q1610)</f>
        <v>#REF!</v>
      </c>
      <c r="P1610" s="0" t="e">
        <f aca="false">#REF!</f>
        <v>#REF!</v>
      </c>
      <c r="Q1610" s="153" t="e">
        <f aca="false">#REF!</f>
        <v>#REF!</v>
      </c>
      <c r="R1610" s="0" t="e">
        <f aca="false">#REF!</f>
        <v>#REF!</v>
      </c>
      <c r="S1610" s="0" t="e">
        <f aca="false">#REF!</f>
        <v>#REF!</v>
      </c>
      <c r="T1610" s="0" t="e">
        <f aca="false">VLOOKUP('XL-OPT'!Q1610,Months!$A$4:$D$288,4)</f>
        <v>#REF!</v>
      </c>
    </row>
    <row r="1611" customFormat="false" ht="12.75" hidden="false" customHeight="false" outlineLevel="0" collapsed="false">
      <c r="O1611" s="0" t="e">
        <f aca="false">CONCATENATE(P1611,Q1611)</f>
        <v>#REF!</v>
      </c>
      <c r="P1611" s="0" t="e">
        <f aca="false">#REF!</f>
        <v>#REF!</v>
      </c>
      <c r="Q1611" s="153" t="e">
        <f aca="false">#REF!</f>
        <v>#REF!</v>
      </c>
      <c r="R1611" s="0" t="e">
        <f aca="false">#REF!</f>
        <v>#REF!</v>
      </c>
      <c r="S1611" s="0" t="e">
        <f aca="false">#REF!</f>
        <v>#REF!</v>
      </c>
      <c r="T1611" s="0" t="e">
        <f aca="false">VLOOKUP('XL-OPT'!Q1611,Months!$A$4:$D$288,4)</f>
        <v>#REF!</v>
      </c>
    </row>
    <row r="1612" customFormat="false" ht="12.75" hidden="false" customHeight="false" outlineLevel="0" collapsed="false">
      <c r="O1612" s="0" t="e">
        <f aca="false">CONCATENATE(P1612,Q1612)</f>
        <v>#REF!</v>
      </c>
      <c r="P1612" s="0" t="e">
        <f aca="false">#REF!</f>
        <v>#REF!</v>
      </c>
      <c r="Q1612" s="153" t="e">
        <f aca="false">#REF!</f>
        <v>#REF!</v>
      </c>
      <c r="R1612" s="0" t="e">
        <f aca="false">#REF!</f>
        <v>#REF!</v>
      </c>
      <c r="S1612" s="0" t="e">
        <f aca="false">#REF!</f>
        <v>#REF!</v>
      </c>
      <c r="T1612" s="0" t="e">
        <f aca="false">VLOOKUP('XL-OPT'!Q1612,Months!$A$4:$D$288,4)</f>
        <v>#REF!</v>
      </c>
    </row>
    <row r="1613" customFormat="false" ht="12.75" hidden="false" customHeight="false" outlineLevel="0" collapsed="false">
      <c r="O1613" s="0" t="e">
        <f aca="false">CONCATENATE(P1613,Q1613)</f>
        <v>#REF!</v>
      </c>
      <c r="P1613" s="0" t="e">
        <f aca="false">#REF!</f>
        <v>#REF!</v>
      </c>
      <c r="Q1613" s="153" t="e">
        <f aca="false">#REF!</f>
        <v>#REF!</v>
      </c>
      <c r="R1613" s="0" t="e">
        <f aca="false">#REF!</f>
        <v>#REF!</v>
      </c>
      <c r="S1613" s="0" t="e">
        <f aca="false">#REF!</f>
        <v>#REF!</v>
      </c>
      <c r="T1613" s="0" t="e">
        <f aca="false">VLOOKUP('XL-OPT'!Q1613,Months!$A$4:$D$288,4)</f>
        <v>#REF!</v>
      </c>
    </row>
    <row r="1614" customFormat="false" ht="12.75" hidden="false" customHeight="false" outlineLevel="0" collapsed="false">
      <c r="O1614" s="0" t="e">
        <f aca="false">CONCATENATE(P1614,Q1614)</f>
        <v>#REF!</v>
      </c>
      <c r="P1614" s="0" t="e">
        <f aca="false">#REF!</f>
        <v>#REF!</v>
      </c>
      <c r="Q1614" s="153" t="e">
        <f aca="false">#REF!</f>
        <v>#REF!</v>
      </c>
      <c r="R1614" s="0" t="e">
        <f aca="false">#REF!</f>
        <v>#REF!</v>
      </c>
      <c r="S1614" s="0" t="e">
        <f aca="false">#REF!</f>
        <v>#REF!</v>
      </c>
      <c r="T1614" s="0" t="e">
        <f aca="false">VLOOKUP('XL-OPT'!Q1614,Months!$A$4:$D$288,4)</f>
        <v>#REF!</v>
      </c>
    </row>
    <row r="1615" customFormat="false" ht="12.75" hidden="false" customHeight="false" outlineLevel="0" collapsed="false">
      <c r="O1615" s="0" t="e">
        <f aca="false">CONCATENATE(P1615,Q1615)</f>
        <v>#REF!</v>
      </c>
      <c r="P1615" s="0" t="e">
        <f aca="false">#REF!</f>
        <v>#REF!</v>
      </c>
      <c r="Q1615" s="153" t="e">
        <f aca="false">#REF!</f>
        <v>#REF!</v>
      </c>
      <c r="R1615" s="0" t="e">
        <f aca="false">#REF!</f>
        <v>#REF!</v>
      </c>
      <c r="S1615" s="0" t="e">
        <f aca="false">#REF!</f>
        <v>#REF!</v>
      </c>
      <c r="T1615" s="0" t="e">
        <f aca="false">VLOOKUP('XL-OPT'!Q1615,Months!$A$4:$D$288,4)</f>
        <v>#REF!</v>
      </c>
    </row>
    <row r="1616" customFormat="false" ht="12.75" hidden="false" customHeight="false" outlineLevel="0" collapsed="false">
      <c r="O1616" s="0" t="e">
        <f aca="false">CONCATENATE(P1616,Q1616)</f>
        <v>#REF!</v>
      </c>
      <c r="P1616" s="0" t="e">
        <f aca="false">#REF!</f>
        <v>#REF!</v>
      </c>
      <c r="Q1616" s="153" t="e">
        <f aca="false">#REF!</f>
        <v>#REF!</v>
      </c>
      <c r="R1616" s="0" t="e">
        <f aca="false">#REF!</f>
        <v>#REF!</v>
      </c>
      <c r="S1616" s="0" t="e">
        <f aca="false">#REF!</f>
        <v>#REF!</v>
      </c>
      <c r="T1616" s="0" t="e">
        <f aca="false">VLOOKUP('XL-OPT'!Q1616,Months!$A$4:$D$288,4)</f>
        <v>#REF!</v>
      </c>
    </row>
    <row r="1617" customFormat="false" ht="12.75" hidden="false" customHeight="false" outlineLevel="0" collapsed="false">
      <c r="O1617" s="0" t="e">
        <f aca="false">CONCATENATE(P1617,Q1617)</f>
        <v>#REF!</v>
      </c>
      <c r="P1617" s="0" t="e">
        <f aca="false">#REF!</f>
        <v>#REF!</v>
      </c>
      <c r="Q1617" s="153" t="e">
        <f aca="false">#REF!</f>
        <v>#REF!</v>
      </c>
      <c r="R1617" s="0" t="e">
        <f aca="false">#REF!</f>
        <v>#REF!</v>
      </c>
      <c r="S1617" s="0" t="e">
        <f aca="false">#REF!</f>
        <v>#REF!</v>
      </c>
      <c r="T1617" s="0" t="e">
        <f aca="false">VLOOKUP('XL-OPT'!Q1617,Months!$A$4:$D$288,4)</f>
        <v>#REF!</v>
      </c>
    </row>
    <row r="1618" customFormat="false" ht="12.75" hidden="false" customHeight="false" outlineLevel="0" collapsed="false">
      <c r="O1618" s="0" t="e">
        <f aca="false">CONCATENATE(P1618,Q1618)</f>
        <v>#REF!</v>
      </c>
      <c r="P1618" s="0" t="e">
        <f aca="false">#REF!</f>
        <v>#REF!</v>
      </c>
      <c r="Q1618" s="153" t="e">
        <f aca="false">#REF!</f>
        <v>#REF!</v>
      </c>
      <c r="R1618" s="0" t="e">
        <f aca="false">#REF!</f>
        <v>#REF!</v>
      </c>
      <c r="S1618" s="0" t="e">
        <f aca="false">#REF!</f>
        <v>#REF!</v>
      </c>
      <c r="T1618" s="0" t="e">
        <f aca="false">VLOOKUP('XL-OPT'!Q1618,Months!$A$4:$D$288,4)</f>
        <v>#REF!</v>
      </c>
    </row>
    <row r="1619" customFormat="false" ht="12.75" hidden="false" customHeight="false" outlineLevel="0" collapsed="false">
      <c r="O1619" s="0" t="e">
        <f aca="false">CONCATENATE(P1619,Q1619)</f>
        <v>#REF!</v>
      </c>
      <c r="P1619" s="0" t="e">
        <f aca="false">#REF!</f>
        <v>#REF!</v>
      </c>
      <c r="Q1619" s="153" t="e">
        <f aca="false">#REF!</f>
        <v>#REF!</v>
      </c>
      <c r="R1619" s="0" t="e">
        <f aca="false">#REF!</f>
        <v>#REF!</v>
      </c>
      <c r="S1619" s="0" t="e">
        <f aca="false">#REF!</f>
        <v>#REF!</v>
      </c>
      <c r="T1619" s="0" t="e">
        <f aca="false">VLOOKUP('XL-OPT'!Q1619,Months!$A$4:$D$288,4)</f>
        <v>#REF!</v>
      </c>
    </row>
    <row r="1620" customFormat="false" ht="12.75" hidden="false" customHeight="false" outlineLevel="0" collapsed="false">
      <c r="O1620" s="0" t="e">
        <f aca="false">CONCATENATE(P1620,Q1620)</f>
        <v>#REF!</v>
      </c>
      <c r="P1620" s="0" t="e">
        <f aca="false">#REF!</f>
        <v>#REF!</v>
      </c>
      <c r="Q1620" s="153" t="e">
        <f aca="false">#REF!</f>
        <v>#REF!</v>
      </c>
      <c r="R1620" s="0" t="e">
        <f aca="false">#REF!</f>
        <v>#REF!</v>
      </c>
      <c r="S1620" s="0" t="e">
        <f aca="false">#REF!</f>
        <v>#REF!</v>
      </c>
      <c r="T1620" s="0" t="e">
        <f aca="false">VLOOKUP('XL-OPT'!Q1620,Months!$A$4:$D$288,4)</f>
        <v>#REF!</v>
      </c>
    </row>
    <row r="1621" customFormat="false" ht="12.75" hidden="false" customHeight="false" outlineLevel="0" collapsed="false">
      <c r="O1621" s="0" t="e">
        <f aca="false">CONCATENATE(P1621,Q1621)</f>
        <v>#REF!</v>
      </c>
      <c r="P1621" s="0" t="e">
        <f aca="false">#REF!</f>
        <v>#REF!</v>
      </c>
      <c r="Q1621" s="153" t="e">
        <f aca="false">#REF!</f>
        <v>#REF!</v>
      </c>
      <c r="R1621" s="0" t="e">
        <f aca="false">#REF!</f>
        <v>#REF!</v>
      </c>
      <c r="S1621" s="0" t="e">
        <f aca="false">#REF!</f>
        <v>#REF!</v>
      </c>
      <c r="T1621" s="0" t="e">
        <f aca="false">VLOOKUP('XL-OPT'!Q1621,Months!$A$4:$D$288,4)</f>
        <v>#REF!</v>
      </c>
    </row>
    <row r="1622" customFormat="false" ht="12.75" hidden="false" customHeight="false" outlineLevel="0" collapsed="false">
      <c r="O1622" s="0" t="e">
        <f aca="false">CONCATENATE(P1622,Q1622)</f>
        <v>#REF!</v>
      </c>
      <c r="P1622" s="0" t="e">
        <f aca="false">#REF!</f>
        <v>#REF!</v>
      </c>
      <c r="Q1622" s="153" t="e">
        <f aca="false">#REF!</f>
        <v>#REF!</v>
      </c>
      <c r="R1622" s="0" t="e">
        <f aca="false">#REF!</f>
        <v>#REF!</v>
      </c>
      <c r="S1622" s="0" t="e">
        <f aca="false">#REF!</f>
        <v>#REF!</v>
      </c>
      <c r="T1622" s="0" t="e">
        <f aca="false">VLOOKUP('XL-OPT'!Q1622,Months!$A$4:$D$288,4)</f>
        <v>#REF!</v>
      </c>
    </row>
    <row r="1623" customFormat="false" ht="12.75" hidden="false" customHeight="false" outlineLevel="0" collapsed="false">
      <c r="O1623" s="0" t="e">
        <f aca="false">CONCATENATE(P1623,Q1623)</f>
        <v>#REF!</v>
      </c>
      <c r="P1623" s="0" t="e">
        <f aca="false">#REF!</f>
        <v>#REF!</v>
      </c>
      <c r="Q1623" s="153" t="e">
        <f aca="false">#REF!</f>
        <v>#REF!</v>
      </c>
      <c r="R1623" s="0" t="e">
        <f aca="false">#REF!</f>
        <v>#REF!</v>
      </c>
      <c r="S1623" s="0" t="e">
        <f aca="false">#REF!</f>
        <v>#REF!</v>
      </c>
      <c r="T1623" s="0" t="e">
        <f aca="false">VLOOKUP('XL-OPT'!Q1623,Months!$A$4:$D$288,4)</f>
        <v>#REF!</v>
      </c>
    </row>
    <row r="1624" customFormat="false" ht="12.75" hidden="false" customHeight="false" outlineLevel="0" collapsed="false">
      <c r="O1624" s="0" t="e">
        <f aca="false">CONCATENATE(P1624,Q1624)</f>
        <v>#REF!</v>
      </c>
      <c r="P1624" s="0" t="e">
        <f aca="false">#REF!</f>
        <v>#REF!</v>
      </c>
      <c r="Q1624" s="153" t="e">
        <f aca="false">#REF!</f>
        <v>#REF!</v>
      </c>
      <c r="R1624" s="0" t="e">
        <f aca="false">#REF!</f>
        <v>#REF!</v>
      </c>
      <c r="S1624" s="0" t="e">
        <f aca="false">#REF!</f>
        <v>#REF!</v>
      </c>
      <c r="T1624" s="0" t="e">
        <f aca="false">VLOOKUP('XL-OPT'!Q1624,Months!$A$4:$D$288,4)</f>
        <v>#REF!</v>
      </c>
    </row>
    <row r="1625" customFormat="false" ht="12.75" hidden="false" customHeight="false" outlineLevel="0" collapsed="false">
      <c r="O1625" s="0" t="e">
        <f aca="false">CONCATENATE(P1625,Q1625)</f>
        <v>#REF!</v>
      </c>
      <c r="P1625" s="0" t="e">
        <f aca="false">#REF!</f>
        <v>#REF!</v>
      </c>
      <c r="Q1625" s="153" t="e">
        <f aca="false">#REF!</f>
        <v>#REF!</v>
      </c>
      <c r="R1625" s="0" t="e">
        <f aca="false">#REF!</f>
        <v>#REF!</v>
      </c>
      <c r="S1625" s="0" t="e">
        <f aca="false">#REF!</f>
        <v>#REF!</v>
      </c>
      <c r="T1625" s="0" t="e">
        <f aca="false">VLOOKUP('XL-OPT'!Q1625,Months!$A$4:$D$288,4)</f>
        <v>#REF!</v>
      </c>
    </row>
    <row r="1626" customFormat="false" ht="12.75" hidden="false" customHeight="false" outlineLevel="0" collapsed="false">
      <c r="O1626" s="0" t="e">
        <f aca="false">CONCATENATE(P1626,Q1626)</f>
        <v>#REF!</v>
      </c>
      <c r="P1626" s="0" t="e">
        <f aca="false">#REF!</f>
        <v>#REF!</v>
      </c>
      <c r="Q1626" s="153" t="e">
        <f aca="false">#REF!</f>
        <v>#REF!</v>
      </c>
      <c r="R1626" s="0" t="e">
        <f aca="false">#REF!</f>
        <v>#REF!</v>
      </c>
      <c r="S1626" s="0" t="e">
        <f aca="false">#REF!</f>
        <v>#REF!</v>
      </c>
      <c r="T1626" s="0" t="e">
        <f aca="false">VLOOKUP('XL-OPT'!Q1626,Months!$A$4:$D$288,4)</f>
        <v>#REF!</v>
      </c>
    </row>
    <row r="1627" customFormat="false" ht="12.75" hidden="false" customHeight="false" outlineLevel="0" collapsed="false">
      <c r="O1627" s="0" t="e">
        <f aca="false">CONCATENATE(P1627,Q1627)</f>
        <v>#REF!</v>
      </c>
      <c r="P1627" s="0" t="e">
        <f aca="false">#REF!</f>
        <v>#REF!</v>
      </c>
      <c r="Q1627" s="153" t="e">
        <f aca="false">#REF!</f>
        <v>#REF!</v>
      </c>
      <c r="R1627" s="0" t="e">
        <f aca="false">#REF!</f>
        <v>#REF!</v>
      </c>
      <c r="S1627" s="0" t="e">
        <f aca="false">#REF!</f>
        <v>#REF!</v>
      </c>
      <c r="T1627" s="0" t="e">
        <f aca="false">VLOOKUP('XL-OPT'!Q1627,Months!$A$4:$D$288,4)</f>
        <v>#REF!</v>
      </c>
    </row>
    <row r="1628" customFormat="false" ht="12.75" hidden="false" customHeight="false" outlineLevel="0" collapsed="false">
      <c r="O1628" s="0" t="e">
        <f aca="false">CONCATENATE(P1628,Q1628)</f>
        <v>#REF!</v>
      </c>
      <c r="P1628" s="0" t="e">
        <f aca="false">#REF!</f>
        <v>#REF!</v>
      </c>
      <c r="Q1628" s="153" t="e">
        <f aca="false">#REF!</f>
        <v>#REF!</v>
      </c>
      <c r="R1628" s="0" t="e">
        <f aca="false">#REF!</f>
        <v>#REF!</v>
      </c>
      <c r="S1628" s="0" t="e">
        <f aca="false">#REF!</f>
        <v>#REF!</v>
      </c>
      <c r="T1628" s="0" t="e">
        <f aca="false">VLOOKUP('XL-OPT'!Q1628,Months!$A$4:$D$288,4)</f>
        <v>#REF!</v>
      </c>
    </row>
    <row r="1629" customFormat="false" ht="12.75" hidden="false" customHeight="false" outlineLevel="0" collapsed="false">
      <c r="O1629" s="0" t="e">
        <f aca="false">CONCATENATE(P1629,Q1629)</f>
        <v>#REF!</v>
      </c>
      <c r="P1629" s="0" t="e">
        <f aca="false">#REF!</f>
        <v>#REF!</v>
      </c>
      <c r="Q1629" s="153" t="e">
        <f aca="false">#REF!</f>
        <v>#REF!</v>
      </c>
      <c r="R1629" s="0" t="e">
        <f aca="false">#REF!</f>
        <v>#REF!</v>
      </c>
      <c r="S1629" s="0" t="e">
        <f aca="false">#REF!</f>
        <v>#REF!</v>
      </c>
      <c r="T1629" s="0" t="e">
        <f aca="false">VLOOKUP('XL-OPT'!Q1629,Months!$A$4:$D$288,4)</f>
        <v>#REF!</v>
      </c>
    </row>
    <row r="1630" customFormat="false" ht="12.75" hidden="false" customHeight="false" outlineLevel="0" collapsed="false">
      <c r="O1630" s="0" t="e">
        <f aca="false">CONCATENATE(P1630,Q1630)</f>
        <v>#REF!</v>
      </c>
      <c r="P1630" s="0" t="e">
        <f aca="false">#REF!</f>
        <v>#REF!</v>
      </c>
      <c r="Q1630" s="153" t="e">
        <f aca="false">#REF!</f>
        <v>#REF!</v>
      </c>
      <c r="R1630" s="0" t="e">
        <f aca="false">#REF!</f>
        <v>#REF!</v>
      </c>
      <c r="S1630" s="0" t="e">
        <f aca="false">#REF!</f>
        <v>#REF!</v>
      </c>
      <c r="T1630" s="0" t="e">
        <f aca="false">VLOOKUP('XL-OPT'!Q1630,Months!$A$4:$D$288,4)</f>
        <v>#REF!</v>
      </c>
    </row>
    <row r="1631" customFormat="false" ht="12.75" hidden="false" customHeight="false" outlineLevel="0" collapsed="false">
      <c r="O1631" s="0" t="e">
        <f aca="false">CONCATENATE(P1631,Q1631)</f>
        <v>#REF!</v>
      </c>
      <c r="P1631" s="0" t="e">
        <f aca="false">#REF!</f>
        <v>#REF!</v>
      </c>
      <c r="Q1631" s="153" t="e">
        <f aca="false">#REF!</f>
        <v>#REF!</v>
      </c>
      <c r="R1631" s="0" t="e">
        <f aca="false">#REF!</f>
        <v>#REF!</v>
      </c>
      <c r="S1631" s="0" t="e">
        <f aca="false">#REF!</f>
        <v>#REF!</v>
      </c>
      <c r="T1631" s="0" t="e">
        <f aca="false">VLOOKUP('XL-OPT'!Q1631,Months!$A$4:$D$288,4)</f>
        <v>#REF!</v>
      </c>
    </row>
    <row r="1632" customFormat="false" ht="12.75" hidden="false" customHeight="false" outlineLevel="0" collapsed="false">
      <c r="O1632" s="0" t="e">
        <f aca="false">CONCATENATE(P1632,Q1632)</f>
        <v>#REF!</v>
      </c>
      <c r="P1632" s="0" t="e">
        <f aca="false">#REF!</f>
        <v>#REF!</v>
      </c>
      <c r="Q1632" s="153" t="e">
        <f aca="false">#REF!</f>
        <v>#REF!</v>
      </c>
      <c r="R1632" s="0" t="e">
        <f aca="false">#REF!</f>
        <v>#REF!</v>
      </c>
      <c r="S1632" s="0" t="e">
        <f aca="false">#REF!</f>
        <v>#REF!</v>
      </c>
      <c r="T1632" s="0" t="e">
        <f aca="false">VLOOKUP('XL-OPT'!Q1632,Months!$A$4:$D$288,4)</f>
        <v>#REF!</v>
      </c>
    </row>
    <row r="1633" customFormat="false" ht="12.75" hidden="false" customHeight="false" outlineLevel="0" collapsed="false">
      <c r="O1633" s="0" t="e">
        <f aca="false">CONCATENATE(P1633,Q1633)</f>
        <v>#REF!</v>
      </c>
      <c r="P1633" s="0" t="e">
        <f aca="false">#REF!</f>
        <v>#REF!</v>
      </c>
      <c r="Q1633" s="153" t="e">
        <f aca="false">#REF!</f>
        <v>#REF!</v>
      </c>
      <c r="R1633" s="0" t="e">
        <f aca="false">#REF!</f>
        <v>#REF!</v>
      </c>
      <c r="S1633" s="0" t="e">
        <f aca="false">#REF!</f>
        <v>#REF!</v>
      </c>
      <c r="T1633" s="0" t="e">
        <f aca="false">VLOOKUP('XL-OPT'!Q1633,Months!$A$4:$D$288,4)</f>
        <v>#REF!</v>
      </c>
    </row>
    <row r="1634" customFormat="false" ht="12.75" hidden="false" customHeight="false" outlineLevel="0" collapsed="false">
      <c r="O1634" s="0" t="e">
        <f aca="false">CONCATENATE(P1634,Q1634)</f>
        <v>#REF!</v>
      </c>
      <c r="P1634" s="0" t="e">
        <f aca="false">#REF!</f>
        <v>#REF!</v>
      </c>
      <c r="Q1634" s="153" t="e">
        <f aca="false">#REF!</f>
        <v>#REF!</v>
      </c>
      <c r="R1634" s="0" t="e">
        <f aca="false">#REF!</f>
        <v>#REF!</v>
      </c>
      <c r="S1634" s="0" t="e">
        <f aca="false">#REF!</f>
        <v>#REF!</v>
      </c>
      <c r="T1634" s="0" t="e">
        <f aca="false">VLOOKUP('XL-OPT'!Q1634,Months!$A$4:$D$288,4)</f>
        <v>#REF!</v>
      </c>
    </row>
    <row r="1635" customFormat="false" ht="12.75" hidden="false" customHeight="false" outlineLevel="0" collapsed="false">
      <c r="O1635" s="0" t="e">
        <f aca="false">CONCATENATE(P1635,Q1635)</f>
        <v>#REF!</v>
      </c>
      <c r="P1635" s="0" t="e">
        <f aca="false">#REF!</f>
        <v>#REF!</v>
      </c>
      <c r="Q1635" s="153" t="e">
        <f aca="false">#REF!</f>
        <v>#REF!</v>
      </c>
      <c r="R1635" s="0" t="e">
        <f aca="false">#REF!</f>
        <v>#REF!</v>
      </c>
      <c r="S1635" s="0" t="e">
        <f aca="false">#REF!</f>
        <v>#REF!</v>
      </c>
      <c r="T1635" s="0" t="e">
        <f aca="false">VLOOKUP('XL-OPT'!Q1635,Months!$A$4:$D$288,4)</f>
        <v>#REF!</v>
      </c>
    </row>
    <row r="1636" customFormat="false" ht="12.75" hidden="false" customHeight="false" outlineLevel="0" collapsed="false">
      <c r="O1636" s="0" t="e">
        <f aca="false">CONCATENATE(P1636,Q1636)</f>
        <v>#REF!</v>
      </c>
      <c r="P1636" s="0" t="e">
        <f aca="false">#REF!</f>
        <v>#REF!</v>
      </c>
      <c r="Q1636" s="153" t="e">
        <f aca="false">#REF!</f>
        <v>#REF!</v>
      </c>
      <c r="R1636" s="0" t="e">
        <f aca="false">#REF!</f>
        <v>#REF!</v>
      </c>
      <c r="S1636" s="0" t="e">
        <f aca="false">#REF!</f>
        <v>#REF!</v>
      </c>
      <c r="T1636" s="0" t="e">
        <f aca="false">VLOOKUP('XL-OPT'!Q1636,Months!$A$4:$D$288,4)</f>
        <v>#REF!</v>
      </c>
    </row>
    <row r="1637" customFormat="false" ht="12.75" hidden="false" customHeight="false" outlineLevel="0" collapsed="false">
      <c r="O1637" s="0" t="e">
        <f aca="false">CONCATENATE(P1637,Q1637)</f>
        <v>#REF!</v>
      </c>
      <c r="P1637" s="0" t="e">
        <f aca="false">#REF!</f>
        <v>#REF!</v>
      </c>
      <c r="Q1637" s="153" t="e">
        <f aca="false">#REF!</f>
        <v>#REF!</v>
      </c>
      <c r="R1637" s="0" t="e">
        <f aca="false">#REF!</f>
        <v>#REF!</v>
      </c>
      <c r="S1637" s="0" t="e">
        <f aca="false">#REF!</f>
        <v>#REF!</v>
      </c>
      <c r="T1637" s="0" t="e">
        <f aca="false">VLOOKUP('XL-OPT'!Q1637,Months!$A$4:$D$288,4)</f>
        <v>#REF!</v>
      </c>
    </row>
    <row r="1638" customFormat="false" ht="12.75" hidden="false" customHeight="false" outlineLevel="0" collapsed="false">
      <c r="O1638" s="0" t="e">
        <f aca="false">CONCATENATE(P1638,Q1638)</f>
        <v>#REF!</v>
      </c>
      <c r="P1638" s="0" t="e">
        <f aca="false">#REF!</f>
        <v>#REF!</v>
      </c>
      <c r="Q1638" s="153" t="e">
        <f aca="false">#REF!</f>
        <v>#REF!</v>
      </c>
      <c r="R1638" s="0" t="e">
        <f aca="false">#REF!</f>
        <v>#REF!</v>
      </c>
      <c r="S1638" s="0" t="e">
        <f aca="false">#REF!</f>
        <v>#REF!</v>
      </c>
      <c r="T1638" s="0" t="e">
        <f aca="false">VLOOKUP('XL-OPT'!Q1638,Months!$A$4:$D$288,4)</f>
        <v>#REF!</v>
      </c>
    </row>
    <row r="1639" customFormat="false" ht="12.75" hidden="false" customHeight="false" outlineLevel="0" collapsed="false">
      <c r="O1639" s="0" t="e">
        <f aca="false">CONCATENATE(P1639,Q1639)</f>
        <v>#REF!</v>
      </c>
      <c r="P1639" s="0" t="e">
        <f aca="false">#REF!</f>
        <v>#REF!</v>
      </c>
      <c r="Q1639" s="153" t="e">
        <f aca="false">#REF!</f>
        <v>#REF!</v>
      </c>
      <c r="R1639" s="0" t="e">
        <f aca="false">#REF!</f>
        <v>#REF!</v>
      </c>
      <c r="S1639" s="0" t="e">
        <f aca="false">#REF!</f>
        <v>#REF!</v>
      </c>
      <c r="T1639" s="0" t="e">
        <f aca="false">VLOOKUP('XL-OPT'!Q1639,Months!$A$4:$D$288,4)</f>
        <v>#REF!</v>
      </c>
    </row>
    <row r="1640" customFormat="false" ht="12.75" hidden="false" customHeight="false" outlineLevel="0" collapsed="false">
      <c r="O1640" s="0" t="e">
        <f aca="false">CONCATENATE(P1640,Q1640)</f>
        <v>#REF!</v>
      </c>
      <c r="P1640" s="0" t="e">
        <f aca="false">#REF!</f>
        <v>#REF!</v>
      </c>
      <c r="Q1640" s="153" t="e">
        <f aca="false">#REF!</f>
        <v>#REF!</v>
      </c>
      <c r="R1640" s="0" t="e">
        <f aca="false">#REF!</f>
        <v>#REF!</v>
      </c>
      <c r="S1640" s="0" t="e">
        <f aca="false">#REF!</f>
        <v>#REF!</v>
      </c>
      <c r="T1640" s="0" t="e">
        <f aca="false">VLOOKUP('XL-OPT'!Q1640,Months!$A$4:$D$288,4)</f>
        <v>#REF!</v>
      </c>
    </row>
    <row r="1641" customFormat="false" ht="12.75" hidden="false" customHeight="false" outlineLevel="0" collapsed="false">
      <c r="O1641" s="0" t="e">
        <f aca="false">CONCATENATE(P1641,Q1641)</f>
        <v>#REF!</v>
      </c>
      <c r="P1641" s="0" t="e">
        <f aca="false">#REF!</f>
        <v>#REF!</v>
      </c>
      <c r="Q1641" s="153" t="e">
        <f aca="false">#REF!</f>
        <v>#REF!</v>
      </c>
      <c r="R1641" s="0" t="e">
        <f aca="false">#REF!</f>
        <v>#REF!</v>
      </c>
      <c r="S1641" s="0" t="e">
        <f aca="false">#REF!</f>
        <v>#REF!</v>
      </c>
      <c r="T1641" s="0" t="e">
        <f aca="false">VLOOKUP('XL-OPT'!Q1641,Months!$A$4:$D$288,4)</f>
        <v>#REF!</v>
      </c>
    </row>
    <row r="1642" customFormat="false" ht="12.75" hidden="false" customHeight="false" outlineLevel="0" collapsed="false">
      <c r="O1642" s="0" t="e">
        <f aca="false">CONCATENATE(P1642,Q1642)</f>
        <v>#REF!</v>
      </c>
      <c r="P1642" s="0" t="e">
        <f aca="false">#REF!</f>
        <v>#REF!</v>
      </c>
      <c r="Q1642" s="153" t="e">
        <f aca="false">#REF!</f>
        <v>#REF!</v>
      </c>
      <c r="R1642" s="0" t="e">
        <f aca="false">#REF!</f>
        <v>#REF!</v>
      </c>
      <c r="S1642" s="0" t="e">
        <f aca="false">#REF!</f>
        <v>#REF!</v>
      </c>
      <c r="T1642" s="0" t="e">
        <f aca="false">VLOOKUP('XL-OPT'!Q1642,Months!$A$4:$D$288,4)</f>
        <v>#REF!</v>
      </c>
    </row>
    <row r="1643" customFormat="false" ht="12.75" hidden="false" customHeight="false" outlineLevel="0" collapsed="false">
      <c r="O1643" s="0" t="e">
        <f aca="false">CONCATENATE(P1643,Q1643)</f>
        <v>#REF!</v>
      </c>
      <c r="P1643" s="0" t="e">
        <f aca="false">#REF!</f>
        <v>#REF!</v>
      </c>
      <c r="Q1643" s="153" t="e">
        <f aca="false">#REF!</f>
        <v>#REF!</v>
      </c>
      <c r="R1643" s="0" t="e">
        <f aca="false">#REF!</f>
        <v>#REF!</v>
      </c>
      <c r="S1643" s="0" t="e">
        <f aca="false">#REF!</f>
        <v>#REF!</v>
      </c>
      <c r="T1643" s="0" t="e">
        <f aca="false">VLOOKUP('XL-OPT'!Q1643,Months!$A$4:$D$288,4)</f>
        <v>#REF!</v>
      </c>
    </row>
    <row r="1644" customFormat="false" ht="12.75" hidden="false" customHeight="false" outlineLevel="0" collapsed="false">
      <c r="O1644" s="0" t="e">
        <f aca="false">CONCATENATE(P1644,Q1644)</f>
        <v>#REF!</v>
      </c>
      <c r="P1644" s="0" t="e">
        <f aca="false">#REF!</f>
        <v>#REF!</v>
      </c>
      <c r="Q1644" s="153" t="e">
        <f aca="false">#REF!</f>
        <v>#REF!</v>
      </c>
      <c r="R1644" s="0" t="e">
        <f aca="false">#REF!</f>
        <v>#REF!</v>
      </c>
      <c r="S1644" s="0" t="e">
        <f aca="false">#REF!</f>
        <v>#REF!</v>
      </c>
      <c r="T1644" s="0" t="e">
        <f aca="false">VLOOKUP('XL-OPT'!Q1644,Months!$A$4:$D$288,4)</f>
        <v>#REF!</v>
      </c>
    </row>
    <row r="1645" customFormat="false" ht="12.75" hidden="false" customHeight="false" outlineLevel="0" collapsed="false">
      <c r="O1645" s="0" t="e">
        <f aca="false">CONCATENATE(P1645,Q1645)</f>
        <v>#REF!</v>
      </c>
      <c r="P1645" s="0" t="e">
        <f aca="false">#REF!</f>
        <v>#REF!</v>
      </c>
      <c r="Q1645" s="153" t="e">
        <f aca="false">#REF!</f>
        <v>#REF!</v>
      </c>
      <c r="R1645" s="0" t="e">
        <f aca="false">#REF!</f>
        <v>#REF!</v>
      </c>
      <c r="S1645" s="0" t="e">
        <f aca="false">#REF!</f>
        <v>#REF!</v>
      </c>
      <c r="T1645" s="0" t="e">
        <f aca="false">VLOOKUP('XL-OPT'!Q1645,Months!$A$4:$D$288,4)</f>
        <v>#REF!</v>
      </c>
    </row>
    <row r="1646" customFormat="false" ht="12.75" hidden="false" customHeight="false" outlineLevel="0" collapsed="false">
      <c r="O1646" s="0" t="e">
        <f aca="false">CONCATENATE(P1646,Q1646)</f>
        <v>#REF!</v>
      </c>
      <c r="P1646" s="0" t="e">
        <f aca="false">#REF!</f>
        <v>#REF!</v>
      </c>
      <c r="Q1646" s="153" t="e">
        <f aca="false">#REF!</f>
        <v>#REF!</v>
      </c>
      <c r="R1646" s="0" t="e">
        <f aca="false">#REF!</f>
        <v>#REF!</v>
      </c>
      <c r="S1646" s="0" t="e">
        <f aca="false">#REF!</f>
        <v>#REF!</v>
      </c>
      <c r="T1646" s="0" t="e">
        <f aca="false">VLOOKUP('XL-OPT'!Q1646,Months!$A$4:$D$288,4)</f>
        <v>#REF!</v>
      </c>
    </row>
    <row r="1647" customFormat="false" ht="12.75" hidden="false" customHeight="false" outlineLevel="0" collapsed="false">
      <c r="O1647" s="0" t="e">
        <f aca="false">CONCATENATE(P1647,Q1647)</f>
        <v>#REF!</v>
      </c>
      <c r="P1647" s="0" t="e">
        <f aca="false">#REF!</f>
        <v>#REF!</v>
      </c>
      <c r="Q1647" s="153" t="e">
        <f aca="false">#REF!</f>
        <v>#REF!</v>
      </c>
      <c r="R1647" s="0" t="e">
        <f aca="false">#REF!</f>
        <v>#REF!</v>
      </c>
      <c r="S1647" s="0" t="e">
        <f aca="false">#REF!</f>
        <v>#REF!</v>
      </c>
      <c r="T1647" s="0" t="e">
        <f aca="false">VLOOKUP('XL-OPT'!Q1647,Months!$A$4:$D$288,4)</f>
        <v>#REF!</v>
      </c>
    </row>
    <row r="1648" customFormat="false" ht="12.75" hidden="false" customHeight="false" outlineLevel="0" collapsed="false">
      <c r="O1648" s="0" t="e">
        <f aca="false">CONCATENATE(P1648,Q1648)</f>
        <v>#REF!</v>
      </c>
      <c r="P1648" s="0" t="e">
        <f aca="false">#REF!</f>
        <v>#REF!</v>
      </c>
      <c r="Q1648" s="153" t="e">
        <f aca="false">#REF!</f>
        <v>#REF!</v>
      </c>
      <c r="R1648" s="0" t="e">
        <f aca="false">#REF!</f>
        <v>#REF!</v>
      </c>
      <c r="S1648" s="0" t="e">
        <f aca="false">#REF!</f>
        <v>#REF!</v>
      </c>
      <c r="T1648" s="0" t="e">
        <f aca="false">VLOOKUP('XL-OPT'!Q1648,Months!$A$4:$D$288,4)</f>
        <v>#REF!</v>
      </c>
    </row>
    <row r="1649" customFormat="false" ht="12.75" hidden="false" customHeight="false" outlineLevel="0" collapsed="false">
      <c r="O1649" s="0" t="e">
        <f aca="false">CONCATENATE(P1649,Q1649)</f>
        <v>#REF!</v>
      </c>
      <c r="P1649" s="0" t="e">
        <f aca="false">#REF!</f>
        <v>#REF!</v>
      </c>
      <c r="Q1649" s="153" t="e">
        <f aca="false">#REF!</f>
        <v>#REF!</v>
      </c>
      <c r="R1649" s="0" t="e">
        <f aca="false">#REF!</f>
        <v>#REF!</v>
      </c>
      <c r="S1649" s="0" t="e">
        <f aca="false">#REF!</f>
        <v>#REF!</v>
      </c>
      <c r="T1649" s="0" t="e">
        <f aca="false">VLOOKUP('XL-OPT'!Q1649,Months!$A$4:$D$288,4)</f>
        <v>#REF!</v>
      </c>
    </row>
    <row r="1650" customFormat="false" ht="12.75" hidden="false" customHeight="false" outlineLevel="0" collapsed="false">
      <c r="O1650" s="0" t="e">
        <f aca="false">CONCATENATE(P1650,Q1650)</f>
        <v>#REF!</v>
      </c>
      <c r="P1650" s="0" t="e">
        <f aca="false">#REF!</f>
        <v>#REF!</v>
      </c>
      <c r="Q1650" s="153" t="e">
        <f aca="false">#REF!</f>
        <v>#REF!</v>
      </c>
      <c r="R1650" s="0" t="e">
        <f aca="false">#REF!</f>
        <v>#REF!</v>
      </c>
      <c r="S1650" s="0" t="e">
        <f aca="false">#REF!</f>
        <v>#REF!</v>
      </c>
      <c r="T1650" s="0" t="e">
        <f aca="false">VLOOKUP('XL-OPT'!Q1650,Months!$A$4:$D$288,4)</f>
        <v>#REF!</v>
      </c>
    </row>
    <row r="1651" customFormat="false" ht="12.75" hidden="false" customHeight="false" outlineLevel="0" collapsed="false">
      <c r="O1651" s="0" t="e">
        <f aca="false">CONCATENATE(P1651,Q1651)</f>
        <v>#REF!</v>
      </c>
      <c r="P1651" s="0" t="e">
        <f aca="false">#REF!</f>
        <v>#REF!</v>
      </c>
      <c r="Q1651" s="153" t="e">
        <f aca="false">#REF!</f>
        <v>#REF!</v>
      </c>
      <c r="R1651" s="0" t="e">
        <f aca="false">#REF!</f>
        <v>#REF!</v>
      </c>
      <c r="S1651" s="0" t="e">
        <f aca="false">#REF!</f>
        <v>#REF!</v>
      </c>
      <c r="T1651" s="0" t="e">
        <f aca="false">VLOOKUP('XL-OPT'!Q1651,Months!$A$4:$D$288,4)</f>
        <v>#REF!</v>
      </c>
    </row>
    <row r="1652" customFormat="false" ht="12.75" hidden="false" customHeight="false" outlineLevel="0" collapsed="false">
      <c r="O1652" s="0" t="e">
        <f aca="false">CONCATENATE(P1652,Q1652)</f>
        <v>#REF!</v>
      </c>
      <c r="P1652" s="0" t="e">
        <f aca="false">#REF!</f>
        <v>#REF!</v>
      </c>
      <c r="Q1652" s="153" t="e">
        <f aca="false">#REF!</f>
        <v>#REF!</v>
      </c>
      <c r="R1652" s="0" t="e">
        <f aca="false">#REF!</f>
        <v>#REF!</v>
      </c>
      <c r="S1652" s="0" t="e">
        <f aca="false">#REF!</f>
        <v>#REF!</v>
      </c>
      <c r="T1652" s="0" t="e">
        <f aca="false">VLOOKUP('XL-OPT'!Q1652,Months!$A$4:$D$288,4)</f>
        <v>#REF!</v>
      </c>
    </row>
    <row r="1653" customFormat="false" ht="12.75" hidden="false" customHeight="false" outlineLevel="0" collapsed="false">
      <c r="O1653" s="0" t="e">
        <f aca="false">CONCATENATE(P1653,Q1653)</f>
        <v>#REF!</v>
      </c>
      <c r="P1653" s="0" t="e">
        <f aca="false">#REF!</f>
        <v>#REF!</v>
      </c>
      <c r="Q1653" s="153" t="e">
        <f aca="false">#REF!</f>
        <v>#REF!</v>
      </c>
      <c r="R1653" s="0" t="e">
        <f aca="false">#REF!</f>
        <v>#REF!</v>
      </c>
      <c r="S1653" s="0" t="e">
        <f aca="false">#REF!</f>
        <v>#REF!</v>
      </c>
      <c r="T1653" s="0" t="e">
        <f aca="false">VLOOKUP('XL-OPT'!Q1653,Months!$A$4:$D$288,4)</f>
        <v>#REF!</v>
      </c>
    </row>
    <row r="1654" customFormat="false" ht="12.75" hidden="false" customHeight="false" outlineLevel="0" collapsed="false">
      <c r="O1654" s="0" t="e">
        <f aca="false">CONCATENATE(P1654,Q1654)</f>
        <v>#REF!</v>
      </c>
      <c r="P1654" s="0" t="e">
        <f aca="false">#REF!</f>
        <v>#REF!</v>
      </c>
      <c r="Q1654" s="153" t="e">
        <f aca="false">#REF!</f>
        <v>#REF!</v>
      </c>
      <c r="R1654" s="0" t="e">
        <f aca="false">#REF!</f>
        <v>#REF!</v>
      </c>
      <c r="S1654" s="0" t="e">
        <f aca="false">#REF!</f>
        <v>#REF!</v>
      </c>
      <c r="T1654" s="0" t="e">
        <f aca="false">VLOOKUP('XL-OPT'!Q1654,Months!$A$4:$D$288,4)</f>
        <v>#REF!</v>
      </c>
    </row>
    <row r="1655" customFormat="false" ht="12.75" hidden="false" customHeight="false" outlineLevel="0" collapsed="false">
      <c r="O1655" s="0" t="e">
        <f aca="false">CONCATENATE(P1655,Q1655)</f>
        <v>#REF!</v>
      </c>
      <c r="P1655" s="0" t="e">
        <f aca="false">#REF!</f>
        <v>#REF!</v>
      </c>
      <c r="Q1655" s="153" t="e">
        <f aca="false">#REF!</f>
        <v>#REF!</v>
      </c>
      <c r="R1655" s="0" t="e">
        <f aca="false">#REF!</f>
        <v>#REF!</v>
      </c>
      <c r="S1655" s="0" t="e">
        <f aca="false">#REF!</f>
        <v>#REF!</v>
      </c>
      <c r="T1655" s="0" t="e">
        <f aca="false">VLOOKUP('XL-OPT'!Q1655,Months!$A$4:$D$288,4)</f>
        <v>#REF!</v>
      </c>
    </row>
    <row r="1656" customFormat="false" ht="12.75" hidden="false" customHeight="false" outlineLevel="0" collapsed="false">
      <c r="O1656" s="0" t="e">
        <f aca="false">CONCATENATE(P1656,Q1656)</f>
        <v>#REF!</v>
      </c>
      <c r="P1656" s="0" t="e">
        <f aca="false">#REF!</f>
        <v>#REF!</v>
      </c>
      <c r="Q1656" s="153" t="e">
        <f aca="false">#REF!</f>
        <v>#REF!</v>
      </c>
      <c r="R1656" s="0" t="e">
        <f aca="false">#REF!</f>
        <v>#REF!</v>
      </c>
      <c r="S1656" s="0" t="e">
        <f aca="false">#REF!</f>
        <v>#REF!</v>
      </c>
      <c r="T1656" s="0" t="e">
        <f aca="false">VLOOKUP('XL-OPT'!Q1656,Months!$A$4:$D$288,4)</f>
        <v>#REF!</v>
      </c>
    </row>
    <row r="1657" customFormat="false" ht="12.75" hidden="false" customHeight="false" outlineLevel="0" collapsed="false">
      <c r="O1657" s="0" t="e">
        <f aca="false">CONCATENATE(P1657,Q1657)</f>
        <v>#REF!</v>
      </c>
      <c r="P1657" s="0" t="e">
        <f aca="false">#REF!</f>
        <v>#REF!</v>
      </c>
      <c r="Q1657" s="153" t="e">
        <f aca="false">#REF!</f>
        <v>#REF!</v>
      </c>
      <c r="R1657" s="0" t="e">
        <f aca="false">#REF!</f>
        <v>#REF!</v>
      </c>
      <c r="S1657" s="0" t="e">
        <f aca="false">#REF!</f>
        <v>#REF!</v>
      </c>
      <c r="T1657" s="0" t="e">
        <f aca="false">VLOOKUP('XL-OPT'!Q1657,Months!$A$4:$D$288,4)</f>
        <v>#REF!</v>
      </c>
    </row>
    <row r="1658" customFormat="false" ht="12.75" hidden="false" customHeight="false" outlineLevel="0" collapsed="false">
      <c r="O1658" s="0" t="e">
        <f aca="false">CONCATENATE(P1658,Q1658)</f>
        <v>#REF!</v>
      </c>
      <c r="P1658" s="0" t="e">
        <f aca="false">#REF!</f>
        <v>#REF!</v>
      </c>
      <c r="Q1658" s="153" t="e">
        <f aca="false">#REF!</f>
        <v>#REF!</v>
      </c>
      <c r="R1658" s="0" t="e">
        <f aca="false">#REF!</f>
        <v>#REF!</v>
      </c>
      <c r="S1658" s="0" t="e">
        <f aca="false">#REF!</f>
        <v>#REF!</v>
      </c>
      <c r="T1658" s="0" t="e">
        <f aca="false">VLOOKUP('XL-OPT'!Q1658,Months!$A$4:$D$288,4)</f>
        <v>#REF!</v>
      </c>
    </row>
    <row r="1659" customFormat="false" ht="12.75" hidden="false" customHeight="false" outlineLevel="0" collapsed="false">
      <c r="O1659" s="0" t="e">
        <f aca="false">CONCATENATE(P1659,Q1659)</f>
        <v>#REF!</v>
      </c>
      <c r="P1659" s="0" t="e">
        <f aca="false">#REF!</f>
        <v>#REF!</v>
      </c>
      <c r="Q1659" s="153" t="e">
        <f aca="false">#REF!</f>
        <v>#REF!</v>
      </c>
      <c r="R1659" s="0" t="e">
        <f aca="false">#REF!</f>
        <v>#REF!</v>
      </c>
      <c r="S1659" s="0" t="e">
        <f aca="false">#REF!</f>
        <v>#REF!</v>
      </c>
      <c r="T1659" s="0" t="e">
        <f aca="false">VLOOKUP('XL-OPT'!Q1659,Months!$A$4:$D$288,4)</f>
        <v>#REF!</v>
      </c>
    </row>
    <row r="1660" customFormat="false" ht="12.75" hidden="false" customHeight="false" outlineLevel="0" collapsed="false">
      <c r="O1660" s="0" t="e">
        <f aca="false">CONCATENATE(P1660,Q1660)</f>
        <v>#REF!</v>
      </c>
      <c r="P1660" s="0" t="e">
        <f aca="false">#REF!</f>
        <v>#REF!</v>
      </c>
      <c r="Q1660" s="153" t="e">
        <f aca="false">#REF!</f>
        <v>#REF!</v>
      </c>
      <c r="R1660" s="0" t="e">
        <f aca="false">#REF!</f>
        <v>#REF!</v>
      </c>
      <c r="S1660" s="0" t="e">
        <f aca="false">#REF!</f>
        <v>#REF!</v>
      </c>
      <c r="T1660" s="0" t="e">
        <f aca="false">VLOOKUP('XL-OPT'!Q1660,Months!$A$4:$D$288,4)</f>
        <v>#REF!</v>
      </c>
    </row>
    <row r="1661" customFormat="false" ht="12.75" hidden="false" customHeight="false" outlineLevel="0" collapsed="false">
      <c r="O1661" s="0" t="e">
        <f aca="false">CONCATENATE(P1661,Q1661)</f>
        <v>#REF!</v>
      </c>
      <c r="P1661" s="0" t="e">
        <f aca="false">#REF!</f>
        <v>#REF!</v>
      </c>
      <c r="Q1661" s="153" t="e">
        <f aca="false">#REF!</f>
        <v>#REF!</v>
      </c>
      <c r="R1661" s="0" t="e">
        <f aca="false">#REF!</f>
        <v>#REF!</v>
      </c>
      <c r="S1661" s="0" t="e">
        <f aca="false">#REF!</f>
        <v>#REF!</v>
      </c>
      <c r="T1661" s="0" t="e">
        <f aca="false">VLOOKUP('XL-OPT'!Q1661,Months!$A$4:$D$288,4)</f>
        <v>#REF!</v>
      </c>
    </row>
    <row r="1662" customFormat="false" ht="12.75" hidden="false" customHeight="false" outlineLevel="0" collapsed="false">
      <c r="O1662" s="0" t="e">
        <f aca="false">CONCATENATE(P1662,Q1662)</f>
        <v>#REF!</v>
      </c>
      <c r="P1662" s="0" t="e">
        <f aca="false">#REF!</f>
        <v>#REF!</v>
      </c>
      <c r="Q1662" s="153" t="e">
        <f aca="false">#REF!</f>
        <v>#REF!</v>
      </c>
      <c r="R1662" s="0" t="e">
        <f aca="false">#REF!</f>
        <v>#REF!</v>
      </c>
      <c r="S1662" s="0" t="e">
        <f aca="false">#REF!</f>
        <v>#REF!</v>
      </c>
      <c r="T1662" s="0" t="e">
        <f aca="false">VLOOKUP('XL-OPT'!Q1662,Months!$A$4:$D$288,4)</f>
        <v>#REF!</v>
      </c>
    </row>
    <row r="1663" customFormat="false" ht="12.75" hidden="false" customHeight="false" outlineLevel="0" collapsed="false">
      <c r="O1663" s="0" t="e">
        <f aca="false">CONCATENATE(P1663,Q1663)</f>
        <v>#REF!</v>
      </c>
      <c r="P1663" s="0" t="e">
        <f aca="false">#REF!</f>
        <v>#REF!</v>
      </c>
      <c r="Q1663" s="153" t="e">
        <f aca="false">#REF!</f>
        <v>#REF!</v>
      </c>
      <c r="R1663" s="0" t="e">
        <f aca="false">#REF!</f>
        <v>#REF!</v>
      </c>
      <c r="S1663" s="0" t="e">
        <f aca="false">#REF!</f>
        <v>#REF!</v>
      </c>
      <c r="T1663" s="0" t="e">
        <f aca="false">VLOOKUP('XL-OPT'!Q1663,Months!$A$4:$D$288,4)</f>
        <v>#REF!</v>
      </c>
    </row>
    <row r="1664" customFormat="false" ht="12.75" hidden="false" customHeight="false" outlineLevel="0" collapsed="false">
      <c r="O1664" s="0" t="e">
        <f aca="false">CONCATENATE(P1664,Q1664)</f>
        <v>#REF!</v>
      </c>
      <c r="P1664" s="0" t="e">
        <f aca="false">#REF!</f>
        <v>#REF!</v>
      </c>
      <c r="Q1664" s="153" t="e">
        <f aca="false">#REF!</f>
        <v>#REF!</v>
      </c>
      <c r="R1664" s="0" t="e">
        <f aca="false">#REF!</f>
        <v>#REF!</v>
      </c>
      <c r="S1664" s="0" t="e">
        <f aca="false">#REF!</f>
        <v>#REF!</v>
      </c>
      <c r="T1664" s="0" t="e">
        <f aca="false">VLOOKUP('XL-OPT'!Q1664,Months!$A$4:$D$288,4)</f>
        <v>#REF!</v>
      </c>
    </row>
    <row r="1665" customFormat="false" ht="12.75" hidden="false" customHeight="false" outlineLevel="0" collapsed="false">
      <c r="O1665" s="0" t="e">
        <f aca="false">CONCATENATE(P1665,Q1665)</f>
        <v>#REF!</v>
      </c>
      <c r="P1665" s="0" t="e">
        <f aca="false">#REF!</f>
        <v>#REF!</v>
      </c>
      <c r="Q1665" s="153" t="e">
        <f aca="false">#REF!</f>
        <v>#REF!</v>
      </c>
      <c r="R1665" s="0" t="e">
        <f aca="false">#REF!</f>
        <v>#REF!</v>
      </c>
      <c r="S1665" s="0" t="e">
        <f aca="false">#REF!</f>
        <v>#REF!</v>
      </c>
      <c r="T1665" s="0" t="e">
        <f aca="false">VLOOKUP('XL-OPT'!Q1665,Months!$A$4:$D$288,4)</f>
        <v>#REF!</v>
      </c>
    </row>
    <row r="1666" customFormat="false" ht="12.75" hidden="false" customHeight="false" outlineLevel="0" collapsed="false">
      <c r="O1666" s="0" t="e">
        <f aca="false">CONCATENATE(P1666,Q1666)</f>
        <v>#REF!</v>
      </c>
      <c r="P1666" s="0" t="e">
        <f aca="false">#REF!</f>
        <v>#REF!</v>
      </c>
      <c r="Q1666" s="153" t="e">
        <f aca="false">#REF!</f>
        <v>#REF!</v>
      </c>
      <c r="R1666" s="0" t="e">
        <f aca="false">#REF!</f>
        <v>#REF!</v>
      </c>
      <c r="S1666" s="0" t="e">
        <f aca="false">#REF!</f>
        <v>#REF!</v>
      </c>
      <c r="T1666" s="0" t="e">
        <f aca="false">VLOOKUP('XL-OPT'!Q1666,Months!$A$4:$D$288,4)</f>
        <v>#REF!</v>
      </c>
    </row>
    <row r="1667" customFormat="false" ht="12.75" hidden="false" customHeight="false" outlineLevel="0" collapsed="false">
      <c r="O1667" s="0" t="e">
        <f aca="false">CONCATENATE(P1667,Q1667)</f>
        <v>#REF!</v>
      </c>
      <c r="P1667" s="0" t="e">
        <f aca="false">#REF!</f>
        <v>#REF!</v>
      </c>
      <c r="Q1667" s="153" t="e">
        <f aca="false">#REF!</f>
        <v>#REF!</v>
      </c>
      <c r="R1667" s="0" t="e">
        <f aca="false">#REF!</f>
        <v>#REF!</v>
      </c>
      <c r="S1667" s="0" t="e">
        <f aca="false">#REF!</f>
        <v>#REF!</v>
      </c>
      <c r="T1667" s="0" t="e">
        <f aca="false">VLOOKUP('XL-OPT'!Q1667,Months!$A$4:$D$288,4)</f>
        <v>#REF!</v>
      </c>
    </row>
    <row r="1668" customFormat="false" ht="12.75" hidden="false" customHeight="false" outlineLevel="0" collapsed="false">
      <c r="O1668" s="0" t="e">
        <f aca="false">CONCATENATE(P1668,Q1668)</f>
        <v>#REF!</v>
      </c>
      <c r="P1668" s="0" t="e">
        <f aca="false">#REF!</f>
        <v>#REF!</v>
      </c>
      <c r="Q1668" s="153" t="e">
        <f aca="false">#REF!</f>
        <v>#REF!</v>
      </c>
      <c r="R1668" s="0" t="e">
        <f aca="false">#REF!</f>
        <v>#REF!</v>
      </c>
      <c r="S1668" s="0" t="e">
        <f aca="false">#REF!</f>
        <v>#REF!</v>
      </c>
      <c r="T1668" s="0" t="e">
        <f aca="false">VLOOKUP('XL-OPT'!Q1668,Months!$A$4:$D$288,4)</f>
        <v>#REF!</v>
      </c>
    </row>
    <row r="1669" customFormat="false" ht="12.75" hidden="false" customHeight="false" outlineLevel="0" collapsed="false">
      <c r="O1669" s="0" t="e">
        <f aca="false">CONCATENATE(P1669,Q1669)</f>
        <v>#REF!</v>
      </c>
      <c r="P1669" s="0" t="e">
        <f aca="false">#REF!</f>
        <v>#REF!</v>
      </c>
      <c r="Q1669" s="153" t="e">
        <f aca="false">#REF!</f>
        <v>#REF!</v>
      </c>
      <c r="R1669" s="0" t="e">
        <f aca="false">#REF!</f>
        <v>#REF!</v>
      </c>
      <c r="S1669" s="0" t="e">
        <f aca="false">#REF!</f>
        <v>#REF!</v>
      </c>
      <c r="T1669" s="0" t="e">
        <f aca="false">VLOOKUP('XL-OPT'!Q1669,Months!$A$4:$D$288,4)</f>
        <v>#REF!</v>
      </c>
    </row>
    <row r="1670" customFormat="false" ht="12.75" hidden="false" customHeight="false" outlineLevel="0" collapsed="false">
      <c r="O1670" s="0" t="e">
        <f aca="false">CONCATENATE(P1670,Q1670)</f>
        <v>#REF!</v>
      </c>
      <c r="P1670" s="0" t="e">
        <f aca="false">#REF!</f>
        <v>#REF!</v>
      </c>
      <c r="Q1670" s="153" t="e">
        <f aca="false">#REF!</f>
        <v>#REF!</v>
      </c>
      <c r="R1670" s="0" t="e">
        <f aca="false">#REF!</f>
        <v>#REF!</v>
      </c>
      <c r="S1670" s="0" t="e">
        <f aca="false">#REF!</f>
        <v>#REF!</v>
      </c>
      <c r="T1670" s="0" t="e">
        <f aca="false">VLOOKUP('XL-OPT'!Q1670,Months!$A$4:$D$288,4)</f>
        <v>#REF!</v>
      </c>
    </row>
    <row r="1671" customFormat="false" ht="12.75" hidden="false" customHeight="false" outlineLevel="0" collapsed="false">
      <c r="O1671" s="0" t="e">
        <f aca="false">CONCATENATE(P1671,Q1671)</f>
        <v>#REF!</v>
      </c>
      <c r="P1671" s="0" t="e">
        <f aca="false">#REF!</f>
        <v>#REF!</v>
      </c>
      <c r="Q1671" s="153" t="e">
        <f aca="false">#REF!</f>
        <v>#REF!</v>
      </c>
      <c r="R1671" s="0" t="e">
        <f aca="false">#REF!</f>
        <v>#REF!</v>
      </c>
      <c r="S1671" s="0" t="e">
        <f aca="false">#REF!</f>
        <v>#REF!</v>
      </c>
      <c r="T1671" s="0" t="e">
        <f aca="false">VLOOKUP('XL-OPT'!Q1671,Months!$A$4:$D$288,4)</f>
        <v>#REF!</v>
      </c>
    </row>
    <row r="1672" customFormat="false" ht="12.75" hidden="false" customHeight="false" outlineLevel="0" collapsed="false">
      <c r="O1672" s="0" t="e">
        <f aca="false">CONCATENATE(P1672,Q1672)</f>
        <v>#REF!</v>
      </c>
      <c r="P1672" s="0" t="e">
        <f aca="false">#REF!</f>
        <v>#REF!</v>
      </c>
      <c r="Q1672" s="153" t="e">
        <f aca="false">#REF!</f>
        <v>#REF!</v>
      </c>
      <c r="R1672" s="0" t="e">
        <f aca="false">#REF!</f>
        <v>#REF!</v>
      </c>
      <c r="S1672" s="0" t="e">
        <f aca="false">#REF!</f>
        <v>#REF!</v>
      </c>
      <c r="T1672" s="0" t="e">
        <f aca="false">VLOOKUP('XL-OPT'!Q1672,Months!$A$4:$D$288,4)</f>
        <v>#REF!</v>
      </c>
    </row>
    <row r="1673" customFormat="false" ht="12.75" hidden="false" customHeight="false" outlineLevel="0" collapsed="false">
      <c r="O1673" s="0" t="e">
        <f aca="false">CONCATENATE(P1673,Q1673)</f>
        <v>#REF!</v>
      </c>
      <c r="P1673" s="0" t="e">
        <f aca="false">#REF!</f>
        <v>#REF!</v>
      </c>
      <c r="Q1673" s="153" t="e">
        <f aca="false">#REF!</f>
        <v>#REF!</v>
      </c>
      <c r="R1673" s="0" t="e">
        <f aca="false">#REF!</f>
        <v>#REF!</v>
      </c>
      <c r="S1673" s="0" t="e">
        <f aca="false">#REF!</f>
        <v>#REF!</v>
      </c>
      <c r="T1673" s="0" t="e">
        <f aca="false">VLOOKUP('XL-OPT'!Q1673,Months!$A$4:$D$288,4)</f>
        <v>#REF!</v>
      </c>
    </row>
    <row r="1674" customFormat="false" ht="12.75" hidden="false" customHeight="false" outlineLevel="0" collapsed="false">
      <c r="O1674" s="0" t="e">
        <f aca="false">CONCATENATE(P1674,Q1674)</f>
        <v>#REF!</v>
      </c>
      <c r="P1674" s="0" t="e">
        <f aca="false">#REF!</f>
        <v>#REF!</v>
      </c>
      <c r="Q1674" s="153" t="e">
        <f aca="false">#REF!</f>
        <v>#REF!</v>
      </c>
      <c r="R1674" s="0" t="e">
        <f aca="false">#REF!</f>
        <v>#REF!</v>
      </c>
      <c r="S1674" s="0" t="e">
        <f aca="false">#REF!</f>
        <v>#REF!</v>
      </c>
      <c r="T1674" s="0" t="e">
        <f aca="false">VLOOKUP('XL-OPT'!Q1674,Months!$A$4:$D$288,4)</f>
        <v>#REF!</v>
      </c>
    </row>
    <row r="1675" customFormat="false" ht="12.75" hidden="false" customHeight="false" outlineLevel="0" collapsed="false">
      <c r="O1675" s="0" t="e">
        <f aca="false">CONCATENATE(P1675,Q1675)</f>
        <v>#REF!</v>
      </c>
      <c r="P1675" s="0" t="e">
        <f aca="false">#REF!</f>
        <v>#REF!</v>
      </c>
      <c r="Q1675" s="153" t="e">
        <f aca="false">#REF!</f>
        <v>#REF!</v>
      </c>
      <c r="R1675" s="0" t="e">
        <f aca="false">#REF!</f>
        <v>#REF!</v>
      </c>
      <c r="S1675" s="0" t="e">
        <f aca="false">#REF!</f>
        <v>#REF!</v>
      </c>
      <c r="T1675" s="0" t="e">
        <f aca="false">VLOOKUP('XL-OPT'!Q1675,Months!$A$4:$D$288,4)</f>
        <v>#REF!</v>
      </c>
    </row>
    <row r="1676" customFormat="false" ht="12.75" hidden="false" customHeight="false" outlineLevel="0" collapsed="false">
      <c r="O1676" s="0" t="e">
        <f aca="false">CONCATENATE(P1676,Q1676)</f>
        <v>#REF!</v>
      </c>
      <c r="P1676" s="0" t="e">
        <f aca="false">#REF!</f>
        <v>#REF!</v>
      </c>
      <c r="Q1676" s="153" t="e">
        <f aca="false">#REF!</f>
        <v>#REF!</v>
      </c>
      <c r="R1676" s="0" t="e">
        <f aca="false">#REF!</f>
        <v>#REF!</v>
      </c>
      <c r="S1676" s="0" t="e">
        <f aca="false">#REF!</f>
        <v>#REF!</v>
      </c>
      <c r="T1676" s="0" t="e">
        <f aca="false">VLOOKUP('XL-OPT'!Q1676,Months!$A$4:$D$288,4)</f>
        <v>#REF!</v>
      </c>
    </row>
    <row r="1677" customFormat="false" ht="12.75" hidden="false" customHeight="false" outlineLevel="0" collapsed="false">
      <c r="O1677" s="0" t="e">
        <f aca="false">CONCATENATE(P1677,Q1677)</f>
        <v>#REF!</v>
      </c>
      <c r="P1677" s="0" t="e">
        <f aca="false">#REF!</f>
        <v>#REF!</v>
      </c>
      <c r="Q1677" s="153" t="e">
        <f aca="false">#REF!</f>
        <v>#REF!</v>
      </c>
      <c r="R1677" s="0" t="e">
        <f aca="false">#REF!</f>
        <v>#REF!</v>
      </c>
      <c r="S1677" s="0" t="e">
        <f aca="false">#REF!</f>
        <v>#REF!</v>
      </c>
      <c r="T1677" s="0" t="e">
        <f aca="false">VLOOKUP('XL-OPT'!Q1677,Months!$A$4:$D$288,4)</f>
        <v>#REF!</v>
      </c>
    </row>
    <row r="1678" customFormat="false" ht="12.75" hidden="false" customHeight="false" outlineLevel="0" collapsed="false">
      <c r="O1678" s="0" t="e">
        <f aca="false">CONCATENATE(P1678,Q1678)</f>
        <v>#REF!</v>
      </c>
      <c r="P1678" s="0" t="e">
        <f aca="false">#REF!</f>
        <v>#REF!</v>
      </c>
      <c r="Q1678" s="153" t="e">
        <f aca="false">#REF!</f>
        <v>#REF!</v>
      </c>
      <c r="R1678" s="0" t="e">
        <f aca="false">#REF!</f>
        <v>#REF!</v>
      </c>
      <c r="S1678" s="0" t="e">
        <f aca="false">#REF!</f>
        <v>#REF!</v>
      </c>
      <c r="T1678" s="0" t="e">
        <f aca="false">VLOOKUP('XL-OPT'!Q1678,Months!$A$4:$D$288,4)</f>
        <v>#REF!</v>
      </c>
    </row>
    <row r="1679" customFormat="false" ht="12.75" hidden="false" customHeight="false" outlineLevel="0" collapsed="false">
      <c r="O1679" s="0" t="e">
        <f aca="false">CONCATENATE(P1679,Q1679)</f>
        <v>#REF!</v>
      </c>
      <c r="P1679" s="0" t="e">
        <f aca="false">#REF!</f>
        <v>#REF!</v>
      </c>
      <c r="Q1679" s="153" t="e">
        <f aca="false">#REF!</f>
        <v>#REF!</v>
      </c>
      <c r="R1679" s="0" t="e">
        <f aca="false">#REF!</f>
        <v>#REF!</v>
      </c>
      <c r="S1679" s="0" t="e">
        <f aca="false">#REF!</f>
        <v>#REF!</v>
      </c>
      <c r="T1679" s="0" t="e">
        <f aca="false">VLOOKUP('XL-OPT'!Q1679,Months!$A$4:$D$288,4)</f>
        <v>#REF!</v>
      </c>
    </row>
    <row r="1680" customFormat="false" ht="12.75" hidden="false" customHeight="false" outlineLevel="0" collapsed="false">
      <c r="O1680" s="0" t="e">
        <f aca="false">CONCATENATE(P1680,Q1680)</f>
        <v>#REF!</v>
      </c>
      <c r="P1680" s="0" t="e">
        <f aca="false">#REF!</f>
        <v>#REF!</v>
      </c>
      <c r="Q1680" s="153" t="e">
        <f aca="false">#REF!</f>
        <v>#REF!</v>
      </c>
      <c r="R1680" s="0" t="e">
        <f aca="false">#REF!</f>
        <v>#REF!</v>
      </c>
      <c r="S1680" s="0" t="e">
        <f aca="false">#REF!</f>
        <v>#REF!</v>
      </c>
      <c r="T1680" s="0" t="e">
        <f aca="false">VLOOKUP('XL-OPT'!Q1680,Months!$A$4:$D$288,4)</f>
        <v>#REF!</v>
      </c>
    </row>
    <row r="1681" customFormat="false" ht="12.75" hidden="false" customHeight="false" outlineLevel="0" collapsed="false">
      <c r="O1681" s="0" t="e">
        <f aca="false">CONCATENATE(P1681,Q1681)</f>
        <v>#REF!</v>
      </c>
      <c r="P1681" s="0" t="e">
        <f aca="false">#REF!</f>
        <v>#REF!</v>
      </c>
      <c r="Q1681" s="153" t="e">
        <f aca="false">#REF!</f>
        <v>#REF!</v>
      </c>
      <c r="R1681" s="0" t="e">
        <f aca="false">#REF!</f>
        <v>#REF!</v>
      </c>
      <c r="S1681" s="0" t="e">
        <f aca="false">#REF!</f>
        <v>#REF!</v>
      </c>
      <c r="T1681" s="0" t="e">
        <f aca="false">VLOOKUP('XL-OPT'!Q1681,Months!$A$4:$D$288,4)</f>
        <v>#REF!</v>
      </c>
    </row>
    <row r="1682" customFormat="false" ht="12.75" hidden="false" customHeight="false" outlineLevel="0" collapsed="false">
      <c r="O1682" s="0" t="e">
        <f aca="false">CONCATENATE(P1682,Q1682)</f>
        <v>#REF!</v>
      </c>
      <c r="P1682" s="0" t="e">
        <f aca="false">#REF!</f>
        <v>#REF!</v>
      </c>
      <c r="Q1682" s="153" t="e">
        <f aca="false">#REF!</f>
        <v>#REF!</v>
      </c>
      <c r="R1682" s="0" t="e">
        <f aca="false">#REF!</f>
        <v>#REF!</v>
      </c>
      <c r="S1682" s="0" t="e">
        <f aca="false">#REF!</f>
        <v>#REF!</v>
      </c>
      <c r="T1682" s="0" t="e">
        <f aca="false">VLOOKUP('XL-OPT'!Q1682,Months!$A$4:$D$288,4)</f>
        <v>#REF!</v>
      </c>
    </row>
    <row r="1683" customFormat="false" ht="12.75" hidden="false" customHeight="false" outlineLevel="0" collapsed="false">
      <c r="O1683" s="0" t="e">
        <f aca="false">CONCATENATE(P1683,Q1683)</f>
        <v>#REF!</v>
      </c>
      <c r="P1683" s="0" t="e">
        <f aca="false">#REF!</f>
        <v>#REF!</v>
      </c>
      <c r="Q1683" s="153" t="e">
        <f aca="false">#REF!</f>
        <v>#REF!</v>
      </c>
      <c r="R1683" s="0" t="e">
        <f aca="false">#REF!</f>
        <v>#REF!</v>
      </c>
      <c r="S1683" s="0" t="e">
        <f aca="false">#REF!</f>
        <v>#REF!</v>
      </c>
      <c r="T1683" s="0" t="e">
        <f aca="false">VLOOKUP('XL-OPT'!Q1683,Months!$A$4:$D$288,4)</f>
        <v>#REF!</v>
      </c>
    </row>
    <row r="1684" customFormat="false" ht="12.75" hidden="false" customHeight="false" outlineLevel="0" collapsed="false">
      <c r="O1684" s="0" t="e">
        <f aca="false">CONCATENATE(P1684,Q1684)</f>
        <v>#REF!</v>
      </c>
      <c r="P1684" s="0" t="e">
        <f aca="false">#REF!</f>
        <v>#REF!</v>
      </c>
      <c r="Q1684" s="153" t="e">
        <f aca="false">#REF!</f>
        <v>#REF!</v>
      </c>
      <c r="R1684" s="0" t="e">
        <f aca="false">#REF!</f>
        <v>#REF!</v>
      </c>
      <c r="S1684" s="0" t="e">
        <f aca="false">#REF!</f>
        <v>#REF!</v>
      </c>
      <c r="T1684" s="0" t="e">
        <f aca="false">VLOOKUP('XL-OPT'!Q1684,Months!$A$4:$D$288,4)</f>
        <v>#REF!</v>
      </c>
    </row>
    <row r="1685" customFormat="false" ht="12.75" hidden="false" customHeight="false" outlineLevel="0" collapsed="false">
      <c r="O1685" s="0" t="e">
        <f aca="false">CONCATENATE(P1685,Q1685)</f>
        <v>#REF!</v>
      </c>
      <c r="P1685" s="0" t="e">
        <f aca="false">#REF!</f>
        <v>#REF!</v>
      </c>
      <c r="Q1685" s="153" t="e">
        <f aca="false">#REF!</f>
        <v>#REF!</v>
      </c>
      <c r="R1685" s="0" t="e">
        <f aca="false">#REF!</f>
        <v>#REF!</v>
      </c>
      <c r="S1685" s="0" t="e">
        <f aca="false">#REF!</f>
        <v>#REF!</v>
      </c>
      <c r="T1685" s="0" t="e">
        <f aca="false">VLOOKUP('XL-OPT'!Q1685,Months!$A$4:$D$288,4)</f>
        <v>#REF!</v>
      </c>
    </row>
    <row r="1686" customFormat="false" ht="12.75" hidden="false" customHeight="false" outlineLevel="0" collapsed="false">
      <c r="O1686" s="0" t="e">
        <f aca="false">CONCATENATE(P1686,Q1686)</f>
        <v>#REF!</v>
      </c>
      <c r="P1686" s="0" t="e">
        <f aca="false">#REF!</f>
        <v>#REF!</v>
      </c>
      <c r="Q1686" s="153" t="e">
        <f aca="false">#REF!</f>
        <v>#REF!</v>
      </c>
      <c r="R1686" s="0" t="e">
        <f aca="false">#REF!</f>
        <v>#REF!</v>
      </c>
      <c r="S1686" s="0" t="e">
        <f aca="false">#REF!</f>
        <v>#REF!</v>
      </c>
      <c r="T1686" s="0" t="e">
        <f aca="false">VLOOKUP('XL-OPT'!Q1686,Months!$A$4:$D$288,4)</f>
        <v>#REF!</v>
      </c>
    </row>
    <row r="1687" customFormat="false" ht="12.75" hidden="false" customHeight="false" outlineLevel="0" collapsed="false">
      <c r="O1687" s="0" t="e">
        <f aca="false">CONCATENATE(P1687,Q1687)</f>
        <v>#REF!</v>
      </c>
      <c r="P1687" s="0" t="e">
        <f aca="false">#REF!</f>
        <v>#REF!</v>
      </c>
      <c r="Q1687" s="153" t="e">
        <f aca="false">#REF!</f>
        <v>#REF!</v>
      </c>
      <c r="R1687" s="0" t="e">
        <f aca="false">#REF!</f>
        <v>#REF!</v>
      </c>
      <c r="S1687" s="0" t="e">
        <f aca="false">#REF!</f>
        <v>#REF!</v>
      </c>
      <c r="T1687" s="0" t="e">
        <f aca="false">VLOOKUP('XL-OPT'!Q1687,Months!$A$4:$D$288,4)</f>
        <v>#REF!</v>
      </c>
    </row>
    <row r="1688" customFormat="false" ht="12.75" hidden="false" customHeight="false" outlineLevel="0" collapsed="false">
      <c r="O1688" s="0" t="e">
        <f aca="false">CONCATENATE(P1688,Q1688)</f>
        <v>#REF!</v>
      </c>
      <c r="P1688" s="0" t="e">
        <f aca="false">#REF!</f>
        <v>#REF!</v>
      </c>
      <c r="Q1688" s="153" t="e">
        <f aca="false">#REF!</f>
        <v>#REF!</v>
      </c>
      <c r="R1688" s="0" t="e">
        <f aca="false">#REF!</f>
        <v>#REF!</v>
      </c>
      <c r="S1688" s="0" t="e">
        <f aca="false">#REF!</f>
        <v>#REF!</v>
      </c>
      <c r="T1688" s="0" t="e">
        <f aca="false">VLOOKUP('XL-OPT'!Q1688,Months!$A$4:$D$288,4)</f>
        <v>#REF!</v>
      </c>
    </row>
    <row r="1689" customFormat="false" ht="12.75" hidden="false" customHeight="false" outlineLevel="0" collapsed="false">
      <c r="O1689" s="0" t="e">
        <f aca="false">CONCATENATE(P1689,Q1689)</f>
        <v>#REF!</v>
      </c>
      <c r="P1689" s="0" t="e">
        <f aca="false">#REF!</f>
        <v>#REF!</v>
      </c>
      <c r="Q1689" s="153" t="e">
        <f aca="false">#REF!</f>
        <v>#REF!</v>
      </c>
      <c r="R1689" s="0" t="e">
        <f aca="false">#REF!</f>
        <v>#REF!</v>
      </c>
      <c r="S1689" s="0" t="e">
        <f aca="false">#REF!</f>
        <v>#REF!</v>
      </c>
      <c r="T1689" s="0" t="e">
        <f aca="false">VLOOKUP('XL-OPT'!Q1689,Months!$A$4:$D$288,4)</f>
        <v>#REF!</v>
      </c>
    </row>
    <row r="1690" customFormat="false" ht="12.75" hidden="false" customHeight="false" outlineLevel="0" collapsed="false">
      <c r="O1690" s="0" t="e">
        <f aca="false">CONCATENATE(P1690,Q1690)</f>
        <v>#REF!</v>
      </c>
      <c r="P1690" s="0" t="e">
        <f aca="false">#REF!</f>
        <v>#REF!</v>
      </c>
      <c r="Q1690" s="153" t="e">
        <f aca="false">#REF!</f>
        <v>#REF!</v>
      </c>
      <c r="R1690" s="0" t="e">
        <f aca="false">#REF!</f>
        <v>#REF!</v>
      </c>
      <c r="S1690" s="0" t="e">
        <f aca="false">#REF!</f>
        <v>#REF!</v>
      </c>
      <c r="T1690" s="0" t="e">
        <f aca="false">VLOOKUP('XL-OPT'!Q1690,Months!$A$4:$D$288,4)</f>
        <v>#REF!</v>
      </c>
    </row>
    <row r="1691" customFormat="false" ht="12.75" hidden="false" customHeight="false" outlineLevel="0" collapsed="false">
      <c r="O1691" s="0" t="e">
        <f aca="false">CONCATENATE(P1691,Q1691)</f>
        <v>#REF!</v>
      </c>
      <c r="P1691" s="0" t="e">
        <f aca="false">#REF!</f>
        <v>#REF!</v>
      </c>
      <c r="Q1691" s="153" t="e">
        <f aca="false">#REF!</f>
        <v>#REF!</v>
      </c>
      <c r="R1691" s="0" t="e">
        <f aca="false">#REF!</f>
        <v>#REF!</v>
      </c>
      <c r="S1691" s="0" t="e">
        <f aca="false">#REF!</f>
        <v>#REF!</v>
      </c>
      <c r="T1691" s="0" t="e">
        <f aca="false">VLOOKUP('XL-OPT'!Q1691,Months!$A$4:$D$288,4)</f>
        <v>#REF!</v>
      </c>
    </row>
    <row r="1692" customFormat="false" ht="12.75" hidden="false" customHeight="false" outlineLevel="0" collapsed="false">
      <c r="O1692" s="0" t="e">
        <f aca="false">CONCATENATE(P1692,Q1692)</f>
        <v>#REF!</v>
      </c>
      <c r="P1692" s="0" t="e">
        <f aca="false">#REF!</f>
        <v>#REF!</v>
      </c>
      <c r="Q1692" s="153" t="e">
        <f aca="false">#REF!</f>
        <v>#REF!</v>
      </c>
      <c r="R1692" s="0" t="e">
        <f aca="false">#REF!</f>
        <v>#REF!</v>
      </c>
      <c r="S1692" s="0" t="e">
        <f aca="false">#REF!</f>
        <v>#REF!</v>
      </c>
      <c r="T1692" s="0" t="e">
        <f aca="false">VLOOKUP('XL-OPT'!Q1692,Months!$A$4:$D$288,4)</f>
        <v>#REF!</v>
      </c>
    </row>
    <row r="1693" customFormat="false" ht="12.75" hidden="false" customHeight="false" outlineLevel="0" collapsed="false">
      <c r="O1693" s="0" t="e">
        <f aca="false">CONCATENATE(P1693,Q1693)</f>
        <v>#REF!</v>
      </c>
      <c r="P1693" s="0" t="e">
        <f aca="false">#REF!</f>
        <v>#REF!</v>
      </c>
      <c r="Q1693" s="153" t="e">
        <f aca="false">#REF!</f>
        <v>#REF!</v>
      </c>
      <c r="R1693" s="0" t="e">
        <f aca="false">#REF!</f>
        <v>#REF!</v>
      </c>
      <c r="S1693" s="0" t="e">
        <f aca="false">#REF!</f>
        <v>#REF!</v>
      </c>
      <c r="T1693" s="0" t="e">
        <f aca="false">VLOOKUP('XL-OPT'!Q1693,Months!$A$4:$D$288,4)</f>
        <v>#REF!</v>
      </c>
    </row>
    <row r="1694" customFormat="false" ht="12.75" hidden="false" customHeight="false" outlineLevel="0" collapsed="false">
      <c r="O1694" s="0" t="e">
        <f aca="false">CONCATENATE(P1694,Q1694)</f>
        <v>#REF!</v>
      </c>
      <c r="P1694" s="0" t="e">
        <f aca="false">#REF!</f>
        <v>#REF!</v>
      </c>
      <c r="Q1694" s="153" t="e">
        <f aca="false">#REF!</f>
        <v>#REF!</v>
      </c>
      <c r="R1694" s="0" t="e">
        <f aca="false">#REF!</f>
        <v>#REF!</v>
      </c>
      <c r="S1694" s="0" t="e">
        <f aca="false">#REF!</f>
        <v>#REF!</v>
      </c>
      <c r="T1694" s="0" t="e">
        <f aca="false">VLOOKUP('XL-OPT'!Q1694,Months!$A$4:$D$288,4)</f>
        <v>#REF!</v>
      </c>
    </row>
    <row r="1695" customFormat="false" ht="12.75" hidden="false" customHeight="false" outlineLevel="0" collapsed="false">
      <c r="O1695" s="0" t="e">
        <f aca="false">CONCATENATE(P1695,Q1695)</f>
        <v>#REF!</v>
      </c>
      <c r="P1695" s="0" t="e">
        <f aca="false">#REF!</f>
        <v>#REF!</v>
      </c>
      <c r="Q1695" s="153" t="e">
        <f aca="false">#REF!</f>
        <v>#REF!</v>
      </c>
      <c r="R1695" s="0" t="e">
        <f aca="false">#REF!</f>
        <v>#REF!</v>
      </c>
      <c r="S1695" s="0" t="e">
        <f aca="false">#REF!</f>
        <v>#REF!</v>
      </c>
      <c r="T1695" s="0" t="e">
        <f aca="false">VLOOKUP('XL-OPT'!Q1695,Months!$A$4:$D$288,4)</f>
        <v>#REF!</v>
      </c>
    </row>
    <row r="1696" customFormat="false" ht="12.75" hidden="false" customHeight="false" outlineLevel="0" collapsed="false">
      <c r="O1696" s="0" t="e">
        <f aca="false">CONCATENATE(P1696,Q1696)</f>
        <v>#REF!</v>
      </c>
      <c r="P1696" s="0" t="e">
        <f aca="false">#REF!</f>
        <v>#REF!</v>
      </c>
      <c r="Q1696" s="153" t="e">
        <f aca="false">#REF!</f>
        <v>#REF!</v>
      </c>
      <c r="R1696" s="0" t="e">
        <f aca="false">#REF!</f>
        <v>#REF!</v>
      </c>
      <c r="S1696" s="0" t="e">
        <f aca="false">#REF!</f>
        <v>#REF!</v>
      </c>
      <c r="T1696" s="0" t="e">
        <f aca="false">VLOOKUP('XL-OPT'!Q1696,Months!$A$4:$D$288,4)</f>
        <v>#REF!</v>
      </c>
    </row>
    <row r="1697" customFormat="false" ht="12.75" hidden="false" customHeight="false" outlineLevel="0" collapsed="false">
      <c r="O1697" s="0" t="e">
        <f aca="false">CONCATENATE(P1697,Q1697)</f>
        <v>#REF!</v>
      </c>
      <c r="P1697" s="0" t="e">
        <f aca="false">#REF!</f>
        <v>#REF!</v>
      </c>
      <c r="Q1697" s="153" t="e">
        <f aca="false">#REF!</f>
        <v>#REF!</v>
      </c>
      <c r="R1697" s="0" t="e">
        <f aca="false">#REF!</f>
        <v>#REF!</v>
      </c>
      <c r="S1697" s="0" t="e">
        <f aca="false">#REF!</f>
        <v>#REF!</v>
      </c>
      <c r="T1697" s="0" t="e">
        <f aca="false">VLOOKUP('XL-OPT'!Q1697,Months!$A$4:$D$288,4)</f>
        <v>#REF!</v>
      </c>
    </row>
    <row r="1698" customFormat="false" ht="12.75" hidden="false" customHeight="false" outlineLevel="0" collapsed="false">
      <c r="O1698" s="0" t="e">
        <f aca="false">CONCATENATE(P1698,Q1698)</f>
        <v>#REF!</v>
      </c>
      <c r="P1698" s="0" t="e">
        <f aca="false">#REF!</f>
        <v>#REF!</v>
      </c>
      <c r="Q1698" s="153" t="e">
        <f aca="false">#REF!</f>
        <v>#REF!</v>
      </c>
      <c r="R1698" s="0" t="e">
        <f aca="false">#REF!</f>
        <v>#REF!</v>
      </c>
      <c r="S1698" s="0" t="e">
        <f aca="false">#REF!</f>
        <v>#REF!</v>
      </c>
      <c r="T1698" s="0" t="e">
        <f aca="false">VLOOKUP('XL-OPT'!Q1698,Months!$A$4:$D$288,4)</f>
        <v>#REF!</v>
      </c>
    </row>
    <row r="1699" customFormat="false" ht="12.75" hidden="false" customHeight="false" outlineLevel="0" collapsed="false">
      <c r="O1699" s="0" t="e">
        <f aca="false">CONCATENATE(P1699,Q1699)</f>
        <v>#REF!</v>
      </c>
      <c r="P1699" s="0" t="e">
        <f aca="false">#REF!</f>
        <v>#REF!</v>
      </c>
      <c r="Q1699" s="153" t="e">
        <f aca="false">#REF!</f>
        <v>#REF!</v>
      </c>
      <c r="R1699" s="0" t="e">
        <f aca="false">#REF!</f>
        <v>#REF!</v>
      </c>
      <c r="S1699" s="0" t="e">
        <f aca="false">#REF!</f>
        <v>#REF!</v>
      </c>
      <c r="T1699" s="0" t="e">
        <f aca="false">VLOOKUP('XL-OPT'!Q1699,Months!$A$4:$D$288,4)</f>
        <v>#REF!</v>
      </c>
    </row>
    <row r="1700" customFormat="false" ht="12.75" hidden="false" customHeight="false" outlineLevel="0" collapsed="false">
      <c r="O1700" s="0" t="e">
        <f aca="false">CONCATENATE(P1700,Q1700)</f>
        <v>#REF!</v>
      </c>
      <c r="P1700" s="0" t="e">
        <f aca="false">#REF!</f>
        <v>#REF!</v>
      </c>
      <c r="Q1700" s="153" t="e">
        <f aca="false">#REF!</f>
        <v>#REF!</v>
      </c>
      <c r="R1700" s="0" t="e">
        <f aca="false">#REF!</f>
        <v>#REF!</v>
      </c>
      <c r="S1700" s="0" t="e">
        <f aca="false">#REF!</f>
        <v>#REF!</v>
      </c>
      <c r="T1700" s="0" t="e">
        <f aca="false">VLOOKUP('XL-OPT'!Q1700,Months!$A$4:$D$288,4)</f>
        <v>#REF!</v>
      </c>
    </row>
    <row r="1701" customFormat="false" ht="12.75" hidden="false" customHeight="false" outlineLevel="0" collapsed="false">
      <c r="O1701" s="0" t="e">
        <f aca="false">CONCATENATE(P1701,Q1701)</f>
        <v>#REF!</v>
      </c>
      <c r="P1701" s="0" t="e">
        <f aca="false">#REF!</f>
        <v>#REF!</v>
      </c>
      <c r="Q1701" s="153" t="e">
        <f aca="false">#REF!</f>
        <v>#REF!</v>
      </c>
      <c r="R1701" s="0" t="e">
        <f aca="false">#REF!</f>
        <v>#REF!</v>
      </c>
      <c r="S1701" s="0" t="e">
        <f aca="false">#REF!</f>
        <v>#REF!</v>
      </c>
      <c r="T1701" s="0" t="e">
        <f aca="false">VLOOKUP('XL-OPT'!Q1701,Months!$A$4:$D$288,4)</f>
        <v>#REF!</v>
      </c>
    </row>
    <row r="1702" customFormat="false" ht="12.75" hidden="false" customHeight="false" outlineLevel="0" collapsed="false">
      <c r="O1702" s="0" t="e">
        <f aca="false">CONCATENATE(P1702,Q1702)</f>
        <v>#REF!</v>
      </c>
      <c r="P1702" s="0" t="e">
        <f aca="false">#REF!</f>
        <v>#REF!</v>
      </c>
      <c r="Q1702" s="153" t="e">
        <f aca="false">#REF!</f>
        <v>#REF!</v>
      </c>
      <c r="R1702" s="0" t="e">
        <f aca="false">#REF!</f>
        <v>#REF!</v>
      </c>
      <c r="S1702" s="0" t="e">
        <f aca="false">#REF!</f>
        <v>#REF!</v>
      </c>
      <c r="T1702" s="0" t="e">
        <f aca="false">VLOOKUP('XL-OPT'!Q1702,Months!$A$4:$D$288,4)</f>
        <v>#REF!</v>
      </c>
    </row>
    <row r="1703" customFormat="false" ht="12.75" hidden="false" customHeight="false" outlineLevel="0" collapsed="false">
      <c r="O1703" s="0" t="e">
        <f aca="false">CONCATENATE(P1703,Q1703)</f>
        <v>#REF!</v>
      </c>
      <c r="P1703" s="0" t="e">
        <f aca="false">#REF!</f>
        <v>#REF!</v>
      </c>
      <c r="Q1703" s="153" t="e">
        <f aca="false">#REF!</f>
        <v>#REF!</v>
      </c>
      <c r="R1703" s="0" t="e">
        <f aca="false">#REF!</f>
        <v>#REF!</v>
      </c>
      <c r="S1703" s="0" t="e">
        <f aca="false">#REF!</f>
        <v>#REF!</v>
      </c>
      <c r="T1703" s="0" t="e">
        <f aca="false">VLOOKUP('XL-OPT'!Q1703,Months!$A$4:$D$288,4)</f>
        <v>#REF!</v>
      </c>
    </row>
    <row r="1704" customFormat="false" ht="12.75" hidden="false" customHeight="false" outlineLevel="0" collapsed="false">
      <c r="O1704" s="0" t="e">
        <f aca="false">CONCATENATE(P1704,Q1704)</f>
        <v>#REF!</v>
      </c>
      <c r="P1704" s="0" t="e">
        <f aca="false">#REF!</f>
        <v>#REF!</v>
      </c>
      <c r="Q1704" s="153" t="e">
        <f aca="false">#REF!</f>
        <v>#REF!</v>
      </c>
      <c r="R1704" s="0" t="e">
        <f aca="false">#REF!</f>
        <v>#REF!</v>
      </c>
      <c r="S1704" s="0" t="e">
        <f aca="false">#REF!</f>
        <v>#REF!</v>
      </c>
      <c r="T1704" s="0" t="e">
        <f aca="false">VLOOKUP('XL-OPT'!Q1704,Months!$A$4:$D$288,4)</f>
        <v>#REF!</v>
      </c>
    </row>
    <row r="1705" customFormat="false" ht="12.75" hidden="false" customHeight="false" outlineLevel="0" collapsed="false">
      <c r="O1705" s="0" t="e">
        <f aca="false">CONCATENATE(P1705,Q1705)</f>
        <v>#REF!</v>
      </c>
      <c r="P1705" s="0" t="e">
        <f aca="false">#REF!</f>
        <v>#REF!</v>
      </c>
      <c r="Q1705" s="153" t="e">
        <f aca="false">#REF!</f>
        <v>#REF!</v>
      </c>
      <c r="R1705" s="0" t="e">
        <f aca="false">#REF!</f>
        <v>#REF!</v>
      </c>
      <c r="S1705" s="0" t="e">
        <f aca="false">#REF!</f>
        <v>#REF!</v>
      </c>
      <c r="T1705" s="0" t="e">
        <f aca="false">VLOOKUP('XL-OPT'!Q1705,Months!$A$4:$D$288,4)</f>
        <v>#REF!</v>
      </c>
    </row>
    <row r="1706" customFormat="false" ht="12.75" hidden="false" customHeight="false" outlineLevel="0" collapsed="false">
      <c r="O1706" s="0" t="e">
        <f aca="false">CONCATENATE(P1706,Q1706)</f>
        <v>#REF!</v>
      </c>
      <c r="P1706" s="0" t="e">
        <f aca="false">#REF!</f>
        <v>#REF!</v>
      </c>
      <c r="Q1706" s="153" t="e">
        <f aca="false">#REF!</f>
        <v>#REF!</v>
      </c>
      <c r="R1706" s="0" t="e">
        <f aca="false">#REF!</f>
        <v>#REF!</v>
      </c>
      <c r="S1706" s="0" t="e">
        <f aca="false">#REF!</f>
        <v>#REF!</v>
      </c>
      <c r="T1706" s="0" t="e">
        <f aca="false">VLOOKUP('XL-OPT'!Q1706,Months!$A$4:$D$288,4)</f>
        <v>#REF!</v>
      </c>
    </row>
    <row r="1707" customFormat="false" ht="12.75" hidden="false" customHeight="false" outlineLevel="0" collapsed="false">
      <c r="O1707" s="0" t="e">
        <f aca="false">CONCATENATE(P1707,Q1707)</f>
        <v>#REF!</v>
      </c>
      <c r="P1707" s="0" t="e">
        <f aca="false">#REF!</f>
        <v>#REF!</v>
      </c>
      <c r="Q1707" s="153" t="e">
        <f aca="false">#REF!</f>
        <v>#REF!</v>
      </c>
      <c r="R1707" s="0" t="e">
        <f aca="false">#REF!</f>
        <v>#REF!</v>
      </c>
      <c r="S1707" s="0" t="e">
        <f aca="false">#REF!</f>
        <v>#REF!</v>
      </c>
      <c r="T1707" s="0" t="e">
        <f aca="false">VLOOKUP('XL-OPT'!Q1707,Months!$A$4:$D$288,4)</f>
        <v>#REF!</v>
      </c>
    </row>
    <row r="1708" customFormat="false" ht="12.75" hidden="false" customHeight="false" outlineLevel="0" collapsed="false">
      <c r="O1708" s="0" t="e">
        <f aca="false">CONCATENATE(P1708,Q1708)</f>
        <v>#REF!</v>
      </c>
      <c r="P1708" s="0" t="e">
        <f aca="false">#REF!</f>
        <v>#REF!</v>
      </c>
      <c r="Q1708" s="153" t="e">
        <f aca="false">#REF!</f>
        <v>#REF!</v>
      </c>
      <c r="R1708" s="0" t="e">
        <f aca="false">#REF!</f>
        <v>#REF!</v>
      </c>
      <c r="S1708" s="0" t="e">
        <f aca="false">#REF!</f>
        <v>#REF!</v>
      </c>
      <c r="T1708" s="0" t="e">
        <f aca="false">VLOOKUP('XL-OPT'!Q1708,Months!$A$4:$D$288,4)</f>
        <v>#REF!</v>
      </c>
    </row>
    <row r="1709" customFormat="false" ht="12.75" hidden="false" customHeight="false" outlineLevel="0" collapsed="false">
      <c r="O1709" s="0" t="e">
        <f aca="false">CONCATENATE(P1709,Q1709)</f>
        <v>#REF!</v>
      </c>
      <c r="P1709" s="0" t="e">
        <f aca="false">#REF!</f>
        <v>#REF!</v>
      </c>
      <c r="Q1709" s="153" t="e">
        <f aca="false">#REF!</f>
        <v>#REF!</v>
      </c>
      <c r="R1709" s="0" t="e">
        <f aca="false">#REF!</f>
        <v>#REF!</v>
      </c>
      <c r="S1709" s="0" t="e">
        <f aca="false">#REF!</f>
        <v>#REF!</v>
      </c>
      <c r="T1709" s="0" t="e">
        <f aca="false">VLOOKUP('XL-OPT'!Q1709,Months!$A$4:$D$288,4)</f>
        <v>#REF!</v>
      </c>
    </row>
    <row r="1710" customFormat="false" ht="12.75" hidden="false" customHeight="false" outlineLevel="0" collapsed="false">
      <c r="O1710" s="0" t="e">
        <f aca="false">CONCATENATE(P1710,Q1710)</f>
        <v>#REF!</v>
      </c>
      <c r="P1710" s="0" t="e">
        <f aca="false">#REF!</f>
        <v>#REF!</v>
      </c>
      <c r="Q1710" s="153" t="e">
        <f aca="false">#REF!</f>
        <v>#REF!</v>
      </c>
      <c r="R1710" s="0" t="e">
        <f aca="false">#REF!</f>
        <v>#REF!</v>
      </c>
      <c r="S1710" s="0" t="e">
        <f aca="false">#REF!</f>
        <v>#REF!</v>
      </c>
      <c r="T1710" s="0" t="e">
        <f aca="false">VLOOKUP('XL-OPT'!Q1710,Months!$A$4:$D$288,4)</f>
        <v>#REF!</v>
      </c>
    </row>
    <row r="1711" customFormat="false" ht="12.75" hidden="false" customHeight="false" outlineLevel="0" collapsed="false">
      <c r="O1711" s="0" t="e">
        <f aca="false">CONCATENATE(P1711,Q1711)</f>
        <v>#REF!</v>
      </c>
      <c r="P1711" s="0" t="e">
        <f aca="false">#REF!</f>
        <v>#REF!</v>
      </c>
      <c r="Q1711" s="153" t="e">
        <f aca="false">#REF!</f>
        <v>#REF!</v>
      </c>
      <c r="R1711" s="0" t="e">
        <f aca="false">#REF!</f>
        <v>#REF!</v>
      </c>
      <c r="S1711" s="0" t="e">
        <f aca="false">#REF!</f>
        <v>#REF!</v>
      </c>
      <c r="T1711" s="0" t="e">
        <f aca="false">VLOOKUP('XL-OPT'!Q1711,Months!$A$4:$D$288,4)</f>
        <v>#REF!</v>
      </c>
    </row>
    <row r="1712" customFormat="false" ht="12.75" hidden="false" customHeight="false" outlineLevel="0" collapsed="false">
      <c r="O1712" s="0" t="e">
        <f aca="false">CONCATENATE(P1712,Q1712)</f>
        <v>#REF!</v>
      </c>
      <c r="P1712" s="0" t="e">
        <f aca="false">#REF!</f>
        <v>#REF!</v>
      </c>
      <c r="Q1712" s="153" t="e">
        <f aca="false">#REF!</f>
        <v>#REF!</v>
      </c>
      <c r="R1712" s="0" t="e">
        <f aca="false">#REF!</f>
        <v>#REF!</v>
      </c>
      <c r="S1712" s="0" t="e">
        <f aca="false">#REF!</f>
        <v>#REF!</v>
      </c>
      <c r="T1712" s="0" t="e">
        <f aca="false">VLOOKUP('XL-OPT'!Q1712,Months!$A$4:$D$288,4)</f>
        <v>#REF!</v>
      </c>
    </row>
    <row r="1713" customFormat="false" ht="12.75" hidden="false" customHeight="false" outlineLevel="0" collapsed="false">
      <c r="O1713" s="0" t="e">
        <f aca="false">CONCATENATE(P1713,Q1713)</f>
        <v>#REF!</v>
      </c>
      <c r="P1713" s="0" t="e">
        <f aca="false">#REF!</f>
        <v>#REF!</v>
      </c>
      <c r="Q1713" s="153" t="e">
        <f aca="false">#REF!</f>
        <v>#REF!</v>
      </c>
      <c r="R1713" s="0" t="e">
        <f aca="false">#REF!</f>
        <v>#REF!</v>
      </c>
      <c r="S1713" s="0" t="e">
        <f aca="false">#REF!</f>
        <v>#REF!</v>
      </c>
      <c r="T1713" s="0" t="e">
        <f aca="false">VLOOKUP('XL-OPT'!Q1713,Months!$A$4:$D$288,4)</f>
        <v>#REF!</v>
      </c>
    </row>
    <row r="1714" customFormat="false" ht="12.75" hidden="false" customHeight="false" outlineLevel="0" collapsed="false">
      <c r="O1714" s="0" t="e">
        <f aca="false">CONCATENATE(P1714,Q1714)</f>
        <v>#REF!</v>
      </c>
      <c r="P1714" s="0" t="e">
        <f aca="false">#REF!</f>
        <v>#REF!</v>
      </c>
      <c r="Q1714" s="153" t="e">
        <f aca="false">#REF!</f>
        <v>#REF!</v>
      </c>
      <c r="R1714" s="0" t="e">
        <f aca="false">#REF!</f>
        <v>#REF!</v>
      </c>
      <c r="S1714" s="0" t="e">
        <f aca="false">#REF!</f>
        <v>#REF!</v>
      </c>
      <c r="T1714" s="0" t="e">
        <f aca="false">VLOOKUP('XL-OPT'!Q1714,Months!$A$4:$D$288,4)</f>
        <v>#REF!</v>
      </c>
    </row>
    <row r="1715" customFormat="false" ht="12.75" hidden="false" customHeight="false" outlineLevel="0" collapsed="false">
      <c r="O1715" s="0" t="e">
        <f aca="false">CONCATENATE(P1715,Q1715)</f>
        <v>#REF!</v>
      </c>
      <c r="P1715" s="0" t="e">
        <f aca="false">#REF!</f>
        <v>#REF!</v>
      </c>
      <c r="Q1715" s="153" t="e">
        <f aca="false">#REF!</f>
        <v>#REF!</v>
      </c>
      <c r="R1715" s="0" t="e">
        <f aca="false">#REF!</f>
        <v>#REF!</v>
      </c>
      <c r="S1715" s="0" t="e">
        <f aca="false">#REF!</f>
        <v>#REF!</v>
      </c>
      <c r="T1715" s="0" t="e">
        <f aca="false">VLOOKUP('XL-OPT'!Q1715,Months!$A$4:$D$288,4)</f>
        <v>#REF!</v>
      </c>
    </row>
    <row r="1716" customFormat="false" ht="12.75" hidden="false" customHeight="false" outlineLevel="0" collapsed="false">
      <c r="O1716" s="0" t="e">
        <f aca="false">CONCATENATE(P1716,Q1716)</f>
        <v>#REF!</v>
      </c>
      <c r="P1716" s="0" t="e">
        <f aca="false">#REF!</f>
        <v>#REF!</v>
      </c>
      <c r="Q1716" s="153" t="e">
        <f aca="false">#REF!</f>
        <v>#REF!</v>
      </c>
      <c r="R1716" s="0" t="e">
        <f aca="false">#REF!</f>
        <v>#REF!</v>
      </c>
      <c r="S1716" s="0" t="e">
        <f aca="false">#REF!</f>
        <v>#REF!</v>
      </c>
      <c r="T1716" s="0" t="e">
        <f aca="false">VLOOKUP('XL-OPT'!Q1716,Months!$A$4:$D$288,4)</f>
        <v>#REF!</v>
      </c>
    </row>
    <row r="1717" customFormat="false" ht="12.75" hidden="false" customHeight="false" outlineLevel="0" collapsed="false">
      <c r="O1717" s="0" t="e">
        <f aca="false">CONCATENATE(P1717,Q1717)</f>
        <v>#REF!</v>
      </c>
      <c r="P1717" s="0" t="e">
        <f aca="false">#REF!</f>
        <v>#REF!</v>
      </c>
      <c r="Q1717" s="153" t="e">
        <f aca="false">#REF!</f>
        <v>#REF!</v>
      </c>
      <c r="R1717" s="0" t="e">
        <f aca="false">#REF!</f>
        <v>#REF!</v>
      </c>
      <c r="S1717" s="0" t="e">
        <f aca="false">#REF!</f>
        <v>#REF!</v>
      </c>
      <c r="T1717" s="0" t="e">
        <f aca="false">VLOOKUP('XL-OPT'!Q1717,Months!$A$4:$D$288,4)</f>
        <v>#REF!</v>
      </c>
    </row>
    <row r="1718" customFormat="false" ht="12.75" hidden="false" customHeight="false" outlineLevel="0" collapsed="false">
      <c r="O1718" s="0" t="e">
        <f aca="false">CONCATENATE(P1718,Q1718)</f>
        <v>#REF!</v>
      </c>
      <c r="P1718" s="0" t="e">
        <f aca="false">#REF!</f>
        <v>#REF!</v>
      </c>
      <c r="Q1718" s="153" t="e">
        <f aca="false">#REF!</f>
        <v>#REF!</v>
      </c>
      <c r="R1718" s="0" t="e">
        <f aca="false">#REF!</f>
        <v>#REF!</v>
      </c>
      <c r="S1718" s="0" t="e">
        <f aca="false">#REF!</f>
        <v>#REF!</v>
      </c>
      <c r="T1718" s="0" t="e">
        <f aca="false">VLOOKUP('XL-OPT'!Q1718,Months!$A$4:$D$288,4)</f>
        <v>#REF!</v>
      </c>
    </row>
    <row r="1719" customFormat="false" ht="12.75" hidden="false" customHeight="false" outlineLevel="0" collapsed="false">
      <c r="O1719" s="0" t="e">
        <f aca="false">CONCATENATE(P1719,Q1719)</f>
        <v>#REF!</v>
      </c>
      <c r="P1719" s="0" t="e">
        <f aca="false">#REF!</f>
        <v>#REF!</v>
      </c>
      <c r="Q1719" s="153" t="e">
        <f aca="false">#REF!</f>
        <v>#REF!</v>
      </c>
      <c r="R1719" s="0" t="e">
        <f aca="false">#REF!</f>
        <v>#REF!</v>
      </c>
      <c r="S1719" s="0" t="e">
        <f aca="false">#REF!</f>
        <v>#REF!</v>
      </c>
      <c r="T1719" s="0" t="e">
        <f aca="false">VLOOKUP('XL-OPT'!Q1719,Months!$A$4:$D$288,4)</f>
        <v>#REF!</v>
      </c>
    </row>
    <row r="1720" customFormat="false" ht="12.75" hidden="false" customHeight="false" outlineLevel="0" collapsed="false">
      <c r="O1720" s="0" t="e">
        <f aca="false">CONCATENATE(P1720,Q1720)</f>
        <v>#REF!</v>
      </c>
      <c r="P1720" s="0" t="e">
        <f aca="false">#REF!</f>
        <v>#REF!</v>
      </c>
      <c r="Q1720" s="153" t="e">
        <f aca="false">#REF!</f>
        <v>#REF!</v>
      </c>
      <c r="R1720" s="0" t="e">
        <f aca="false">#REF!</f>
        <v>#REF!</v>
      </c>
      <c r="S1720" s="0" t="e">
        <f aca="false">#REF!</f>
        <v>#REF!</v>
      </c>
      <c r="T1720" s="0" t="e">
        <f aca="false">VLOOKUP('XL-OPT'!Q1720,Months!$A$4:$D$288,4)</f>
        <v>#REF!</v>
      </c>
    </row>
    <row r="1721" customFormat="false" ht="12.75" hidden="false" customHeight="false" outlineLevel="0" collapsed="false">
      <c r="O1721" s="0" t="e">
        <f aca="false">CONCATENATE(P1721,Q1721)</f>
        <v>#REF!</v>
      </c>
      <c r="P1721" s="0" t="e">
        <f aca="false">#REF!</f>
        <v>#REF!</v>
      </c>
      <c r="Q1721" s="153" t="e">
        <f aca="false">#REF!</f>
        <v>#REF!</v>
      </c>
      <c r="R1721" s="0" t="e">
        <f aca="false">#REF!</f>
        <v>#REF!</v>
      </c>
      <c r="S1721" s="0" t="e">
        <f aca="false">#REF!</f>
        <v>#REF!</v>
      </c>
      <c r="T1721" s="0" t="e">
        <f aca="false">VLOOKUP('XL-OPT'!Q1721,Months!$A$4:$D$288,4)</f>
        <v>#REF!</v>
      </c>
    </row>
    <row r="1722" customFormat="false" ht="12.75" hidden="false" customHeight="false" outlineLevel="0" collapsed="false">
      <c r="O1722" s="0" t="e">
        <f aca="false">CONCATENATE(P1722,Q1722)</f>
        <v>#REF!</v>
      </c>
      <c r="P1722" s="0" t="e">
        <f aca="false">#REF!</f>
        <v>#REF!</v>
      </c>
      <c r="Q1722" s="153" t="e">
        <f aca="false">#REF!</f>
        <v>#REF!</v>
      </c>
      <c r="R1722" s="0" t="e">
        <f aca="false">#REF!</f>
        <v>#REF!</v>
      </c>
      <c r="S1722" s="0" t="e">
        <f aca="false">#REF!</f>
        <v>#REF!</v>
      </c>
      <c r="T1722" s="0" t="e">
        <f aca="false">VLOOKUP('XL-OPT'!Q1722,Months!$A$4:$D$288,4)</f>
        <v>#REF!</v>
      </c>
    </row>
    <row r="1723" customFormat="false" ht="12.75" hidden="false" customHeight="false" outlineLevel="0" collapsed="false">
      <c r="O1723" s="0" t="e">
        <f aca="false">CONCATENATE(P1723,Q1723)</f>
        <v>#REF!</v>
      </c>
      <c r="P1723" s="0" t="e">
        <f aca="false">#REF!</f>
        <v>#REF!</v>
      </c>
      <c r="Q1723" s="153" t="e">
        <f aca="false">#REF!</f>
        <v>#REF!</v>
      </c>
      <c r="R1723" s="0" t="e">
        <f aca="false">#REF!</f>
        <v>#REF!</v>
      </c>
      <c r="S1723" s="0" t="e">
        <f aca="false">#REF!</f>
        <v>#REF!</v>
      </c>
      <c r="T1723" s="0" t="e">
        <f aca="false">VLOOKUP('XL-OPT'!Q1723,Months!$A$4:$D$288,4)</f>
        <v>#REF!</v>
      </c>
    </row>
    <row r="1724" customFormat="false" ht="12.75" hidden="false" customHeight="false" outlineLevel="0" collapsed="false">
      <c r="O1724" s="0" t="e">
        <f aca="false">CONCATENATE(P1724,Q1724)</f>
        <v>#REF!</v>
      </c>
      <c r="P1724" s="0" t="e">
        <f aca="false">#REF!</f>
        <v>#REF!</v>
      </c>
      <c r="Q1724" s="153" t="e">
        <f aca="false">#REF!</f>
        <v>#REF!</v>
      </c>
      <c r="R1724" s="0" t="e">
        <f aca="false">#REF!</f>
        <v>#REF!</v>
      </c>
      <c r="S1724" s="0" t="e">
        <f aca="false">#REF!</f>
        <v>#REF!</v>
      </c>
      <c r="T1724" s="0" t="e">
        <f aca="false">VLOOKUP('XL-OPT'!Q1724,Months!$A$4:$D$288,4)</f>
        <v>#REF!</v>
      </c>
    </row>
    <row r="1725" customFormat="false" ht="12.75" hidden="false" customHeight="false" outlineLevel="0" collapsed="false">
      <c r="Q1725" s="153"/>
    </row>
    <row r="1726" customFormat="false" ht="12.75" hidden="false" customHeight="false" outlineLevel="0" collapsed="false">
      <c r="Q1726" s="153"/>
    </row>
    <row r="1727" customFormat="false" ht="12.75" hidden="false" customHeight="false" outlineLevel="0" collapsed="false">
      <c r="Q1727" s="153"/>
    </row>
    <row r="1728" customFormat="false" ht="12.75" hidden="false" customHeight="false" outlineLevel="0" collapsed="false">
      <c r="Q1728" s="153"/>
    </row>
    <row r="1729" customFormat="false" ht="12.75" hidden="false" customHeight="false" outlineLevel="0" collapsed="false">
      <c r="Q1729" s="153"/>
    </row>
    <row r="1730" customFormat="false" ht="12.75" hidden="false" customHeight="false" outlineLevel="0" collapsed="false">
      <c r="Q1730" s="153"/>
    </row>
    <row r="1731" customFormat="false" ht="12.75" hidden="false" customHeight="false" outlineLevel="0" collapsed="false">
      <c r="Q1731" s="153"/>
    </row>
    <row r="1732" customFormat="false" ht="12.75" hidden="false" customHeight="false" outlineLevel="0" collapsed="false">
      <c r="Q1732" s="153"/>
    </row>
    <row r="1733" customFormat="false" ht="12.75" hidden="false" customHeight="false" outlineLevel="0" collapsed="false">
      <c r="Q1733" s="153"/>
    </row>
    <row r="1734" customFormat="false" ht="12.75" hidden="false" customHeight="false" outlineLevel="0" collapsed="false">
      <c r="Q1734" s="153"/>
    </row>
    <row r="1735" customFormat="false" ht="12.75" hidden="false" customHeight="false" outlineLevel="0" collapsed="false">
      <c r="Q1735" s="153"/>
    </row>
    <row r="1736" customFormat="false" ht="12.75" hidden="false" customHeight="false" outlineLevel="0" collapsed="false">
      <c r="Q1736" s="153"/>
    </row>
    <row r="1737" customFormat="false" ht="12.75" hidden="false" customHeight="false" outlineLevel="0" collapsed="false">
      <c r="Q1737" s="153"/>
    </row>
    <row r="1738" customFormat="false" ht="12.75" hidden="false" customHeight="false" outlineLevel="0" collapsed="false">
      <c r="Q1738" s="153"/>
    </row>
    <row r="1739" customFormat="false" ht="12.75" hidden="false" customHeight="false" outlineLevel="0" collapsed="false">
      <c r="Q1739" s="153"/>
    </row>
    <row r="1740" customFormat="false" ht="12.75" hidden="false" customHeight="false" outlineLevel="0" collapsed="false">
      <c r="Q1740" s="153"/>
    </row>
    <row r="1741" customFormat="false" ht="12.75" hidden="false" customHeight="false" outlineLevel="0" collapsed="false">
      <c r="Q1741" s="153"/>
    </row>
    <row r="1742" customFormat="false" ht="12.75" hidden="false" customHeight="false" outlineLevel="0" collapsed="false">
      <c r="Q1742" s="153"/>
    </row>
    <row r="1743" customFormat="false" ht="12.75" hidden="false" customHeight="false" outlineLevel="0" collapsed="false">
      <c r="Q1743" s="153"/>
    </row>
    <row r="1744" customFormat="false" ht="12.75" hidden="false" customHeight="false" outlineLevel="0" collapsed="false">
      <c r="Q1744" s="153"/>
    </row>
    <row r="1745" customFormat="false" ht="12.75" hidden="false" customHeight="false" outlineLevel="0" collapsed="false">
      <c r="Q1745" s="153"/>
    </row>
    <row r="1746" customFormat="false" ht="12.75" hidden="false" customHeight="false" outlineLevel="0" collapsed="false">
      <c r="Q1746" s="153"/>
    </row>
    <row r="1747" customFormat="false" ht="12.75" hidden="false" customHeight="false" outlineLevel="0" collapsed="false">
      <c r="Q1747" s="153"/>
    </row>
    <row r="1748" customFormat="false" ht="12.75" hidden="false" customHeight="false" outlineLevel="0" collapsed="false">
      <c r="Q1748" s="153"/>
    </row>
    <row r="1749" customFormat="false" ht="12.75" hidden="false" customHeight="false" outlineLevel="0" collapsed="false">
      <c r="Q1749" s="153"/>
    </row>
    <row r="1750" customFormat="false" ht="12.75" hidden="false" customHeight="false" outlineLevel="0" collapsed="false">
      <c r="Q1750" s="153"/>
    </row>
    <row r="1751" customFormat="false" ht="12.75" hidden="false" customHeight="false" outlineLevel="0" collapsed="false">
      <c r="Q1751" s="153"/>
    </row>
    <row r="1752" customFormat="false" ht="12.75" hidden="false" customHeight="false" outlineLevel="0" collapsed="false">
      <c r="Q1752" s="153"/>
    </row>
    <row r="1753" customFormat="false" ht="12.75" hidden="false" customHeight="false" outlineLevel="0" collapsed="false">
      <c r="Q1753" s="153"/>
    </row>
    <row r="1754" customFormat="false" ht="12.75" hidden="false" customHeight="false" outlineLevel="0" collapsed="false">
      <c r="Q1754" s="153"/>
    </row>
    <row r="1755" customFormat="false" ht="12.75" hidden="false" customHeight="false" outlineLevel="0" collapsed="false">
      <c r="Q1755" s="153"/>
    </row>
    <row r="1756" customFormat="false" ht="12.75" hidden="false" customHeight="false" outlineLevel="0" collapsed="false">
      <c r="Q1756" s="153"/>
    </row>
    <row r="1757" customFormat="false" ht="12.75" hidden="false" customHeight="false" outlineLevel="0" collapsed="false">
      <c r="Q1757" s="153"/>
    </row>
    <row r="1758" customFormat="false" ht="12.75" hidden="false" customHeight="false" outlineLevel="0" collapsed="false">
      <c r="Q1758" s="153"/>
    </row>
    <row r="1759" customFormat="false" ht="12.75" hidden="false" customHeight="false" outlineLevel="0" collapsed="false">
      <c r="Q1759" s="153"/>
    </row>
    <row r="1760" customFormat="false" ht="12.75" hidden="false" customHeight="false" outlineLevel="0" collapsed="false">
      <c r="Q1760" s="153"/>
    </row>
    <row r="1761" customFormat="false" ht="12.75" hidden="false" customHeight="false" outlineLevel="0" collapsed="false">
      <c r="Q1761" s="153"/>
    </row>
    <row r="1762" customFormat="false" ht="12.75" hidden="false" customHeight="false" outlineLevel="0" collapsed="false">
      <c r="Q1762" s="153"/>
    </row>
    <row r="1763" customFormat="false" ht="12.75" hidden="false" customHeight="false" outlineLevel="0" collapsed="false">
      <c r="Q1763" s="153"/>
    </row>
    <row r="1764" customFormat="false" ht="12.75" hidden="false" customHeight="false" outlineLevel="0" collapsed="false">
      <c r="Q1764" s="153"/>
    </row>
    <row r="1765" customFormat="false" ht="12.75" hidden="false" customHeight="false" outlineLevel="0" collapsed="false">
      <c r="Q1765" s="153"/>
    </row>
    <row r="1766" customFormat="false" ht="12.75" hidden="false" customHeight="false" outlineLevel="0" collapsed="false">
      <c r="Q1766" s="153"/>
    </row>
    <row r="1767" customFormat="false" ht="12.75" hidden="false" customHeight="false" outlineLevel="0" collapsed="false">
      <c r="Q1767" s="153"/>
    </row>
    <row r="1768" customFormat="false" ht="12.75" hidden="false" customHeight="false" outlineLevel="0" collapsed="false">
      <c r="Q1768" s="153"/>
    </row>
    <row r="1769" customFormat="false" ht="12.75" hidden="false" customHeight="false" outlineLevel="0" collapsed="false">
      <c r="Q1769" s="153"/>
    </row>
    <row r="1770" customFormat="false" ht="12.75" hidden="false" customHeight="false" outlineLevel="0" collapsed="false">
      <c r="Q1770" s="153"/>
    </row>
    <row r="1771" customFormat="false" ht="12.75" hidden="false" customHeight="false" outlineLevel="0" collapsed="false">
      <c r="Q1771" s="153"/>
    </row>
    <row r="1772" customFormat="false" ht="12.75" hidden="false" customHeight="false" outlineLevel="0" collapsed="false">
      <c r="Q1772" s="153"/>
    </row>
    <row r="1773" customFormat="false" ht="12.75" hidden="false" customHeight="false" outlineLevel="0" collapsed="false">
      <c r="Q1773" s="153"/>
    </row>
    <row r="1774" customFormat="false" ht="12.75" hidden="false" customHeight="false" outlineLevel="0" collapsed="false">
      <c r="Q1774" s="153"/>
    </row>
    <row r="1775" customFormat="false" ht="12.75" hidden="false" customHeight="false" outlineLevel="0" collapsed="false">
      <c r="Q1775" s="153"/>
    </row>
    <row r="1776" customFormat="false" ht="12.75" hidden="false" customHeight="false" outlineLevel="0" collapsed="false">
      <c r="Q1776" s="153"/>
    </row>
    <row r="1777" customFormat="false" ht="12.75" hidden="false" customHeight="false" outlineLevel="0" collapsed="false">
      <c r="Q1777" s="153"/>
    </row>
    <row r="1778" customFormat="false" ht="12.75" hidden="false" customHeight="false" outlineLevel="0" collapsed="false">
      <c r="Q1778" s="153"/>
    </row>
    <row r="1779" customFormat="false" ht="12.75" hidden="false" customHeight="false" outlineLevel="0" collapsed="false">
      <c r="Q1779" s="153"/>
    </row>
    <row r="1780" customFormat="false" ht="12.75" hidden="false" customHeight="false" outlineLevel="0" collapsed="false">
      <c r="Q1780" s="153"/>
    </row>
    <row r="1781" customFormat="false" ht="12.75" hidden="false" customHeight="false" outlineLevel="0" collapsed="false">
      <c r="Q1781" s="153"/>
    </row>
    <row r="1782" customFormat="false" ht="12.75" hidden="false" customHeight="false" outlineLevel="0" collapsed="false">
      <c r="Q1782" s="153"/>
    </row>
    <row r="1783" customFormat="false" ht="12.75" hidden="false" customHeight="false" outlineLevel="0" collapsed="false">
      <c r="Q1783" s="153"/>
    </row>
    <row r="1784" customFormat="false" ht="12.75" hidden="false" customHeight="false" outlineLevel="0" collapsed="false">
      <c r="Q1784" s="153"/>
    </row>
    <row r="1785" customFormat="false" ht="12.75" hidden="false" customHeight="false" outlineLevel="0" collapsed="false">
      <c r="Q1785" s="153"/>
    </row>
    <row r="1786" customFormat="false" ht="12.75" hidden="false" customHeight="false" outlineLevel="0" collapsed="false">
      <c r="Q1786" s="153"/>
    </row>
    <row r="1787" customFormat="false" ht="12.75" hidden="false" customHeight="false" outlineLevel="0" collapsed="false">
      <c r="Q1787" s="153"/>
    </row>
    <row r="1788" customFormat="false" ht="12.75" hidden="false" customHeight="false" outlineLevel="0" collapsed="false">
      <c r="Q1788" s="153"/>
    </row>
    <row r="1789" customFormat="false" ht="12.75" hidden="false" customHeight="false" outlineLevel="0" collapsed="false">
      <c r="Q1789" s="153"/>
    </row>
    <row r="1790" customFormat="false" ht="12.75" hidden="false" customHeight="false" outlineLevel="0" collapsed="false">
      <c r="Q1790" s="153"/>
    </row>
    <row r="1791" customFormat="false" ht="12.75" hidden="false" customHeight="false" outlineLevel="0" collapsed="false">
      <c r="Q1791" s="153"/>
    </row>
    <row r="1792" customFormat="false" ht="12.75" hidden="false" customHeight="false" outlineLevel="0" collapsed="false">
      <c r="Q1792" s="153"/>
    </row>
    <row r="1793" customFormat="false" ht="12.75" hidden="false" customHeight="false" outlineLevel="0" collapsed="false">
      <c r="Q1793" s="153"/>
    </row>
    <row r="1794" customFormat="false" ht="12.75" hidden="false" customHeight="false" outlineLevel="0" collapsed="false">
      <c r="Q1794" s="153"/>
    </row>
    <row r="1795" customFormat="false" ht="12.75" hidden="false" customHeight="false" outlineLevel="0" collapsed="false">
      <c r="Q1795" s="153"/>
    </row>
    <row r="1796" customFormat="false" ht="12.75" hidden="false" customHeight="false" outlineLevel="0" collapsed="false">
      <c r="Q1796" s="153"/>
    </row>
    <row r="1797" customFormat="false" ht="12.75" hidden="false" customHeight="false" outlineLevel="0" collapsed="false">
      <c r="Q1797" s="153"/>
    </row>
    <row r="1798" customFormat="false" ht="12.75" hidden="false" customHeight="false" outlineLevel="0" collapsed="false">
      <c r="Q1798" s="153"/>
    </row>
    <row r="1799" customFormat="false" ht="12.75" hidden="false" customHeight="false" outlineLevel="0" collapsed="false">
      <c r="Q1799" s="153"/>
    </row>
    <row r="1800" customFormat="false" ht="12.75" hidden="false" customHeight="false" outlineLevel="0" collapsed="false">
      <c r="Q1800" s="153"/>
    </row>
    <row r="1801" customFormat="false" ht="12.75" hidden="false" customHeight="false" outlineLevel="0" collapsed="false">
      <c r="Q1801" s="153"/>
    </row>
    <row r="1802" customFormat="false" ht="12.75" hidden="false" customHeight="false" outlineLevel="0" collapsed="false">
      <c r="Q1802" s="153"/>
    </row>
    <row r="1803" customFormat="false" ht="12.75" hidden="false" customHeight="false" outlineLevel="0" collapsed="false">
      <c r="Q1803" s="153"/>
    </row>
    <row r="1804" customFormat="false" ht="12.75" hidden="false" customHeight="false" outlineLevel="0" collapsed="false">
      <c r="Q1804" s="153"/>
    </row>
    <row r="1805" customFormat="false" ht="12.75" hidden="false" customHeight="false" outlineLevel="0" collapsed="false">
      <c r="Q1805" s="153"/>
    </row>
    <row r="1806" customFormat="false" ht="12.75" hidden="false" customHeight="false" outlineLevel="0" collapsed="false">
      <c r="Q1806" s="153"/>
    </row>
    <row r="1807" customFormat="false" ht="12.75" hidden="false" customHeight="false" outlineLevel="0" collapsed="false">
      <c r="Q1807" s="153"/>
    </row>
    <row r="1808" customFormat="false" ht="12.75" hidden="false" customHeight="false" outlineLevel="0" collapsed="false">
      <c r="Q1808" s="153"/>
    </row>
    <row r="1809" customFormat="false" ht="12.75" hidden="false" customHeight="false" outlineLevel="0" collapsed="false">
      <c r="Q1809" s="153"/>
    </row>
    <row r="1810" customFormat="false" ht="12.75" hidden="false" customHeight="false" outlineLevel="0" collapsed="false">
      <c r="Q1810" s="153"/>
    </row>
    <row r="1811" customFormat="false" ht="12.75" hidden="false" customHeight="false" outlineLevel="0" collapsed="false">
      <c r="Q1811" s="153"/>
    </row>
    <row r="1812" customFormat="false" ht="12.75" hidden="false" customHeight="false" outlineLevel="0" collapsed="false">
      <c r="Q1812" s="153"/>
    </row>
    <row r="1813" customFormat="false" ht="12.75" hidden="false" customHeight="false" outlineLevel="0" collapsed="false">
      <c r="Q1813" s="153"/>
    </row>
    <row r="1814" customFormat="false" ht="12.75" hidden="false" customHeight="false" outlineLevel="0" collapsed="false">
      <c r="Q1814" s="153"/>
    </row>
    <row r="1815" customFormat="false" ht="12.75" hidden="false" customHeight="false" outlineLevel="0" collapsed="false">
      <c r="Q1815" s="153"/>
    </row>
    <row r="1816" customFormat="false" ht="12.75" hidden="false" customHeight="false" outlineLevel="0" collapsed="false">
      <c r="Q1816" s="153"/>
    </row>
    <row r="1817" customFormat="false" ht="12.75" hidden="false" customHeight="false" outlineLevel="0" collapsed="false">
      <c r="Q1817" s="153"/>
    </row>
    <row r="1818" customFormat="false" ht="12.75" hidden="false" customHeight="false" outlineLevel="0" collapsed="false">
      <c r="Q1818" s="153"/>
    </row>
    <row r="1819" customFormat="false" ht="12.75" hidden="false" customHeight="false" outlineLevel="0" collapsed="false">
      <c r="Q1819" s="153"/>
    </row>
    <row r="1820" customFormat="false" ht="12.75" hidden="false" customHeight="false" outlineLevel="0" collapsed="false">
      <c r="Q1820" s="153"/>
    </row>
    <row r="1821" customFormat="false" ht="12.75" hidden="false" customHeight="false" outlineLevel="0" collapsed="false">
      <c r="Q1821" s="153"/>
    </row>
    <row r="1822" customFormat="false" ht="12.75" hidden="false" customHeight="false" outlineLevel="0" collapsed="false">
      <c r="Q1822" s="153"/>
    </row>
    <row r="1823" customFormat="false" ht="12.75" hidden="false" customHeight="false" outlineLevel="0" collapsed="false">
      <c r="Q1823" s="153"/>
    </row>
    <row r="1824" customFormat="false" ht="12.75" hidden="false" customHeight="false" outlineLevel="0" collapsed="false">
      <c r="Q1824" s="153"/>
    </row>
    <row r="1825" customFormat="false" ht="12.75" hidden="false" customHeight="false" outlineLevel="0" collapsed="false">
      <c r="Q1825" s="153"/>
    </row>
    <row r="1826" customFormat="false" ht="12.75" hidden="false" customHeight="false" outlineLevel="0" collapsed="false">
      <c r="Q1826" s="153"/>
    </row>
    <row r="1827" customFormat="false" ht="12.75" hidden="false" customHeight="false" outlineLevel="0" collapsed="false">
      <c r="Q1827" s="153"/>
    </row>
    <row r="1828" customFormat="false" ht="12.75" hidden="false" customHeight="false" outlineLevel="0" collapsed="false">
      <c r="Q1828" s="153"/>
    </row>
    <row r="1829" customFormat="false" ht="12.75" hidden="false" customHeight="false" outlineLevel="0" collapsed="false">
      <c r="Q1829" s="153"/>
    </row>
    <row r="1830" customFormat="false" ht="12.75" hidden="false" customHeight="false" outlineLevel="0" collapsed="false">
      <c r="Q1830" s="153"/>
    </row>
    <row r="1831" customFormat="false" ht="12.75" hidden="false" customHeight="false" outlineLevel="0" collapsed="false">
      <c r="Q1831" s="153"/>
    </row>
    <row r="1832" customFormat="false" ht="12.75" hidden="false" customHeight="false" outlineLevel="0" collapsed="false">
      <c r="Q1832" s="153"/>
    </row>
    <row r="1833" customFormat="false" ht="12.75" hidden="false" customHeight="false" outlineLevel="0" collapsed="false">
      <c r="Q1833" s="153"/>
    </row>
    <row r="1834" customFormat="false" ht="12.75" hidden="false" customHeight="false" outlineLevel="0" collapsed="false">
      <c r="Q1834" s="153"/>
    </row>
    <row r="1835" customFormat="false" ht="12.75" hidden="false" customHeight="false" outlineLevel="0" collapsed="false">
      <c r="Q1835" s="153"/>
    </row>
    <row r="1836" customFormat="false" ht="12.75" hidden="false" customHeight="false" outlineLevel="0" collapsed="false">
      <c r="Q1836" s="153"/>
    </row>
    <row r="1837" customFormat="false" ht="12.75" hidden="false" customHeight="false" outlineLevel="0" collapsed="false">
      <c r="Q1837" s="153"/>
    </row>
    <row r="1838" customFormat="false" ht="12.75" hidden="false" customHeight="false" outlineLevel="0" collapsed="false">
      <c r="Q1838" s="153"/>
    </row>
    <row r="1839" customFormat="false" ht="12.75" hidden="false" customHeight="false" outlineLevel="0" collapsed="false">
      <c r="Q1839" s="153"/>
    </row>
    <row r="1840" customFormat="false" ht="12.75" hidden="false" customHeight="false" outlineLevel="0" collapsed="false">
      <c r="Q1840" s="153"/>
    </row>
    <row r="1841" customFormat="false" ht="12.75" hidden="false" customHeight="false" outlineLevel="0" collapsed="false">
      <c r="Q1841" s="153"/>
    </row>
    <row r="1842" customFormat="false" ht="12.75" hidden="false" customHeight="false" outlineLevel="0" collapsed="false">
      <c r="Q1842" s="153"/>
    </row>
    <row r="1843" customFormat="false" ht="12.75" hidden="false" customHeight="false" outlineLevel="0" collapsed="false">
      <c r="Q1843" s="153"/>
    </row>
    <row r="1844" customFormat="false" ht="12.75" hidden="false" customHeight="false" outlineLevel="0" collapsed="false">
      <c r="Q1844" s="153"/>
    </row>
    <row r="1845" customFormat="false" ht="12.75" hidden="false" customHeight="false" outlineLevel="0" collapsed="false">
      <c r="Q1845" s="153"/>
    </row>
    <row r="1846" customFormat="false" ht="12.75" hidden="false" customHeight="false" outlineLevel="0" collapsed="false">
      <c r="Q1846" s="153"/>
    </row>
    <row r="1847" customFormat="false" ht="12.75" hidden="false" customHeight="false" outlineLevel="0" collapsed="false">
      <c r="Q1847" s="153"/>
    </row>
    <row r="1848" customFormat="false" ht="12.75" hidden="false" customHeight="false" outlineLevel="0" collapsed="false">
      <c r="Q1848" s="153"/>
    </row>
    <row r="1849" customFormat="false" ht="12.75" hidden="false" customHeight="false" outlineLevel="0" collapsed="false">
      <c r="Q1849" s="153"/>
    </row>
    <row r="1850" customFormat="false" ht="12.75" hidden="false" customHeight="false" outlineLevel="0" collapsed="false">
      <c r="Q1850" s="153"/>
    </row>
    <row r="1851" customFormat="false" ht="12.75" hidden="false" customHeight="false" outlineLevel="0" collapsed="false">
      <c r="Q1851" s="153"/>
    </row>
    <row r="1852" customFormat="false" ht="12.75" hidden="false" customHeight="false" outlineLevel="0" collapsed="false">
      <c r="Q1852" s="153"/>
    </row>
    <row r="1853" customFormat="false" ht="12.75" hidden="false" customHeight="false" outlineLevel="0" collapsed="false">
      <c r="Q1853" s="153"/>
    </row>
    <row r="1854" customFormat="false" ht="12.75" hidden="false" customHeight="false" outlineLevel="0" collapsed="false">
      <c r="Q1854" s="153"/>
    </row>
    <row r="1855" customFormat="false" ht="12.75" hidden="false" customHeight="false" outlineLevel="0" collapsed="false">
      <c r="Q1855" s="153"/>
    </row>
    <row r="1856" customFormat="false" ht="12.75" hidden="false" customHeight="false" outlineLevel="0" collapsed="false">
      <c r="Q1856" s="153"/>
    </row>
    <row r="1857" customFormat="false" ht="12.75" hidden="false" customHeight="false" outlineLevel="0" collapsed="false">
      <c r="Q1857" s="153"/>
    </row>
    <row r="1858" customFormat="false" ht="12.75" hidden="false" customHeight="false" outlineLevel="0" collapsed="false">
      <c r="Q1858" s="153"/>
    </row>
    <row r="1859" customFormat="false" ht="12.75" hidden="false" customHeight="false" outlineLevel="0" collapsed="false">
      <c r="Q1859" s="153"/>
    </row>
    <row r="1860" customFormat="false" ht="12.75" hidden="false" customHeight="false" outlineLevel="0" collapsed="false">
      <c r="Q1860" s="153"/>
    </row>
    <row r="1861" customFormat="false" ht="12.75" hidden="false" customHeight="false" outlineLevel="0" collapsed="false">
      <c r="Q1861" s="153"/>
    </row>
    <row r="1862" customFormat="false" ht="12.75" hidden="false" customHeight="false" outlineLevel="0" collapsed="false">
      <c r="Q1862" s="153"/>
    </row>
    <row r="1863" customFormat="false" ht="12.75" hidden="false" customHeight="false" outlineLevel="0" collapsed="false">
      <c r="Q1863" s="153"/>
    </row>
    <row r="1864" customFormat="false" ht="12.75" hidden="false" customHeight="false" outlineLevel="0" collapsed="false">
      <c r="Q1864" s="153"/>
    </row>
    <row r="1865" customFormat="false" ht="12.75" hidden="false" customHeight="false" outlineLevel="0" collapsed="false">
      <c r="Q1865" s="153"/>
    </row>
    <row r="1866" customFormat="false" ht="12.75" hidden="false" customHeight="false" outlineLevel="0" collapsed="false">
      <c r="Q1866" s="153"/>
    </row>
    <row r="1867" customFormat="false" ht="12.75" hidden="false" customHeight="false" outlineLevel="0" collapsed="false">
      <c r="Q1867" s="153"/>
    </row>
    <row r="1868" customFormat="false" ht="12.75" hidden="false" customHeight="false" outlineLevel="0" collapsed="false">
      <c r="Q1868" s="153"/>
    </row>
    <row r="1869" customFormat="false" ht="12.75" hidden="false" customHeight="false" outlineLevel="0" collapsed="false">
      <c r="Q1869" s="153"/>
    </row>
    <row r="1870" customFormat="false" ht="12.75" hidden="false" customHeight="false" outlineLevel="0" collapsed="false">
      <c r="Q1870" s="153"/>
    </row>
    <row r="1871" customFormat="false" ht="12.75" hidden="false" customHeight="false" outlineLevel="0" collapsed="false">
      <c r="Q1871" s="153"/>
    </row>
    <row r="1872" customFormat="false" ht="12.75" hidden="false" customHeight="false" outlineLevel="0" collapsed="false">
      <c r="Q1872" s="153"/>
    </row>
    <row r="1873" customFormat="false" ht="12.75" hidden="false" customHeight="false" outlineLevel="0" collapsed="false">
      <c r="Q1873" s="153"/>
    </row>
    <row r="1874" customFormat="false" ht="12.75" hidden="false" customHeight="false" outlineLevel="0" collapsed="false">
      <c r="Q1874" s="153"/>
    </row>
    <row r="1875" customFormat="false" ht="12.75" hidden="false" customHeight="false" outlineLevel="0" collapsed="false">
      <c r="Q1875" s="153"/>
    </row>
    <row r="1876" customFormat="false" ht="12.75" hidden="false" customHeight="false" outlineLevel="0" collapsed="false">
      <c r="Q1876" s="153"/>
    </row>
    <row r="1877" customFormat="false" ht="12.75" hidden="false" customHeight="false" outlineLevel="0" collapsed="false">
      <c r="Q1877" s="153"/>
    </row>
    <row r="1878" customFormat="false" ht="12.75" hidden="false" customHeight="false" outlineLevel="0" collapsed="false">
      <c r="Q1878" s="153"/>
    </row>
    <row r="1879" customFormat="false" ht="12.75" hidden="false" customHeight="false" outlineLevel="0" collapsed="false">
      <c r="Q1879" s="153"/>
    </row>
    <row r="1880" customFormat="false" ht="12.75" hidden="false" customHeight="false" outlineLevel="0" collapsed="false">
      <c r="Q1880" s="153"/>
    </row>
    <row r="1881" customFormat="false" ht="12.75" hidden="false" customHeight="false" outlineLevel="0" collapsed="false">
      <c r="Q1881" s="153"/>
    </row>
    <row r="1882" customFormat="false" ht="12.75" hidden="false" customHeight="false" outlineLevel="0" collapsed="false">
      <c r="Q1882" s="153"/>
    </row>
    <row r="1883" customFormat="false" ht="12.75" hidden="false" customHeight="false" outlineLevel="0" collapsed="false">
      <c r="Q1883" s="153"/>
    </row>
    <row r="1884" customFormat="false" ht="12.75" hidden="false" customHeight="false" outlineLevel="0" collapsed="false">
      <c r="Q1884" s="153"/>
    </row>
    <row r="1885" customFormat="false" ht="12.75" hidden="false" customHeight="false" outlineLevel="0" collapsed="false">
      <c r="Q1885" s="153"/>
    </row>
    <row r="1886" customFormat="false" ht="12.75" hidden="false" customHeight="false" outlineLevel="0" collapsed="false">
      <c r="Q1886" s="153"/>
    </row>
    <row r="1887" customFormat="false" ht="12.75" hidden="false" customHeight="false" outlineLevel="0" collapsed="false">
      <c r="Q1887" s="153"/>
    </row>
    <row r="1888" customFormat="false" ht="12.75" hidden="false" customHeight="false" outlineLevel="0" collapsed="false">
      <c r="Q1888" s="153"/>
    </row>
    <row r="1889" customFormat="false" ht="12.75" hidden="false" customHeight="false" outlineLevel="0" collapsed="false">
      <c r="Q1889" s="153"/>
    </row>
    <row r="1890" customFormat="false" ht="12.75" hidden="false" customHeight="false" outlineLevel="0" collapsed="false">
      <c r="Q1890" s="153"/>
    </row>
    <row r="1891" customFormat="false" ht="12.75" hidden="false" customHeight="false" outlineLevel="0" collapsed="false">
      <c r="Q1891" s="153"/>
    </row>
    <row r="1892" customFormat="false" ht="12.75" hidden="false" customHeight="false" outlineLevel="0" collapsed="false">
      <c r="Q1892" s="153"/>
    </row>
    <row r="1893" customFormat="false" ht="12.75" hidden="false" customHeight="false" outlineLevel="0" collapsed="false">
      <c r="Q1893" s="153"/>
    </row>
    <row r="1894" customFormat="false" ht="12.75" hidden="false" customHeight="false" outlineLevel="0" collapsed="false">
      <c r="Q1894" s="153"/>
    </row>
    <row r="1895" customFormat="false" ht="12.75" hidden="false" customHeight="false" outlineLevel="0" collapsed="false">
      <c r="Q1895" s="153"/>
    </row>
    <row r="1896" customFormat="false" ht="12.75" hidden="false" customHeight="false" outlineLevel="0" collapsed="false">
      <c r="Q1896" s="153"/>
    </row>
    <row r="1897" customFormat="false" ht="12.75" hidden="false" customHeight="false" outlineLevel="0" collapsed="false">
      <c r="Q1897" s="153"/>
    </row>
    <row r="1898" customFormat="false" ht="12.75" hidden="false" customHeight="false" outlineLevel="0" collapsed="false">
      <c r="Q1898" s="153"/>
    </row>
    <row r="1899" customFormat="false" ht="12.75" hidden="false" customHeight="false" outlineLevel="0" collapsed="false">
      <c r="Q1899" s="153"/>
    </row>
    <row r="1900" customFormat="false" ht="12.75" hidden="false" customHeight="false" outlineLevel="0" collapsed="false">
      <c r="Q1900" s="153"/>
    </row>
    <row r="1901" customFormat="false" ht="12.75" hidden="false" customHeight="false" outlineLevel="0" collapsed="false">
      <c r="Q1901" s="153"/>
    </row>
    <row r="1902" customFormat="false" ht="12.75" hidden="false" customHeight="false" outlineLevel="0" collapsed="false">
      <c r="Q1902" s="153"/>
    </row>
    <row r="1903" customFormat="false" ht="12.75" hidden="false" customHeight="false" outlineLevel="0" collapsed="false">
      <c r="Q1903" s="153"/>
    </row>
    <row r="1904" customFormat="false" ht="12.75" hidden="false" customHeight="false" outlineLevel="0" collapsed="false">
      <c r="Q1904" s="153"/>
    </row>
    <row r="1905" customFormat="false" ht="12.75" hidden="false" customHeight="false" outlineLevel="0" collapsed="false">
      <c r="Q1905" s="153"/>
    </row>
    <row r="1906" customFormat="false" ht="12.75" hidden="false" customHeight="false" outlineLevel="0" collapsed="false">
      <c r="Q1906" s="153"/>
    </row>
    <row r="1907" customFormat="false" ht="12.75" hidden="false" customHeight="false" outlineLevel="0" collapsed="false">
      <c r="Q1907" s="153"/>
    </row>
    <row r="1908" customFormat="false" ht="12.75" hidden="false" customHeight="false" outlineLevel="0" collapsed="false">
      <c r="Q1908" s="153"/>
    </row>
    <row r="1909" customFormat="false" ht="12.75" hidden="false" customHeight="false" outlineLevel="0" collapsed="false">
      <c r="Q1909" s="153"/>
    </row>
    <row r="1910" customFormat="false" ht="12.75" hidden="false" customHeight="false" outlineLevel="0" collapsed="false">
      <c r="Q1910" s="153"/>
    </row>
    <row r="1911" customFormat="false" ht="12.75" hidden="false" customHeight="false" outlineLevel="0" collapsed="false">
      <c r="Q1911" s="153"/>
    </row>
    <row r="1912" customFormat="false" ht="12.75" hidden="false" customHeight="false" outlineLevel="0" collapsed="false">
      <c r="Q1912" s="153"/>
    </row>
    <row r="1913" customFormat="false" ht="12.75" hidden="false" customHeight="false" outlineLevel="0" collapsed="false">
      <c r="Q1913" s="153"/>
    </row>
    <row r="1914" customFormat="false" ht="12.75" hidden="false" customHeight="false" outlineLevel="0" collapsed="false">
      <c r="Q1914" s="153"/>
    </row>
    <row r="1915" customFormat="false" ht="12.75" hidden="false" customHeight="false" outlineLevel="0" collapsed="false">
      <c r="Q1915" s="153"/>
    </row>
    <row r="1916" customFormat="false" ht="12.75" hidden="false" customHeight="false" outlineLevel="0" collapsed="false">
      <c r="Q1916" s="153"/>
    </row>
    <row r="1917" customFormat="false" ht="12.75" hidden="false" customHeight="false" outlineLevel="0" collapsed="false">
      <c r="Q1917" s="153"/>
    </row>
    <row r="1918" customFormat="false" ht="12.75" hidden="false" customHeight="false" outlineLevel="0" collapsed="false">
      <c r="Q1918" s="153"/>
    </row>
    <row r="1919" customFormat="false" ht="12.75" hidden="false" customHeight="false" outlineLevel="0" collapsed="false">
      <c r="Q1919" s="153"/>
    </row>
    <row r="1920" customFormat="false" ht="12.75" hidden="false" customHeight="false" outlineLevel="0" collapsed="false">
      <c r="Q1920" s="153"/>
    </row>
    <row r="1921" customFormat="false" ht="12.75" hidden="false" customHeight="false" outlineLevel="0" collapsed="false">
      <c r="Q1921" s="153"/>
    </row>
    <row r="1922" customFormat="false" ht="12.75" hidden="false" customHeight="false" outlineLevel="0" collapsed="false">
      <c r="Q1922" s="153"/>
    </row>
    <row r="1923" customFormat="false" ht="12.75" hidden="false" customHeight="false" outlineLevel="0" collapsed="false">
      <c r="Q1923" s="153"/>
    </row>
    <row r="1924" customFormat="false" ht="12.75" hidden="false" customHeight="false" outlineLevel="0" collapsed="false">
      <c r="Q1924" s="153"/>
    </row>
    <row r="1925" customFormat="false" ht="12.75" hidden="false" customHeight="false" outlineLevel="0" collapsed="false">
      <c r="Q1925" s="153"/>
    </row>
    <row r="1926" customFormat="false" ht="12.75" hidden="false" customHeight="false" outlineLevel="0" collapsed="false">
      <c r="Q1926" s="153"/>
    </row>
    <row r="1927" customFormat="false" ht="12.75" hidden="false" customHeight="false" outlineLevel="0" collapsed="false">
      <c r="Q1927" s="153"/>
    </row>
    <row r="1928" customFormat="false" ht="12.75" hidden="false" customHeight="false" outlineLevel="0" collapsed="false">
      <c r="Q1928" s="153"/>
    </row>
    <row r="1929" customFormat="false" ht="12.75" hidden="false" customHeight="false" outlineLevel="0" collapsed="false">
      <c r="Q1929" s="153"/>
    </row>
    <row r="1930" customFormat="false" ht="12.75" hidden="false" customHeight="false" outlineLevel="0" collapsed="false">
      <c r="Q1930" s="153"/>
    </row>
    <row r="1931" customFormat="false" ht="12.75" hidden="false" customHeight="false" outlineLevel="0" collapsed="false">
      <c r="Q1931" s="153"/>
    </row>
    <row r="1932" customFormat="false" ht="12.75" hidden="false" customHeight="false" outlineLevel="0" collapsed="false">
      <c r="Q1932" s="153"/>
    </row>
    <row r="1933" customFormat="false" ht="12.75" hidden="false" customHeight="false" outlineLevel="0" collapsed="false">
      <c r="Q1933" s="153"/>
    </row>
    <row r="1934" customFormat="false" ht="12.75" hidden="false" customHeight="false" outlineLevel="0" collapsed="false">
      <c r="Q1934" s="153"/>
    </row>
    <row r="1935" customFormat="false" ht="12.75" hidden="false" customHeight="false" outlineLevel="0" collapsed="false">
      <c r="Q1935" s="153"/>
    </row>
    <row r="1936" customFormat="false" ht="12.75" hidden="false" customHeight="false" outlineLevel="0" collapsed="false">
      <c r="Q1936" s="153"/>
    </row>
    <row r="1937" customFormat="false" ht="12.75" hidden="false" customHeight="false" outlineLevel="0" collapsed="false">
      <c r="Q1937" s="153"/>
    </row>
    <row r="1938" customFormat="false" ht="12.75" hidden="false" customHeight="false" outlineLevel="0" collapsed="false">
      <c r="Q1938" s="153"/>
    </row>
    <row r="1939" customFormat="false" ht="12.75" hidden="false" customHeight="false" outlineLevel="0" collapsed="false">
      <c r="Q1939" s="153"/>
    </row>
    <row r="1940" customFormat="false" ht="12.75" hidden="false" customHeight="false" outlineLevel="0" collapsed="false">
      <c r="Q1940" s="153"/>
    </row>
    <row r="1941" customFormat="false" ht="12.75" hidden="false" customHeight="false" outlineLevel="0" collapsed="false">
      <c r="Q1941" s="153"/>
    </row>
    <row r="1942" customFormat="false" ht="12.75" hidden="false" customHeight="false" outlineLevel="0" collapsed="false">
      <c r="Q1942" s="153"/>
    </row>
    <row r="1943" customFormat="false" ht="12.75" hidden="false" customHeight="false" outlineLevel="0" collapsed="false">
      <c r="Q1943" s="153"/>
    </row>
    <row r="1944" customFormat="false" ht="12.75" hidden="false" customHeight="false" outlineLevel="0" collapsed="false">
      <c r="Q1944" s="153"/>
    </row>
    <row r="1945" customFormat="false" ht="12.75" hidden="false" customHeight="false" outlineLevel="0" collapsed="false">
      <c r="Q1945" s="153"/>
    </row>
    <row r="1946" customFormat="false" ht="12.75" hidden="false" customHeight="false" outlineLevel="0" collapsed="false">
      <c r="Q1946" s="153"/>
    </row>
    <row r="1947" customFormat="false" ht="12.75" hidden="false" customHeight="false" outlineLevel="0" collapsed="false">
      <c r="Q1947" s="153"/>
    </row>
    <row r="1948" customFormat="false" ht="12.75" hidden="false" customHeight="false" outlineLevel="0" collapsed="false">
      <c r="Q1948" s="153"/>
    </row>
    <row r="1949" customFormat="false" ht="12.75" hidden="false" customHeight="false" outlineLevel="0" collapsed="false">
      <c r="Q1949" s="153"/>
    </row>
    <row r="1950" customFormat="false" ht="12.75" hidden="false" customHeight="false" outlineLevel="0" collapsed="false">
      <c r="Q1950" s="153"/>
    </row>
    <row r="1951" customFormat="false" ht="12.75" hidden="false" customHeight="false" outlineLevel="0" collapsed="false">
      <c r="Q1951" s="153"/>
    </row>
    <row r="1952" customFormat="false" ht="12.75" hidden="false" customHeight="false" outlineLevel="0" collapsed="false">
      <c r="Q1952" s="153"/>
    </row>
    <row r="1953" customFormat="false" ht="12.75" hidden="false" customHeight="false" outlineLevel="0" collapsed="false">
      <c r="Q1953" s="153"/>
    </row>
    <row r="1954" customFormat="false" ht="12.75" hidden="false" customHeight="false" outlineLevel="0" collapsed="false">
      <c r="Q1954" s="153"/>
    </row>
    <row r="1955" customFormat="false" ht="12.75" hidden="false" customHeight="false" outlineLevel="0" collapsed="false">
      <c r="Q1955" s="153"/>
    </row>
    <row r="1956" customFormat="false" ht="12.75" hidden="false" customHeight="false" outlineLevel="0" collapsed="false">
      <c r="Q1956" s="153"/>
    </row>
    <row r="1957" customFormat="false" ht="12.75" hidden="false" customHeight="false" outlineLevel="0" collapsed="false">
      <c r="Q1957" s="153"/>
    </row>
    <row r="1958" customFormat="false" ht="12.75" hidden="false" customHeight="false" outlineLevel="0" collapsed="false">
      <c r="Q1958" s="153"/>
    </row>
    <row r="1959" customFormat="false" ht="12.75" hidden="false" customHeight="false" outlineLevel="0" collapsed="false">
      <c r="Q1959" s="153"/>
    </row>
    <row r="1960" customFormat="false" ht="12.75" hidden="false" customHeight="false" outlineLevel="0" collapsed="false">
      <c r="Q1960" s="153"/>
    </row>
    <row r="1961" customFormat="false" ht="12.75" hidden="false" customHeight="false" outlineLevel="0" collapsed="false">
      <c r="Q1961" s="153"/>
    </row>
    <row r="1962" customFormat="false" ht="12.75" hidden="false" customHeight="false" outlineLevel="0" collapsed="false">
      <c r="Q1962" s="153"/>
    </row>
    <row r="1963" customFormat="false" ht="12.75" hidden="false" customHeight="false" outlineLevel="0" collapsed="false">
      <c r="Q1963" s="153"/>
    </row>
    <row r="1964" customFormat="false" ht="12.75" hidden="false" customHeight="false" outlineLevel="0" collapsed="false">
      <c r="Q1964" s="153"/>
    </row>
    <row r="1965" customFormat="false" ht="12.75" hidden="false" customHeight="false" outlineLevel="0" collapsed="false">
      <c r="Q1965" s="153"/>
    </row>
    <row r="1966" customFormat="false" ht="12.75" hidden="false" customHeight="false" outlineLevel="0" collapsed="false">
      <c r="Q1966" s="153"/>
    </row>
    <row r="1967" customFormat="false" ht="12.75" hidden="false" customHeight="false" outlineLevel="0" collapsed="false">
      <c r="Q1967" s="153"/>
    </row>
    <row r="1968" customFormat="false" ht="12.75" hidden="false" customHeight="false" outlineLevel="0" collapsed="false">
      <c r="Q1968" s="153"/>
    </row>
    <row r="1969" customFormat="false" ht="12.75" hidden="false" customHeight="false" outlineLevel="0" collapsed="false">
      <c r="Q1969" s="153"/>
    </row>
    <row r="1970" customFormat="false" ht="12.75" hidden="false" customHeight="false" outlineLevel="0" collapsed="false">
      <c r="Q1970" s="153"/>
    </row>
    <row r="1971" customFormat="false" ht="12.75" hidden="false" customHeight="false" outlineLevel="0" collapsed="false">
      <c r="Q1971" s="153"/>
    </row>
    <row r="1972" customFormat="false" ht="12.75" hidden="false" customHeight="false" outlineLevel="0" collapsed="false">
      <c r="Q1972" s="153"/>
    </row>
    <row r="1973" customFormat="false" ht="12.75" hidden="false" customHeight="false" outlineLevel="0" collapsed="false">
      <c r="Q1973" s="153"/>
    </row>
    <row r="1974" customFormat="false" ht="12.75" hidden="false" customHeight="false" outlineLevel="0" collapsed="false">
      <c r="Q1974" s="153"/>
    </row>
    <row r="1975" customFormat="false" ht="12.75" hidden="false" customHeight="false" outlineLevel="0" collapsed="false">
      <c r="Q1975" s="153"/>
    </row>
    <row r="1976" customFormat="false" ht="12.75" hidden="false" customHeight="false" outlineLevel="0" collapsed="false">
      <c r="Q1976" s="153"/>
    </row>
    <row r="1977" customFormat="false" ht="12.75" hidden="false" customHeight="false" outlineLevel="0" collapsed="false">
      <c r="Q1977" s="153"/>
    </row>
    <row r="1978" customFormat="false" ht="12.75" hidden="false" customHeight="false" outlineLevel="0" collapsed="false">
      <c r="Q1978" s="153"/>
    </row>
    <row r="1979" customFormat="false" ht="12.75" hidden="false" customHeight="false" outlineLevel="0" collapsed="false">
      <c r="Q1979" s="153"/>
    </row>
    <row r="1980" customFormat="false" ht="12.75" hidden="false" customHeight="false" outlineLevel="0" collapsed="false">
      <c r="Q1980" s="153"/>
    </row>
    <row r="1981" customFormat="false" ht="12.75" hidden="false" customHeight="false" outlineLevel="0" collapsed="false">
      <c r="Q1981" s="153"/>
    </row>
    <row r="1982" customFormat="false" ht="12.75" hidden="false" customHeight="false" outlineLevel="0" collapsed="false">
      <c r="Q1982" s="153"/>
    </row>
    <row r="1983" customFormat="false" ht="12.75" hidden="false" customHeight="false" outlineLevel="0" collapsed="false">
      <c r="Q1983" s="153"/>
    </row>
    <row r="1984" customFormat="false" ht="12.75" hidden="false" customHeight="false" outlineLevel="0" collapsed="false">
      <c r="Q1984" s="153"/>
    </row>
    <row r="1985" customFormat="false" ht="12.75" hidden="false" customHeight="false" outlineLevel="0" collapsed="false">
      <c r="Q1985" s="153"/>
    </row>
    <row r="1986" customFormat="false" ht="12.75" hidden="false" customHeight="false" outlineLevel="0" collapsed="false">
      <c r="Q1986" s="153"/>
    </row>
    <row r="1987" customFormat="false" ht="12.75" hidden="false" customHeight="false" outlineLevel="0" collapsed="false">
      <c r="Q1987" s="153"/>
    </row>
    <row r="1988" customFormat="false" ht="12.75" hidden="false" customHeight="false" outlineLevel="0" collapsed="false">
      <c r="Q1988" s="153"/>
    </row>
    <row r="1989" customFormat="false" ht="12.75" hidden="false" customHeight="false" outlineLevel="0" collapsed="false">
      <c r="Q1989" s="153"/>
    </row>
    <row r="1990" customFormat="false" ht="12.75" hidden="false" customHeight="false" outlineLevel="0" collapsed="false">
      <c r="Q1990" s="153"/>
    </row>
    <row r="1991" customFormat="false" ht="12.75" hidden="false" customHeight="false" outlineLevel="0" collapsed="false">
      <c r="Q1991" s="153"/>
    </row>
    <row r="1992" customFormat="false" ht="12.75" hidden="false" customHeight="false" outlineLevel="0" collapsed="false">
      <c r="Q1992" s="153"/>
    </row>
    <row r="1993" customFormat="false" ht="12.75" hidden="false" customHeight="false" outlineLevel="0" collapsed="false">
      <c r="Q1993" s="153"/>
    </row>
    <row r="1994" customFormat="false" ht="12.75" hidden="false" customHeight="false" outlineLevel="0" collapsed="false">
      <c r="Q1994" s="153"/>
    </row>
    <row r="1995" customFormat="false" ht="12.75" hidden="false" customHeight="false" outlineLevel="0" collapsed="false">
      <c r="Q1995" s="153"/>
    </row>
    <row r="1996" customFormat="false" ht="12.75" hidden="false" customHeight="false" outlineLevel="0" collapsed="false">
      <c r="Q1996" s="153"/>
    </row>
    <row r="1997" customFormat="false" ht="12.75" hidden="false" customHeight="false" outlineLevel="0" collapsed="false">
      <c r="Q1997" s="153"/>
    </row>
    <row r="1998" customFormat="false" ht="12.75" hidden="false" customHeight="false" outlineLevel="0" collapsed="false">
      <c r="Q1998" s="153"/>
    </row>
    <row r="1999" customFormat="false" ht="12.75" hidden="false" customHeight="false" outlineLevel="0" collapsed="false">
      <c r="Q1999" s="153"/>
    </row>
    <row r="2000" customFormat="false" ht="12.75" hidden="false" customHeight="false" outlineLevel="0" collapsed="false">
      <c r="Q2000" s="153"/>
    </row>
    <row r="2001" customFormat="false" ht="12.75" hidden="false" customHeight="false" outlineLevel="0" collapsed="false">
      <c r="Q2001" s="153"/>
    </row>
    <row r="2002" customFormat="false" ht="12.75" hidden="false" customHeight="false" outlineLevel="0" collapsed="false">
      <c r="Q2002" s="153"/>
    </row>
    <row r="2003" customFormat="false" ht="12.75" hidden="false" customHeight="false" outlineLevel="0" collapsed="false">
      <c r="Q2003" s="153"/>
    </row>
    <row r="2004" customFormat="false" ht="12.75" hidden="false" customHeight="false" outlineLevel="0" collapsed="false">
      <c r="Q2004" s="153"/>
    </row>
    <row r="2005" customFormat="false" ht="12.75" hidden="false" customHeight="false" outlineLevel="0" collapsed="false">
      <c r="Q2005" s="153"/>
    </row>
    <row r="2006" customFormat="false" ht="12.75" hidden="false" customHeight="false" outlineLevel="0" collapsed="false">
      <c r="Q2006" s="153"/>
    </row>
    <row r="2007" customFormat="false" ht="12.75" hidden="false" customHeight="false" outlineLevel="0" collapsed="false">
      <c r="Q2007" s="153"/>
    </row>
    <row r="2008" customFormat="false" ht="12.75" hidden="false" customHeight="false" outlineLevel="0" collapsed="false">
      <c r="Q2008" s="153"/>
    </row>
    <row r="2009" customFormat="false" ht="12.75" hidden="false" customHeight="false" outlineLevel="0" collapsed="false">
      <c r="Q2009" s="153"/>
    </row>
    <row r="2010" customFormat="false" ht="12.75" hidden="false" customHeight="false" outlineLevel="0" collapsed="false">
      <c r="Q2010" s="153"/>
    </row>
    <row r="2011" customFormat="false" ht="12.75" hidden="false" customHeight="false" outlineLevel="0" collapsed="false">
      <c r="Q2011" s="153"/>
    </row>
    <row r="2012" customFormat="false" ht="12.75" hidden="false" customHeight="false" outlineLevel="0" collapsed="false">
      <c r="Q2012" s="153"/>
    </row>
    <row r="2013" customFormat="false" ht="12.75" hidden="false" customHeight="false" outlineLevel="0" collapsed="false">
      <c r="Q2013" s="153"/>
    </row>
    <row r="2014" customFormat="false" ht="12.75" hidden="false" customHeight="false" outlineLevel="0" collapsed="false">
      <c r="Q2014" s="153"/>
    </row>
    <row r="2015" customFormat="false" ht="12.75" hidden="false" customHeight="false" outlineLevel="0" collapsed="false">
      <c r="Q2015" s="153"/>
    </row>
    <row r="2016" customFormat="false" ht="12.75" hidden="false" customHeight="false" outlineLevel="0" collapsed="false">
      <c r="Q2016" s="153"/>
    </row>
    <row r="2017" customFormat="false" ht="12.75" hidden="false" customHeight="false" outlineLevel="0" collapsed="false">
      <c r="Q2017" s="153"/>
    </row>
    <row r="2018" customFormat="false" ht="12.75" hidden="false" customHeight="false" outlineLevel="0" collapsed="false">
      <c r="Q2018" s="153"/>
    </row>
    <row r="2019" customFormat="false" ht="12.75" hidden="false" customHeight="false" outlineLevel="0" collapsed="false">
      <c r="Q2019" s="153"/>
    </row>
    <row r="2020" customFormat="false" ht="12.75" hidden="false" customHeight="false" outlineLevel="0" collapsed="false">
      <c r="Q2020" s="153"/>
    </row>
    <row r="2021" customFormat="false" ht="12.75" hidden="false" customHeight="false" outlineLevel="0" collapsed="false">
      <c r="Q2021" s="153"/>
    </row>
    <row r="2022" customFormat="false" ht="12.75" hidden="false" customHeight="false" outlineLevel="0" collapsed="false">
      <c r="Q2022" s="153"/>
    </row>
    <row r="2023" customFormat="false" ht="12.75" hidden="false" customHeight="false" outlineLevel="0" collapsed="false">
      <c r="Q2023" s="153"/>
    </row>
    <row r="2024" customFormat="false" ht="12.75" hidden="false" customHeight="false" outlineLevel="0" collapsed="false">
      <c r="Q2024" s="153"/>
    </row>
    <row r="2025" customFormat="false" ht="12.75" hidden="false" customHeight="false" outlineLevel="0" collapsed="false">
      <c r="Q2025" s="153"/>
    </row>
    <row r="2026" customFormat="false" ht="12.75" hidden="false" customHeight="false" outlineLevel="0" collapsed="false">
      <c r="Q2026" s="153"/>
    </row>
    <row r="2027" customFormat="false" ht="12.75" hidden="false" customHeight="false" outlineLevel="0" collapsed="false">
      <c r="Q2027" s="153"/>
    </row>
    <row r="2028" customFormat="false" ht="12.75" hidden="false" customHeight="false" outlineLevel="0" collapsed="false">
      <c r="Q2028" s="153"/>
    </row>
    <row r="2029" customFormat="false" ht="12.75" hidden="false" customHeight="false" outlineLevel="0" collapsed="false">
      <c r="Q2029" s="153"/>
    </row>
    <row r="2030" customFormat="false" ht="12.75" hidden="false" customHeight="false" outlineLevel="0" collapsed="false">
      <c r="Q2030" s="153"/>
    </row>
    <row r="2031" customFormat="false" ht="12.75" hidden="false" customHeight="false" outlineLevel="0" collapsed="false">
      <c r="Q2031" s="153"/>
    </row>
    <row r="2032" customFormat="false" ht="12.75" hidden="false" customHeight="false" outlineLevel="0" collapsed="false">
      <c r="Q2032" s="153"/>
    </row>
    <row r="2033" customFormat="false" ht="12.75" hidden="false" customHeight="false" outlineLevel="0" collapsed="false">
      <c r="Q2033" s="153"/>
    </row>
    <row r="2034" customFormat="false" ht="12.75" hidden="false" customHeight="false" outlineLevel="0" collapsed="false">
      <c r="Q2034" s="153"/>
    </row>
    <row r="2035" customFormat="false" ht="12.75" hidden="false" customHeight="false" outlineLevel="0" collapsed="false">
      <c r="Q2035" s="153"/>
    </row>
    <row r="2036" customFormat="false" ht="12.75" hidden="false" customHeight="false" outlineLevel="0" collapsed="false">
      <c r="Q2036" s="153"/>
    </row>
    <row r="2037" customFormat="false" ht="12.75" hidden="false" customHeight="false" outlineLevel="0" collapsed="false">
      <c r="Q2037" s="153"/>
    </row>
    <row r="2038" customFormat="false" ht="12.75" hidden="false" customHeight="false" outlineLevel="0" collapsed="false">
      <c r="Q2038" s="153"/>
    </row>
    <row r="2039" customFormat="false" ht="12.75" hidden="false" customHeight="false" outlineLevel="0" collapsed="false">
      <c r="Q2039" s="153"/>
    </row>
    <row r="2040" customFormat="false" ht="12.75" hidden="false" customHeight="false" outlineLevel="0" collapsed="false">
      <c r="Q2040" s="153"/>
    </row>
    <row r="2041" customFormat="false" ht="12.75" hidden="false" customHeight="false" outlineLevel="0" collapsed="false">
      <c r="Q2041" s="153"/>
    </row>
    <row r="2042" customFormat="false" ht="12.75" hidden="false" customHeight="false" outlineLevel="0" collapsed="false">
      <c r="Q2042" s="153"/>
    </row>
    <row r="2043" customFormat="false" ht="12.75" hidden="false" customHeight="false" outlineLevel="0" collapsed="false">
      <c r="Q2043" s="153"/>
    </row>
    <row r="2044" customFormat="false" ht="12.75" hidden="false" customHeight="false" outlineLevel="0" collapsed="false">
      <c r="Q2044" s="153"/>
    </row>
    <row r="2045" customFormat="false" ht="12.75" hidden="false" customHeight="false" outlineLevel="0" collapsed="false">
      <c r="Q2045" s="153"/>
    </row>
    <row r="2046" customFormat="false" ht="12.75" hidden="false" customHeight="false" outlineLevel="0" collapsed="false">
      <c r="Q2046" s="153"/>
    </row>
    <row r="2047" customFormat="false" ht="12.75" hidden="false" customHeight="false" outlineLevel="0" collapsed="false">
      <c r="Q2047" s="153"/>
    </row>
    <row r="2048" customFormat="false" ht="12.75" hidden="false" customHeight="false" outlineLevel="0" collapsed="false">
      <c r="Q2048" s="153"/>
    </row>
    <row r="2049" customFormat="false" ht="12.75" hidden="false" customHeight="false" outlineLevel="0" collapsed="false">
      <c r="Q2049" s="153"/>
    </row>
    <row r="2050" customFormat="false" ht="12.75" hidden="false" customHeight="false" outlineLevel="0" collapsed="false">
      <c r="Q2050" s="153"/>
    </row>
    <row r="2051" customFormat="false" ht="12.75" hidden="false" customHeight="false" outlineLevel="0" collapsed="false">
      <c r="Q2051" s="153"/>
    </row>
    <row r="2052" customFormat="false" ht="12.75" hidden="false" customHeight="false" outlineLevel="0" collapsed="false">
      <c r="Q2052" s="153"/>
    </row>
    <row r="2053" customFormat="false" ht="12.75" hidden="false" customHeight="false" outlineLevel="0" collapsed="false">
      <c r="Q2053" s="153"/>
    </row>
    <row r="2054" customFormat="false" ht="12.75" hidden="false" customHeight="false" outlineLevel="0" collapsed="false">
      <c r="Q2054" s="153"/>
    </row>
    <row r="2055" customFormat="false" ht="12.75" hidden="false" customHeight="false" outlineLevel="0" collapsed="false">
      <c r="Q2055" s="153"/>
    </row>
    <row r="2056" customFormat="false" ht="12.75" hidden="false" customHeight="false" outlineLevel="0" collapsed="false">
      <c r="Q2056" s="153"/>
    </row>
    <row r="2057" customFormat="false" ht="12.75" hidden="false" customHeight="false" outlineLevel="0" collapsed="false">
      <c r="Q2057" s="153"/>
    </row>
    <row r="2058" customFormat="false" ht="12.75" hidden="false" customHeight="false" outlineLevel="0" collapsed="false">
      <c r="Q2058" s="153"/>
    </row>
    <row r="2059" customFormat="false" ht="12.75" hidden="false" customHeight="false" outlineLevel="0" collapsed="false">
      <c r="Q2059" s="153"/>
    </row>
    <row r="2060" customFormat="false" ht="12.75" hidden="false" customHeight="false" outlineLevel="0" collapsed="false">
      <c r="Q2060" s="153"/>
    </row>
    <row r="2061" customFormat="false" ht="12.75" hidden="false" customHeight="false" outlineLevel="0" collapsed="false">
      <c r="Q2061" s="153"/>
    </row>
    <row r="2062" customFormat="false" ht="12.75" hidden="false" customHeight="false" outlineLevel="0" collapsed="false">
      <c r="Q2062" s="153"/>
    </row>
    <row r="2063" customFormat="false" ht="12.75" hidden="false" customHeight="false" outlineLevel="0" collapsed="false">
      <c r="Q2063" s="153"/>
    </row>
    <row r="2064" customFormat="false" ht="12.75" hidden="false" customHeight="false" outlineLevel="0" collapsed="false">
      <c r="Q2064" s="153"/>
    </row>
    <row r="2065" customFormat="false" ht="12.75" hidden="false" customHeight="false" outlineLevel="0" collapsed="false">
      <c r="Q2065" s="153"/>
    </row>
    <row r="2066" customFormat="false" ht="12.75" hidden="false" customHeight="false" outlineLevel="0" collapsed="false">
      <c r="Q2066" s="153"/>
    </row>
    <row r="2067" customFormat="false" ht="12.75" hidden="false" customHeight="false" outlineLevel="0" collapsed="false">
      <c r="Q2067" s="153"/>
    </row>
    <row r="2068" customFormat="false" ht="12.75" hidden="false" customHeight="false" outlineLevel="0" collapsed="false">
      <c r="Q2068" s="153"/>
    </row>
    <row r="2069" customFormat="false" ht="12.75" hidden="false" customHeight="false" outlineLevel="0" collapsed="false">
      <c r="Q2069" s="153"/>
    </row>
    <row r="2070" customFormat="false" ht="12.75" hidden="false" customHeight="false" outlineLevel="0" collapsed="false">
      <c r="Q2070" s="153"/>
    </row>
    <row r="2071" customFormat="false" ht="12.75" hidden="false" customHeight="false" outlineLevel="0" collapsed="false">
      <c r="Q2071" s="153"/>
    </row>
    <row r="2072" customFormat="false" ht="12.75" hidden="false" customHeight="false" outlineLevel="0" collapsed="false">
      <c r="Q2072" s="153"/>
    </row>
    <row r="2073" customFormat="false" ht="12.75" hidden="false" customHeight="false" outlineLevel="0" collapsed="false">
      <c r="Q2073" s="153"/>
    </row>
    <row r="2074" customFormat="false" ht="12.75" hidden="false" customHeight="false" outlineLevel="0" collapsed="false">
      <c r="Q2074" s="153"/>
    </row>
    <row r="2075" customFormat="false" ht="12.75" hidden="false" customHeight="false" outlineLevel="0" collapsed="false">
      <c r="Q2075" s="153"/>
    </row>
    <row r="2076" customFormat="false" ht="12.75" hidden="false" customHeight="false" outlineLevel="0" collapsed="false">
      <c r="Q2076" s="153"/>
    </row>
    <row r="2077" customFormat="false" ht="12.75" hidden="false" customHeight="false" outlineLevel="0" collapsed="false">
      <c r="Q2077" s="153"/>
    </row>
    <row r="2078" customFormat="false" ht="12.75" hidden="false" customHeight="false" outlineLevel="0" collapsed="false">
      <c r="Q2078" s="153"/>
    </row>
    <row r="2079" customFormat="false" ht="12.75" hidden="false" customHeight="false" outlineLevel="0" collapsed="false">
      <c r="Q2079" s="153"/>
    </row>
    <row r="2080" customFormat="false" ht="12.75" hidden="false" customHeight="false" outlineLevel="0" collapsed="false">
      <c r="Q2080" s="153"/>
    </row>
    <row r="2081" customFormat="false" ht="12.75" hidden="false" customHeight="false" outlineLevel="0" collapsed="false">
      <c r="Q2081" s="153"/>
    </row>
    <row r="2082" customFormat="false" ht="12.75" hidden="false" customHeight="false" outlineLevel="0" collapsed="false">
      <c r="Q2082" s="153"/>
    </row>
    <row r="2083" customFormat="false" ht="12.75" hidden="false" customHeight="false" outlineLevel="0" collapsed="false">
      <c r="Q2083" s="153"/>
    </row>
    <row r="2084" customFormat="false" ht="12.75" hidden="false" customHeight="false" outlineLevel="0" collapsed="false">
      <c r="Q2084" s="153"/>
    </row>
    <row r="2085" customFormat="false" ht="12.75" hidden="false" customHeight="false" outlineLevel="0" collapsed="false">
      <c r="Q2085" s="153"/>
    </row>
    <row r="2086" customFormat="false" ht="12.75" hidden="false" customHeight="false" outlineLevel="0" collapsed="false">
      <c r="Q2086" s="153"/>
    </row>
    <row r="2087" customFormat="false" ht="12.75" hidden="false" customHeight="false" outlineLevel="0" collapsed="false">
      <c r="Q2087" s="153"/>
    </row>
    <row r="2088" customFormat="false" ht="12.75" hidden="false" customHeight="false" outlineLevel="0" collapsed="false">
      <c r="Q2088" s="153"/>
    </row>
    <row r="2089" customFormat="false" ht="12.75" hidden="false" customHeight="false" outlineLevel="0" collapsed="false">
      <c r="Q2089" s="153"/>
    </row>
    <row r="2090" customFormat="false" ht="12.75" hidden="false" customHeight="false" outlineLevel="0" collapsed="false">
      <c r="Q2090" s="153"/>
    </row>
    <row r="2091" customFormat="false" ht="12.75" hidden="false" customHeight="false" outlineLevel="0" collapsed="false">
      <c r="Q2091" s="153"/>
    </row>
    <row r="2092" customFormat="false" ht="12.75" hidden="false" customHeight="false" outlineLevel="0" collapsed="false">
      <c r="Q2092" s="153"/>
    </row>
    <row r="2093" customFormat="false" ht="12.75" hidden="false" customHeight="false" outlineLevel="0" collapsed="false">
      <c r="Q2093" s="153"/>
    </row>
    <row r="2094" customFormat="false" ht="12.75" hidden="false" customHeight="false" outlineLevel="0" collapsed="false">
      <c r="Q2094" s="153"/>
    </row>
    <row r="2095" customFormat="false" ht="12.75" hidden="false" customHeight="false" outlineLevel="0" collapsed="false">
      <c r="Q2095" s="153"/>
    </row>
    <row r="2096" customFormat="false" ht="12.75" hidden="false" customHeight="false" outlineLevel="0" collapsed="false">
      <c r="Q2096" s="153"/>
    </row>
    <row r="2097" customFormat="false" ht="12.75" hidden="false" customHeight="false" outlineLevel="0" collapsed="false">
      <c r="Q2097" s="153"/>
    </row>
    <row r="2098" customFormat="false" ht="12.75" hidden="false" customHeight="false" outlineLevel="0" collapsed="false">
      <c r="Q2098" s="153"/>
    </row>
    <row r="2099" customFormat="false" ht="12.75" hidden="false" customHeight="false" outlineLevel="0" collapsed="false">
      <c r="Q2099" s="153"/>
    </row>
    <row r="2100" customFormat="false" ht="12.75" hidden="false" customHeight="false" outlineLevel="0" collapsed="false">
      <c r="Q2100" s="153"/>
    </row>
    <row r="2101" customFormat="false" ht="12.75" hidden="false" customHeight="false" outlineLevel="0" collapsed="false">
      <c r="Q2101" s="153"/>
    </row>
    <row r="2102" customFormat="false" ht="12.75" hidden="false" customHeight="false" outlineLevel="0" collapsed="false">
      <c r="Q2102" s="153"/>
    </row>
    <row r="2103" customFormat="false" ht="12.75" hidden="false" customHeight="false" outlineLevel="0" collapsed="false">
      <c r="Q2103" s="153"/>
    </row>
    <row r="2104" customFormat="false" ht="12.75" hidden="false" customHeight="false" outlineLevel="0" collapsed="false">
      <c r="Q2104" s="153"/>
    </row>
    <row r="2105" customFormat="false" ht="12.75" hidden="false" customHeight="false" outlineLevel="0" collapsed="false">
      <c r="Q2105" s="153"/>
    </row>
    <row r="2106" customFormat="false" ht="12.75" hidden="false" customHeight="false" outlineLevel="0" collapsed="false">
      <c r="Q2106" s="153"/>
    </row>
    <row r="2107" customFormat="false" ht="12.75" hidden="false" customHeight="false" outlineLevel="0" collapsed="false">
      <c r="Q2107" s="153"/>
    </row>
    <row r="2108" customFormat="false" ht="12.75" hidden="false" customHeight="false" outlineLevel="0" collapsed="false">
      <c r="Q2108" s="153"/>
    </row>
    <row r="2109" customFormat="false" ht="12.75" hidden="false" customHeight="false" outlineLevel="0" collapsed="false">
      <c r="Q2109" s="153"/>
    </row>
    <row r="2110" customFormat="false" ht="12.75" hidden="false" customHeight="false" outlineLevel="0" collapsed="false">
      <c r="Q2110" s="153"/>
    </row>
    <row r="2111" customFormat="false" ht="12.75" hidden="false" customHeight="false" outlineLevel="0" collapsed="false">
      <c r="Q2111" s="153"/>
    </row>
    <row r="2112" customFormat="false" ht="12.75" hidden="false" customHeight="false" outlineLevel="0" collapsed="false">
      <c r="Q2112" s="153"/>
    </row>
    <row r="2113" customFormat="false" ht="12.75" hidden="false" customHeight="false" outlineLevel="0" collapsed="false">
      <c r="Q2113" s="153"/>
    </row>
    <row r="2114" customFormat="false" ht="12.75" hidden="false" customHeight="false" outlineLevel="0" collapsed="false">
      <c r="Q2114" s="153"/>
    </row>
    <row r="2115" customFormat="false" ht="12.75" hidden="false" customHeight="false" outlineLevel="0" collapsed="false">
      <c r="Q2115" s="153"/>
    </row>
    <row r="2116" customFormat="false" ht="12.75" hidden="false" customHeight="false" outlineLevel="0" collapsed="false">
      <c r="Q2116" s="153"/>
    </row>
    <row r="2117" customFormat="false" ht="12.75" hidden="false" customHeight="false" outlineLevel="0" collapsed="false">
      <c r="Q2117" s="153"/>
    </row>
    <row r="2118" customFormat="false" ht="12.75" hidden="false" customHeight="false" outlineLevel="0" collapsed="false">
      <c r="Q2118" s="153"/>
    </row>
    <row r="2119" customFormat="false" ht="12.75" hidden="false" customHeight="false" outlineLevel="0" collapsed="false">
      <c r="Q2119" s="153"/>
    </row>
    <row r="2120" customFormat="false" ht="12.75" hidden="false" customHeight="false" outlineLevel="0" collapsed="false">
      <c r="Q2120" s="153"/>
    </row>
    <row r="2121" customFormat="false" ht="12.75" hidden="false" customHeight="false" outlineLevel="0" collapsed="false">
      <c r="Q2121" s="153"/>
    </row>
    <row r="2122" customFormat="false" ht="12.75" hidden="false" customHeight="false" outlineLevel="0" collapsed="false">
      <c r="Q2122" s="153"/>
    </row>
    <row r="2123" customFormat="false" ht="12.75" hidden="false" customHeight="false" outlineLevel="0" collapsed="false">
      <c r="Q2123" s="153"/>
    </row>
    <row r="2124" customFormat="false" ht="12.75" hidden="false" customHeight="false" outlineLevel="0" collapsed="false">
      <c r="Q2124" s="153"/>
    </row>
    <row r="2125" customFormat="false" ht="12.75" hidden="false" customHeight="false" outlineLevel="0" collapsed="false">
      <c r="Q2125" s="153"/>
    </row>
    <row r="2126" customFormat="false" ht="12.75" hidden="false" customHeight="false" outlineLevel="0" collapsed="false">
      <c r="Q2126" s="153"/>
    </row>
    <row r="2127" customFormat="false" ht="12.75" hidden="false" customHeight="false" outlineLevel="0" collapsed="false">
      <c r="Q2127" s="153"/>
    </row>
    <row r="2128" customFormat="false" ht="12.75" hidden="false" customHeight="false" outlineLevel="0" collapsed="false">
      <c r="Q2128" s="153"/>
    </row>
    <row r="2129" customFormat="false" ht="12.75" hidden="false" customHeight="false" outlineLevel="0" collapsed="false">
      <c r="Q2129" s="153"/>
    </row>
    <row r="2130" customFormat="false" ht="12.75" hidden="false" customHeight="false" outlineLevel="0" collapsed="false">
      <c r="Q2130" s="153"/>
    </row>
    <row r="2131" customFormat="false" ht="12.75" hidden="false" customHeight="false" outlineLevel="0" collapsed="false">
      <c r="Q2131" s="153"/>
    </row>
    <row r="2132" customFormat="false" ht="12.75" hidden="false" customHeight="false" outlineLevel="0" collapsed="false">
      <c r="Q2132" s="153"/>
    </row>
    <row r="2133" customFormat="false" ht="12.75" hidden="false" customHeight="false" outlineLevel="0" collapsed="false">
      <c r="Q2133" s="153"/>
    </row>
    <row r="2134" customFormat="false" ht="12.75" hidden="false" customHeight="false" outlineLevel="0" collapsed="false">
      <c r="Q2134" s="153"/>
    </row>
    <row r="2135" customFormat="false" ht="12.75" hidden="false" customHeight="false" outlineLevel="0" collapsed="false">
      <c r="Q2135" s="153"/>
    </row>
    <row r="2136" customFormat="false" ht="12.75" hidden="false" customHeight="false" outlineLevel="0" collapsed="false">
      <c r="Q2136" s="153"/>
    </row>
    <row r="2137" customFormat="false" ht="12.75" hidden="false" customHeight="false" outlineLevel="0" collapsed="false">
      <c r="Q2137" s="153"/>
    </row>
    <row r="2138" customFormat="false" ht="12.75" hidden="false" customHeight="false" outlineLevel="0" collapsed="false">
      <c r="Q2138" s="153"/>
    </row>
    <row r="2139" customFormat="false" ht="12.75" hidden="false" customHeight="false" outlineLevel="0" collapsed="false">
      <c r="Q2139" s="153"/>
    </row>
    <row r="2140" customFormat="false" ht="12.75" hidden="false" customHeight="false" outlineLevel="0" collapsed="false">
      <c r="Q2140" s="153"/>
    </row>
    <row r="2141" customFormat="false" ht="12.75" hidden="false" customHeight="false" outlineLevel="0" collapsed="false">
      <c r="Q2141" s="153"/>
    </row>
    <row r="2142" customFormat="false" ht="12.75" hidden="false" customHeight="false" outlineLevel="0" collapsed="false">
      <c r="Q2142" s="153"/>
    </row>
    <row r="2143" customFormat="false" ht="12.75" hidden="false" customHeight="false" outlineLevel="0" collapsed="false">
      <c r="Q2143" s="153"/>
    </row>
    <row r="2144" customFormat="false" ht="12.75" hidden="false" customHeight="false" outlineLevel="0" collapsed="false">
      <c r="Q2144" s="153"/>
    </row>
    <row r="2145" customFormat="false" ht="12.75" hidden="false" customHeight="false" outlineLevel="0" collapsed="false">
      <c r="Q2145" s="153"/>
    </row>
    <row r="2146" customFormat="false" ht="12.75" hidden="false" customHeight="false" outlineLevel="0" collapsed="false">
      <c r="Q2146" s="153"/>
    </row>
    <row r="2147" customFormat="false" ht="12.75" hidden="false" customHeight="false" outlineLevel="0" collapsed="false">
      <c r="Q2147" s="153"/>
    </row>
    <row r="2148" customFormat="false" ht="12.75" hidden="false" customHeight="false" outlineLevel="0" collapsed="false">
      <c r="Q2148" s="153"/>
    </row>
    <row r="2149" customFormat="false" ht="12.75" hidden="false" customHeight="false" outlineLevel="0" collapsed="false">
      <c r="Q2149" s="153"/>
    </row>
    <row r="2150" customFormat="false" ht="12.75" hidden="false" customHeight="false" outlineLevel="0" collapsed="false">
      <c r="Q2150" s="153"/>
    </row>
    <row r="2151" customFormat="false" ht="12.75" hidden="false" customHeight="false" outlineLevel="0" collapsed="false">
      <c r="Q2151" s="153"/>
    </row>
    <row r="2152" customFormat="false" ht="12.75" hidden="false" customHeight="false" outlineLevel="0" collapsed="false">
      <c r="Q2152" s="153"/>
    </row>
    <row r="2153" customFormat="false" ht="12.75" hidden="false" customHeight="false" outlineLevel="0" collapsed="false">
      <c r="Q2153" s="153"/>
    </row>
    <row r="2154" customFormat="false" ht="12.75" hidden="false" customHeight="false" outlineLevel="0" collapsed="false">
      <c r="Q2154" s="153"/>
    </row>
    <row r="2155" customFormat="false" ht="12.75" hidden="false" customHeight="false" outlineLevel="0" collapsed="false">
      <c r="Q2155" s="153"/>
    </row>
    <row r="2156" customFormat="false" ht="12.75" hidden="false" customHeight="false" outlineLevel="0" collapsed="false">
      <c r="Q2156" s="153"/>
    </row>
    <row r="2157" customFormat="false" ht="12.75" hidden="false" customHeight="false" outlineLevel="0" collapsed="false">
      <c r="Q2157" s="153"/>
    </row>
    <row r="2158" customFormat="false" ht="12.75" hidden="false" customHeight="false" outlineLevel="0" collapsed="false">
      <c r="Q2158" s="153"/>
    </row>
    <row r="2159" customFormat="false" ht="12.75" hidden="false" customHeight="false" outlineLevel="0" collapsed="false">
      <c r="Q2159" s="153"/>
    </row>
    <row r="2160" customFormat="false" ht="12.75" hidden="false" customHeight="false" outlineLevel="0" collapsed="false">
      <c r="Q2160" s="153"/>
    </row>
    <row r="2161" customFormat="false" ht="12.75" hidden="false" customHeight="false" outlineLevel="0" collapsed="false">
      <c r="Q2161" s="153"/>
    </row>
    <row r="2162" customFormat="false" ht="12.75" hidden="false" customHeight="false" outlineLevel="0" collapsed="false">
      <c r="Q2162" s="153"/>
    </row>
    <row r="2163" customFormat="false" ht="12.75" hidden="false" customHeight="false" outlineLevel="0" collapsed="false">
      <c r="Q2163" s="153"/>
    </row>
    <row r="2164" customFormat="false" ht="12.75" hidden="false" customHeight="false" outlineLevel="0" collapsed="false">
      <c r="Q2164" s="153"/>
    </row>
    <row r="2165" customFormat="false" ht="12.75" hidden="false" customHeight="false" outlineLevel="0" collapsed="false">
      <c r="Q2165" s="153"/>
    </row>
    <row r="2166" customFormat="false" ht="12.75" hidden="false" customHeight="false" outlineLevel="0" collapsed="false">
      <c r="Q2166" s="153"/>
    </row>
    <row r="2167" customFormat="false" ht="12.75" hidden="false" customHeight="false" outlineLevel="0" collapsed="false">
      <c r="Q2167" s="153"/>
    </row>
    <row r="2168" customFormat="false" ht="12.75" hidden="false" customHeight="false" outlineLevel="0" collapsed="false">
      <c r="Q2168" s="153"/>
    </row>
    <row r="2169" customFormat="false" ht="12.75" hidden="false" customHeight="false" outlineLevel="0" collapsed="false">
      <c r="Q2169" s="153"/>
    </row>
    <row r="2170" customFormat="false" ht="12.75" hidden="false" customHeight="false" outlineLevel="0" collapsed="false">
      <c r="Q2170" s="153"/>
    </row>
    <row r="2171" customFormat="false" ht="12.75" hidden="false" customHeight="false" outlineLevel="0" collapsed="false">
      <c r="Q2171" s="153"/>
    </row>
    <row r="2172" customFormat="false" ht="12.75" hidden="false" customHeight="false" outlineLevel="0" collapsed="false">
      <c r="Q2172" s="153"/>
    </row>
    <row r="2173" customFormat="false" ht="12.75" hidden="false" customHeight="false" outlineLevel="0" collapsed="false">
      <c r="Q2173" s="153"/>
    </row>
    <row r="2174" customFormat="false" ht="12.75" hidden="false" customHeight="false" outlineLevel="0" collapsed="false">
      <c r="Q2174" s="153"/>
    </row>
    <row r="2175" customFormat="false" ht="12.75" hidden="false" customHeight="false" outlineLevel="0" collapsed="false">
      <c r="Q2175" s="153"/>
    </row>
    <row r="2176" customFormat="false" ht="12.75" hidden="false" customHeight="false" outlineLevel="0" collapsed="false">
      <c r="Q2176" s="153"/>
    </row>
    <row r="2177" customFormat="false" ht="12.75" hidden="false" customHeight="false" outlineLevel="0" collapsed="false">
      <c r="Q2177" s="153"/>
    </row>
    <row r="2178" customFormat="false" ht="12.75" hidden="false" customHeight="false" outlineLevel="0" collapsed="false">
      <c r="Q2178" s="153"/>
    </row>
    <row r="2179" customFormat="false" ht="12.75" hidden="false" customHeight="false" outlineLevel="0" collapsed="false">
      <c r="Q2179" s="153"/>
    </row>
    <row r="2180" customFormat="false" ht="12.75" hidden="false" customHeight="false" outlineLevel="0" collapsed="false">
      <c r="Q2180" s="153"/>
    </row>
    <row r="2181" customFormat="false" ht="12.75" hidden="false" customHeight="false" outlineLevel="0" collapsed="false">
      <c r="Q2181" s="153"/>
    </row>
    <row r="2182" customFormat="false" ht="12.75" hidden="false" customHeight="false" outlineLevel="0" collapsed="false">
      <c r="Q2182" s="153"/>
    </row>
    <row r="2183" customFormat="false" ht="12.75" hidden="false" customHeight="false" outlineLevel="0" collapsed="false">
      <c r="Q2183" s="153"/>
    </row>
    <row r="2184" customFormat="false" ht="12.75" hidden="false" customHeight="false" outlineLevel="0" collapsed="false">
      <c r="Q2184" s="153"/>
    </row>
    <row r="2185" customFormat="false" ht="12.75" hidden="false" customHeight="false" outlineLevel="0" collapsed="false">
      <c r="Q2185" s="153"/>
    </row>
    <row r="2186" customFormat="false" ht="12.75" hidden="false" customHeight="false" outlineLevel="0" collapsed="false">
      <c r="Q2186" s="153"/>
    </row>
    <row r="2187" customFormat="false" ht="12.75" hidden="false" customHeight="false" outlineLevel="0" collapsed="false">
      <c r="Q2187" s="153"/>
    </row>
    <row r="2188" customFormat="false" ht="12.75" hidden="false" customHeight="false" outlineLevel="0" collapsed="false">
      <c r="Q2188" s="153"/>
    </row>
    <row r="2189" customFormat="false" ht="12.75" hidden="false" customHeight="false" outlineLevel="0" collapsed="false">
      <c r="Q2189" s="153"/>
    </row>
    <row r="2190" customFormat="false" ht="12.75" hidden="false" customHeight="false" outlineLevel="0" collapsed="false">
      <c r="Q2190" s="153"/>
    </row>
    <row r="2191" customFormat="false" ht="12.75" hidden="false" customHeight="false" outlineLevel="0" collapsed="false">
      <c r="Q2191" s="153"/>
    </row>
    <row r="2192" customFormat="false" ht="12.75" hidden="false" customHeight="false" outlineLevel="0" collapsed="false">
      <c r="Q2192" s="153"/>
    </row>
    <row r="2193" customFormat="false" ht="12.75" hidden="false" customHeight="false" outlineLevel="0" collapsed="false">
      <c r="Q2193" s="153"/>
    </row>
    <row r="2194" customFormat="false" ht="12.75" hidden="false" customHeight="false" outlineLevel="0" collapsed="false">
      <c r="Q2194" s="153"/>
    </row>
    <row r="2195" customFormat="false" ht="12.75" hidden="false" customHeight="false" outlineLevel="0" collapsed="false">
      <c r="Q2195" s="153"/>
    </row>
    <row r="2196" customFormat="false" ht="12.75" hidden="false" customHeight="false" outlineLevel="0" collapsed="false">
      <c r="Q2196" s="153"/>
    </row>
    <row r="2197" customFormat="false" ht="12.75" hidden="false" customHeight="false" outlineLevel="0" collapsed="false">
      <c r="Q2197" s="153"/>
    </row>
    <row r="2198" customFormat="false" ht="12.75" hidden="false" customHeight="false" outlineLevel="0" collapsed="false">
      <c r="Q2198" s="153"/>
    </row>
    <row r="2199" customFormat="false" ht="12.75" hidden="false" customHeight="false" outlineLevel="0" collapsed="false">
      <c r="Q2199" s="153"/>
    </row>
    <row r="2200" customFormat="false" ht="12.75" hidden="false" customHeight="false" outlineLevel="0" collapsed="false">
      <c r="Q2200" s="153"/>
    </row>
    <row r="2201" customFormat="false" ht="12.75" hidden="false" customHeight="false" outlineLevel="0" collapsed="false">
      <c r="Q2201" s="153"/>
    </row>
    <row r="2202" customFormat="false" ht="12.75" hidden="false" customHeight="false" outlineLevel="0" collapsed="false">
      <c r="Q2202" s="153"/>
    </row>
    <row r="2203" customFormat="false" ht="12.75" hidden="false" customHeight="false" outlineLevel="0" collapsed="false">
      <c r="Q2203" s="153"/>
    </row>
    <row r="2204" customFormat="false" ht="12.75" hidden="false" customHeight="false" outlineLevel="0" collapsed="false">
      <c r="Q2204" s="153"/>
    </row>
    <row r="2205" customFormat="false" ht="12.75" hidden="false" customHeight="false" outlineLevel="0" collapsed="false">
      <c r="Q2205" s="153"/>
    </row>
    <row r="2206" customFormat="false" ht="12.75" hidden="false" customHeight="false" outlineLevel="0" collapsed="false">
      <c r="Q2206" s="153"/>
    </row>
    <row r="2207" customFormat="false" ht="12.75" hidden="false" customHeight="false" outlineLevel="0" collapsed="false">
      <c r="Q2207" s="153"/>
    </row>
    <row r="2208" customFormat="false" ht="12.75" hidden="false" customHeight="false" outlineLevel="0" collapsed="false">
      <c r="Q2208" s="153"/>
    </row>
    <row r="2209" customFormat="false" ht="12.75" hidden="false" customHeight="false" outlineLevel="0" collapsed="false">
      <c r="Q2209" s="153"/>
    </row>
    <row r="2210" customFormat="false" ht="12.75" hidden="false" customHeight="false" outlineLevel="0" collapsed="false">
      <c r="Q2210" s="153"/>
    </row>
    <row r="2211" customFormat="false" ht="12.75" hidden="false" customHeight="false" outlineLevel="0" collapsed="false">
      <c r="Q2211" s="153"/>
    </row>
    <row r="2212" customFormat="false" ht="12.75" hidden="false" customHeight="false" outlineLevel="0" collapsed="false">
      <c r="Q2212" s="153"/>
    </row>
    <row r="2213" customFormat="false" ht="12.75" hidden="false" customHeight="false" outlineLevel="0" collapsed="false">
      <c r="Q2213" s="153"/>
    </row>
    <row r="2214" customFormat="false" ht="12.75" hidden="false" customHeight="false" outlineLevel="0" collapsed="false">
      <c r="Q2214" s="153"/>
    </row>
    <row r="2215" customFormat="false" ht="12.75" hidden="false" customHeight="false" outlineLevel="0" collapsed="false">
      <c r="Q2215" s="153"/>
    </row>
    <row r="2216" customFormat="false" ht="12.75" hidden="false" customHeight="false" outlineLevel="0" collapsed="false">
      <c r="Q2216" s="153"/>
    </row>
    <row r="2217" customFormat="false" ht="12.75" hidden="false" customHeight="false" outlineLevel="0" collapsed="false">
      <c r="Q2217" s="153"/>
    </row>
    <row r="2218" customFormat="false" ht="12.75" hidden="false" customHeight="false" outlineLevel="0" collapsed="false">
      <c r="Q2218" s="153"/>
    </row>
    <row r="2219" customFormat="false" ht="12.75" hidden="false" customHeight="false" outlineLevel="0" collapsed="false">
      <c r="Q2219" s="153"/>
    </row>
    <row r="2220" customFormat="false" ht="12.75" hidden="false" customHeight="false" outlineLevel="0" collapsed="false">
      <c r="Q2220" s="153"/>
    </row>
    <row r="2221" customFormat="false" ht="12.75" hidden="false" customHeight="false" outlineLevel="0" collapsed="false">
      <c r="Q2221" s="153"/>
    </row>
    <row r="2222" customFormat="false" ht="12.75" hidden="false" customHeight="false" outlineLevel="0" collapsed="false">
      <c r="Q2222" s="153"/>
    </row>
    <row r="2223" customFormat="false" ht="12.75" hidden="false" customHeight="false" outlineLevel="0" collapsed="false">
      <c r="Q2223" s="153"/>
    </row>
    <row r="2224" customFormat="false" ht="12.75" hidden="false" customHeight="false" outlineLevel="0" collapsed="false">
      <c r="Q2224" s="153"/>
    </row>
    <row r="2225" customFormat="false" ht="12.75" hidden="false" customHeight="false" outlineLevel="0" collapsed="false">
      <c r="Q2225" s="153"/>
    </row>
    <row r="2226" customFormat="false" ht="12.75" hidden="false" customHeight="false" outlineLevel="0" collapsed="false">
      <c r="Q2226" s="153"/>
    </row>
    <row r="2227" customFormat="false" ht="12.75" hidden="false" customHeight="false" outlineLevel="0" collapsed="false">
      <c r="Q2227" s="153"/>
    </row>
    <row r="2228" customFormat="false" ht="12.75" hidden="false" customHeight="false" outlineLevel="0" collapsed="false">
      <c r="Q2228" s="153"/>
    </row>
    <row r="2229" customFormat="false" ht="12.75" hidden="false" customHeight="false" outlineLevel="0" collapsed="false">
      <c r="Q2229" s="153"/>
    </row>
    <row r="2230" customFormat="false" ht="12.75" hidden="false" customHeight="false" outlineLevel="0" collapsed="false">
      <c r="Q2230" s="153"/>
    </row>
    <row r="2231" customFormat="false" ht="12.75" hidden="false" customHeight="false" outlineLevel="0" collapsed="false">
      <c r="Q2231" s="153"/>
    </row>
    <row r="2232" customFormat="false" ht="12.75" hidden="false" customHeight="false" outlineLevel="0" collapsed="false">
      <c r="Q2232" s="153"/>
    </row>
    <row r="2233" customFormat="false" ht="12.75" hidden="false" customHeight="false" outlineLevel="0" collapsed="false">
      <c r="Q2233" s="153"/>
    </row>
    <row r="2234" customFormat="false" ht="12.75" hidden="false" customHeight="false" outlineLevel="0" collapsed="false">
      <c r="Q2234" s="153"/>
    </row>
    <row r="2235" customFormat="false" ht="12.75" hidden="false" customHeight="false" outlineLevel="0" collapsed="false">
      <c r="Q2235" s="153"/>
    </row>
    <row r="2236" customFormat="false" ht="12.75" hidden="false" customHeight="false" outlineLevel="0" collapsed="false">
      <c r="Q2236" s="153"/>
    </row>
    <row r="2237" customFormat="false" ht="12.75" hidden="false" customHeight="false" outlineLevel="0" collapsed="false">
      <c r="Q2237" s="153"/>
    </row>
    <row r="2238" customFormat="false" ht="12.75" hidden="false" customHeight="false" outlineLevel="0" collapsed="false">
      <c r="Q2238" s="153"/>
    </row>
    <row r="2239" customFormat="false" ht="12.75" hidden="false" customHeight="false" outlineLevel="0" collapsed="false">
      <c r="Q2239" s="153"/>
    </row>
    <row r="2240" customFormat="false" ht="12.75" hidden="false" customHeight="false" outlineLevel="0" collapsed="false">
      <c r="Q2240" s="153"/>
    </row>
    <row r="2241" customFormat="false" ht="12.75" hidden="false" customHeight="false" outlineLevel="0" collapsed="false">
      <c r="Q2241" s="153"/>
    </row>
    <row r="2242" customFormat="false" ht="12.75" hidden="false" customHeight="false" outlineLevel="0" collapsed="false">
      <c r="Q2242" s="153"/>
    </row>
    <row r="2243" customFormat="false" ht="12.75" hidden="false" customHeight="false" outlineLevel="0" collapsed="false">
      <c r="Q2243" s="153"/>
    </row>
    <row r="2244" customFormat="false" ht="12.75" hidden="false" customHeight="false" outlineLevel="0" collapsed="false">
      <c r="Q2244" s="153"/>
    </row>
    <row r="2245" customFormat="false" ht="12.75" hidden="false" customHeight="false" outlineLevel="0" collapsed="false">
      <c r="Q2245" s="153"/>
    </row>
    <row r="2246" customFormat="false" ht="12.75" hidden="false" customHeight="false" outlineLevel="0" collapsed="false">
      <c r="Q2246" s="153"/>
    </row>
    <row r="2247" customFormat="false" ht="12.75" hidden="false" customHeight="false" outlineLevel="0" collapsed="false">
      <c r="Q2247" s="153"/>
    </row>
    <row r="2248" customFormat="false" ht="12.75" hidden="false" customHeight="false" outlineLevel="0" collapsed="false">
      <c r="Q2248" s="153"/>
    </row>
    <row r="2249" customFormat="false" ht="12.75" hidden="false" customHeight="false" outlineLevel="0" collapsed="false">
      <c r="Q2249" s="153"/>
    </row>
    <row r="2250" customFormat="false" ht="12.75" hidden="false" customHeight="false" outlineLevel="0" collapsed="false">
      <c r="Q2250" s="153"/>
    </row>
    <row r="2251" customFormat="false" ht="12.75" hidden="false" customHeight="false" outlineLevel="0" collapsed="false">
      <c r="Q2251" s="153"/>
    </row>
    <row r="2252" customFormat="false" ht="12.75" hidden="false" customHeight="false" outlineLevel="0" collapsed="false">
      <c r="Q2252" s="153"/>
    </row>
    <row r="2253" customFormat="false" ht="12.75" hidden="false" customHeight="false" outlineLevel="0" collapsed="false">
      <c r="Q2253" s="153"/>
    </row>
    <row r="2254" customFormat="false" ht="12.75" hidden="false" customHeight="false" outlineLevel="0" collapsed="false">
      <c r="Q2254" s="153"/>
    </row>
    <row r="2255" customFormat="false" ht="12.75" hidden="false" customHeight="false" outlineLevel="0" collapsed="false">
      <c r="Q2255" s="153"/>
    </row>
    <row r="2256" customFormat="false" ht="12.75" hidden="false" customHeight="false" outlineLevel="0" collapsed="false">
      <c r="Q2256" s="153"/>
    </row>
    <row r="2257" customFormat="false" ht="12.75" hidden="false" customHeight="false" outlineLevel="0" collapsed="false">
      <c r="Q2257" s="153"/>
    </row>
    <row r="2258" customFormat="false" ht="12.75" hidden="false" customHeight="false" outlineLevel="0" collapsed="false">
      <c r="Q2258" s="153"/>
    </row>
    <row r="2259" customFormat="false" ht="12.75" hidden="false" customHeight="false" outlineLevel="0" collapsed="false">
      <c r="Q2259" s="153"/>
    </row>
    <row r="2260" customFormat="false" ht="12.75" hidden="false" customHeight="false" outlineLevel="0" collapsed="false">
      <c r="Q2260" s="153"/>
    </row>
    <row r="2261" customFormat="false" ht="12.75" hidden="false" customHeight="false" outlineLevel="0" collapsed="false">
      <c r="Q2261" s="153"/>
    </row>
    <row r="2262" customFormat="false" ht="12.75" hidden="false" customHeight="false" outlineLevel="0" collapsed="false">
      <c r="Q2262" s="153"/>
    </row>
    <row r="2263" customFormat="false" ht="12.75" hidden="false" customHeight="false" outlineLevel="0" collapsed="false">
      <c r="Q2263" s="153"/>
    </row>
    <row r="2264" customFormat="false" ht="12.75" hidden="false" customHeight="false" outlineLevel="0" collapsed="false">
      <c r="Q2264" s="153"/>
    </row>
    <row r="2265" customFormat="false" ht="12.75" hidden="false" customHeight="false" outlineLevel="0" collapsed="false">
      <c r="Q2265" s="153"/>
    </row>
    <row r="2266" customFormat="false" ht="12.75" hidden="false" customHeight="false" outlineLevel="0" collapsed="false">
      <c r="Q2266" s="153"/>
    </row>
    <row r="2267" customFormat="false" ht="12.75" hidden="false" customHeight="false" outlineLevel="0" collapsed="false">
      <c r="Q2267" s="153"/>
    </row>
    <row r="2268" customFormat="false" ht="12.75" hidden="false" customHeight="false" outlineLevel="0" collapsed="false">
      <c r="Q2268" s="153"/>
    </row>
    <row r="2269" customFormat="false" ht="12.75" hidden="false" customHeight="false" outlineLevel="0" collapsed="false">
      <c r="Q2269" s="153"/>
    </row>
    <row r="2270" customFormat="false" ht="12.75" hidden="false" customHeight="false" outlineLevel="0" collapsed="false">
      <c r="Q2270" s="153"/>
    </row>
    <row r="2271" customFormat="false" ht="12.75" hidden="false" customHeight="false" outlineLevel="0" collapsed="false">
      <c r="Q2271" s="153"/>
    </row>
    <row r="2272" customFormat="false" ht="12.75" hidden="false" customHeight="false" outlineLevel="0" collapsed="false">
      <c r="Q2272" s="153"/>
    </row>
    <row r="2273" customFormat="false" ht="12.75" hidden="false" customHeight="false" outlineLevel="0" collapsed="false">
      <c r="Q2273" s="153"/>
    </row>
    <row r="2274" customFormat="false" ht="12.75" hidden="false" customHeight="false" outlineLevel="0" collapsed="false">
      <c r="Q2274" s="153"/>
    </row>
    <row r="2275" customFormat="false" ht="12.75" hidden="false" customHeight="false" outlineLevel="0" collapsed="false">
      <c r="Q2275" s="153"/>
    </row>
    <row r="2276" customFormat="false" ht="12.75" hidden="false" customHeight="false" outlineLevel="0" collapsed="false">
      <c r="Q2276" s="153"/>
    </row>
    <row r="2277" customFormat="false" ht="12.75" hidden="false" customHeight="false" outlineLevel="0" collapsed="false">
      <c r="Q2277" s="153"/>
    </row>
    <row r="2278" customFormat="false" ht="12.75" hidden="false" customHeight="false" outlineLevel="0" collapsed="false">
      <c r="Q2278" s="153"/>
    </row>
    <row r="2279" customFormat="false" ht="12.75" hidden="false" customHeight="false" outlineLevel="0" collapsed="false">
      <c r="Q2279" s="153"/>
    </row>
    <row r="2280" customFormat="false" ht="12.75" hidden="false" customHeight="false" outlineLevel="0" collapsed="false">
      <c r="Q2280" s="153"/>
    </row>
    <row r="2281" customFormat="false" ht="12.75" hidden="false" customHeight="false" outlineLevel="0" collapsed="false">
      <c r="Q2281" s="153"/>
    </row>
    <row r="2282" customFormat="false" ht="12.75" hidden="false" customHeight="false" outlineLevel="0" collapsed="false">
      <c r="Q2282" s="153"/>
    </row>
    <row r="2283" customFormat="false" ht="12.75" hidden="false" customHeight="false" outlineLevel="0" collapsed="false">
      <c r="Q2283" s="153"/>
    </row>
    <row r="2284" customFormat="false" ht="12.75" hidden="false" customHeight="false" outlineLevel="0" collapsed="false">
      <c r="Q2284" s="153"/>
    </row>
    <row r="2285" customFormat="false" ht="12.75" hidden="false" customHeight="false" outlineLevel="0" collapsed="false">
      <c r="Q2285" s="153"/>
    </row>
    <row r="2286" customFormat="false" ht="12.75" hidden="false" customHeight="false" outlineLevel="0" collapsed="false">
      <c r="Q2286" s="153"/>
    </row>
    <row r="2287" customFormat="false" ht="12.75" hidden="false" customHeight="false" outlineLevel="0" collapsed="false">
      <c r="Q2287" s="153"/>
    </row>
    <row r="2288" customFormat="false" ht="12.75" hidden="false" customHeight="false" outlineLevel="0" collapsed="false">
      <c r="Q2288" s="153"/>
    </row>
    <row r="2289" customFormat="false" ht="12.75" hidden="false" customHeight="false" outlineLevel="0" collapsed="false">
      <c r="Q2289" s="153"/>
    </row>
    <row r="2290" customFormat="false" ht="12.75" hidden="false" customHeight="false" outlineLevel="0" collapsed="false">
      <c r="Q2290" s="153"/>
    </row>
    <row r="2291" customFormat="false" ht="12.75" hidden="false" customHeight="false" outlineLevel="0" collapsed="false">
      <c r="Q2291" s="153"/>
    </row>
    <row r="2292" customFormat="false" ht="12.75" hidden="false" customHeight="false" outlineLevel="0" collapsed="false">
      <c r="Q2292" s="153"/>
    </row>
    <row r="2293" customFormat="false" ht="12.75" hidden="false" customHeight="false" outlineLevel="0" collapsed="false">
      <c r="Q2293" s="153"/>
    </row>
    <row r="2294" customFormat="false" ht="12.75" hidden="false" customHeight="false" outlineLevel="0" collapsed="false">
      <c r="Q2294" s="153"/>
    </row>
    <row r="2295" customFormat="false" ht="12.75" hidden="false" customHeight="false" outlineLevel="0" collapsed="false">
      <c r="Q2295" s="153"/>
    </row>
    <row r="2296" customFormat="false" ht="12.75" hidden="false" customHeight="false" outlineLevel="0" collapsed="false">
      <c r="Q2296" s="153"/>
    </row>
    <row r="2297" customFormat="false" ht="12.75" hidden="false" customHeight="false" outlineLevel="0" collapsed="false">
      <c r="Q2297" s="153"/>
    </row>
    <row r="2298" customFormat="false" ht="12.75" hidden="false" customHeight="false" outlineLevel="0" collapsed="false">
      <c r="Q2298" s="153"/>
    </row>
    <row r="2299" customFormat="false" ht="12.75" hidden="false" customHeight="false" outlineLevel="0" collapsed="false">
      <c r="Q2299" s="153"/>
    </row>
    <row r="2300" customFormat="false" ht="12.75" hidden="false" customHeight="false" outlineLevel="0" collapsed="false">
      <c r="Q2300" s="153"/>
    </row>
    <row r="2301" customFormat="false" ht="12.75" hidden="false" customHeight="false" outlineLevel="0" collapsed="false">
      <c r="Q2301" s="153"/>
    </row>
    <row r="2302" customFormat="false" ht="12.75" hidden="false" customHeight="false" outlineLevel="0" collapsed="false">
      <c r="Q2302" s="153"/>
    </row>
    <row r="2303" customFormat="false" ht="12.75" hidden="false" customHeight="false" outlineLevel="0" collapsed="false">
      <c r="Q2303" s="153"/>
    </row>
    <row r="2304" customFormat="false" ht="12.75" hidden="false" customHeight="false" outlineLevel="0" collapsed="false">
      <c r="Q2304" s="153"/>
    </row>
    <row r="2305" customFormat="false" ht="12.75" hidden="false" customHeight="false" outlineLevel="0" collapsed="false">
      <c r="Q2305" s="153"/>
    </row>
    <row r="2306" customFormat="false" ht="12.75" hidden="false" customHeight="false" outlineLevel="0" collapsed="false">
      <c r="Q2306" s="153"/>
    </row>
    <row r="2307" customFormat="false" ht="12.75" hidden="false" customHeight="false" outlineLevel="0" collapsed="false">
      <c r="Q2307" s="153"/>
    </row>
    <row r="2308" customFormat="false" ht="12.75" hidden="false" customHeight="false" outlineLevel="0" collapsed="false">
      <c r="Q2308" s="153"/>
    </row>
    <row r="2309" customFormat="false" ht="12.75" hidden="false" customHeight="false" outlineLevel="0" collapsed="false">
      <c r="Q2309" s="153"/>
    </row>
    <row r="2310" customFormat="false" ht="12.75" hidden="false" customHeight="false" outlineLevel="0" collapsed="false">
      <c r="Q2310" s="153"/>
    </row>
    <row r="2311" customFormat="false" ht="12.75" hidden="false" customHeight="false" outlineLevel="0" collapsed="false">
      <c r="Q2311" s="153"/>
    </row>
    <row r="2312" customFormat="false" ht="12.75" hidden="false" customHeight="false" outlineLevel="0" collapsed="false">
      <c r="Q2312" s="153"/>
    </row>
    <row r="2313" customFormat="false" ht="12.75" hidden="false" customHeight="false" outlineLevel="0" collapsed="false">
      <c r="Q2313" s="153"/>
    </row>
    <row r="2314" customFormat="false" ht="12.75" hidden="false" customHeight="false" outlineLevel="0" collapsed="false">
      <c r="Q2314" s="153"/>
    </row>
    <row r="2315" customFormat="false" ht="12.75" hidden="false" customHeight="false" outlineLevel="0" collapsed="false">
      <c r="Q2315" s="153"/>
    </row>
    <row r="2316" customFormat="false" ht="12.75" hidden="false" customHeight="false" outlineLevel="0" collapsed="false">
      <c r="Q2316" s="153"/>
    </row>
    <row r="2317" customFormat="false" ht="12.75" hidden="false" customHeight="false" outlineLevel="0" collapsed="false">
      <c r="Q2317" s="153"/>
    </row>
    <row r="2318" customFormat="false" ht="12.75" hidden="false" customHeight="false" outlineLevel="0" collapsed="false">
      <c r="Q2318" s="153"/>
    </row>
    <row r="2319" customFormat="false" ht="12.75" hidden="false" customHeight="false" outlineLevel="0" collapsed="false">
      <c r="Q2319" s="153"/>
    </row>
    <row r="2320" customFormat="false" ht="12.75" hidden="false" customHeight="false" outlineLevel="0" collapsed="false">
      <c r="Q2320" s="153"/>
    </row>
    <row r="2321" customFormat="false" ht="12.75" hidden="false" customHeight="false" outlineLevel="0" collapsed="false">
      <c r="Q2321" s="153"/>
    </row>
    <row r="2322" customFormat="false" ht="12.75" hidden="false" customHeight="false" outlineLevel="0" collapsed="false">
      <c r="Q2322" s="153"/>
    </row>
    <row r="2323" customFormat="false" ht="12.75" hidden="false" customHeight="false" outlineLevel="0" collapsed="false">
      <c r="Q2323" s="153"/>
    </row>
    <row r="2324" customFormat="false" ht="12.75" hidden="false" customHeight="false" outlineLevel="0" collapsed="false">
      <c r="Q2324" s="153"/>
    </row>
    <row r="2325" customFormat="false" ht="12.75" hidden="false" customHeight="false" outlineLevel="0" collapsed="false">
      <c r="Q2325" s="153"/>
    </row>
    <row r="2326" customFormat="false" ht="12.75" hidden="false" customHeight="false" outlineLevel="0" collapsed="false">
      <c r="Q2326" s="153"/>
    </row>
    <row r="2327" customFormat="false" ht="12.75" hidden="false" customHeight="false" outlineLevel="0" collapsed="false">
      <c r="Q2327" s="153"/>
    </row>
    <row r="2328" customFormat="false" ht="12.75" hidden="false" customHeight="false" outlineLevel="0" collapsed="false">
      <c r="Q2328" s="153"/>
    </row>
    <row r="2329" customFormat="false" ht="12.75" hidden="false" customHeight="false" outlineLevel="0" collapsed="false">
      <c r="Q2329" s="153"/>
    </row>
    <row r="2330" customFormat="false" ht="12.75" hidden="false" customHeight="false" outlineLevel="0" collapsed="false">
      <c r="Q2330" s="153"/>
    </row>
    <row r="2331" customFormat="false" ht="12.75" hidden="false" customHeight="false" outlineLevel="0" collapsed="false">
      <c r="Q2331" s="153"/>
    </row>
    <row r="2332" customFormat="false" ht="12.75" hidden="false" customHeight="false" outlineLevel="0" collapsed="false">
      <c r="Q2332" s="153"/>
    </row>
    <row r="2333" customFormat="false" ht="12.75" hidden="false" customHeight="false" outlineLevel="0" collapsed="false">
      <c r="Q2333" s="153"/>
    </row>
    <row r="2334" customFormat="false" ht="12.75" hidden="false" customHeight="false" outlineLevel="0" collapsed="false">
      <c r="Q2334" s="153"/>
    </row>
    <row r="2335" customFormat="false" ht="12.75" hidden="false" customHeight="false" outlineLevel="0" collapsed="false">
      <c r="Q2335" s="153"/>
    </row>
    <row r="2336" customFormat="false" ht="12.75" hidden="false" customHeight="false" outlineLevel="0" collapsed="false">
      <c r="Q2336" s="153"/>
    </row>
    <row r="2337" customFormat="false" ht="12.75" hidden="false" customHeight="false" outlineLevel="0" collapsed="false">
      <c r="Q2337" s="153"/>
    </row>
    <row r="2338" customFormat="false" ht="12.75" hidden="false" customHeight="false" outlineLevel="0" collapsed="false">
      <c r="Q2338" s="153"/>
    </row>
    <row r="2339" customFormat="false" ht="12.75" hidden="false" customHeight="false" outlineLevel="0" collapsed="false">
      <c r="Q2339" s="153"/>
    </row>
    <row r="2340" customFormat="false" ht="12.75" hidden="false" customHeight="false" outlineLevel="0" collapsed="false">
      <c r="Q2340" s="153"/>
    </row>
    <row r="2341" customFormat="false" ht="12.75" hidden="false" customHeight="false" outlineLevel="0" collapsed="false">
      <c r="Q2341" s="153"/>
    </row>
    <row r="2342" customFormat="false" ht="12.75" hidden="false" customHeight="false" outlineLevel="0" collapsed="false">
      <c r="Q2342" s="153"/>
    </row>
    <row r="2343" customFormat="false" ht="12.75" hidden="false" customHeight="false" outlineLevel="0" collapsed="false">
      <c r="Q2343" s="153"/>
    </row>
    <row r="2344" customFormat="false" ht="12.75" hidden="false" customHeight="false" outlineLevel="0" collapsed="false">
      <c r="Q2344" s="153"/>
    </row>
    <row r="2345" customFormat="false" ht="12.75" hidden="false" customHeight="false" outlineLevel="0" collapsed="false">
      <c r="Q2345" s="153"/>
    </row>
    <row r="2346" customFormat="false" ht="12.75" hidden="false" customHeight="false" outlineLevel="0" collapsed="false">
      <c r="Q2346" s="153"/>
    </row>
    <row r="2347" customFormat="false" ht="12.75" hidden="false" customHeight="false" outlineLevel="0" collapsed="false">
      <c r="Q2347" s="153"/>
    </row>
    <row r="2348" customFormat="false" ht="12.75" hidden="false" customHeight="false" outlineLevel="0" collapsed="false">
      <c r="Q2348" s="153"/>
    </row>
    <row r="2349" customFormat="false" ht="12.75" hidden="false" customHeight="false" outlineLevel="0" collapsed="false">
      <c r="Q2349" s="153"/>
    </row>
    <row r="2350" customFormat="false" ht="12.75" hidden="false" customHeight="false" outlineLevel="0" collapsed="false">
      <c r="Q2350" s="153"/>
    </row>
    <row r="2351" customFormat="false" ht="12.75" hidden="false" customHeight="false" outlineLevel="0" collapsed="false">
      <c r="Q2351" s="153"/>
    </row>
    <row r="2352" customFormat="false" ht="12.75" hidden="false" customHeight="false" outlineLevel="0" collapsed="false">
      <c r="Q2352" s="153"/>
    </row>
    <row r="2353" customFormat="false" ht="12.75" hidden="false" customHeight="false" outlineLevel="0" collapsed="false">
      <c r="Q2353" s="153"/>
    </row>
    <row r="2354" customFormat="false" ht="12.75" hidden="false" customHeight="false" outlineLevel="0" collapsed="false">
      <c r="Q2354" s="153"/>
    </row>
    <row r="2355" customFormat="false" ht="12.75" hidden="false" customHeight="false" outlineLevel="0" collapsed="false">
      <c r="Q2355" s="153"/>
    </row>
    <row r="2356" customFormat="false" ht="12.75" hidden="false" customHeight="false" outlineLevel="0" collapsed="false">
      <c r="Q2356" s="153"/>
    </row>
    <row r="2357" customFormat="false" ht="12.75" hidden="false" customHeight="false" outlineLevel="0" collapsed="false">
      <c r="Q2357" s="153"/>
    </row>
    <row r="2358" customFormat="false" ht="12.75" hidden="false" customHeight="false" outlineLevel="0" collapsed="false">
      <c r="Q2358" s="153"/>
    </row>
    <row r="2359" customFormat="false" ht="12.75" hidden="false" customHeight="false" outlineLevel="0" collapsed="false">
      <c r="Q2359" s="153"/>
    </row>
    <row r="2360" customFormat="false" ht="12.75" hidden="false" customHeight="false" outlineLevel="0" collapsed="false">
      <c r="Q2360" s="153"/>
    </row>
    <row r="2361" customFormat="false" ht="12.75" hidden="false" customHeight="false" outlineLevel="0" collapsed="false">
      <c r="Q2361" s="153"/>
    </row>
    <row r="2362" customFormat="false" ht="12.75" hidden="false" customHeight="false" outlineLevel="0" collapsed="false">
      <c r="Q2362" s="153"/>
    </row>
    <row r="2363" customFormat="false" ht="12.75" hidden="false" customHeight="false" outlineLevel="0" collapsed="false">
      <c r="Q2363" s="153"/>
    </row>
    <row r="2364" customFormat="false" ht="12.75" hidden="false" customHeight="false" outlineLevel="0" collapsed="false">
      <c r="Q2364" s="153"/>
    </row>
    <row r="2365" customFormat="false" ht="12.75" hidden="false" customHeight="false" outlineLevel="0" collapsed="false">
      <c r="Q2365" s="153"/>
    </row>
    <row r="2366" customFormat="false" ht="12.75" hidden="false" customHeight="false" outlineLevel="0" collapsed="false">
      <c r="Q2366" s="153"/>
    </row>
    <row r="2367" customFormat="false" ht="12.75" hidden="false" customHeight="false" outlineLevel="0" collapsed="false">
      <c r="Q2367" s="153"/>
    </row>
    <row r="2368" customFormat="false" ht="12.75" hidden="false" customHeight="false" outlineLevel="0" collapsed="false">
      <c r="Q2368" s="153"/>
    </row>
    <row r="2369" customFormat="false" ht="12.75" hidden="false" customHeight="false" outlineLevel="0" collapsed="false">
      <c r="Q2369" s="153"/>
    </row>
    <row r="2370" customFormat="false" ht="12.75" hidden="false" customHeight="false" outlineLevel="0" collapsed="false">
      <c r="Q2370" s="153"/>
    </row>
    <row r="2371" customFormat="false" ht="12.75" hidden="false" customHeight="false" outlineLevel="0" collapsed="false">
      <c r="Q2371" s="153"/>
    </row>
    <row r="2372" customFormat="false" ht="12.75" hidden="false" customHeight="false" outlineLevel="0" collapsed="false">
      <c r="Q2372" s="153"/>
    </row>
    <row r="2373" customFormat="false" ht="12.75" hidden="false" customHeight="false" outlineLevel="0" collapsed="false">
      <c r="Q2373" s="153"/>
    </row>
    <row r="2374" customFormat="false" ht="12.75" hidden="false" customHeight="false" outlineLevel="0" collapsed="false">
      <c r="Q2374" s="153"/>
    </row>
    <row r="2375" customFormat="false" ht="12.75" hidden="false" customHeight="false" outlineLevel="0" collapsed="false">
      <c r="Q2375" s="153"/>
    </row>
    <row r="2376" customFormat="false" ht="12.75" hidden="false" customHeight="false" outlineLevel="0" collapsed="false">
      <c r="Q2376" s="153"/>
    </row>
    <row r="2377" customFormat="false" ht="12.75" hidden="false" customHeight="false" outlineLevel="0" collapsed="false">
      <c r="Q2377" s="153"/>
    </row>
    <row r="2378" customFormat="false" ht="12.75" hidden="false" customHeight="false" outlineLevel="0" collapsed="false">
      <c r="Q2378" s="153"/>
    </row>
    <row r="2379" customFormat="false" ht="12.75" hidden="false" customHeight="false" outlineLevel="0" collapsed="false">
      <c r="Q2379" s="153"/>
    </row>
    <row r="2380" customFormat="false" ht="12.75" hidden="false" customHeight="false" outlineLevel="0" collapsed="false">
      <c r="Q2380" s="153"/>
    </row>
    <row r="2381" customFormat="false" ht="12.75" hidden="false" customHeight="false" outlineLevel="0" collapsed="false">
      <c r="Q2381" s="153"/>
    </row>
    <row r="2382" customFormat="false" ht="12.75" hidden="false" customHeight="false" outlineLevel="0" collapsed="false">
      <c r="Q2382" s="153"/>
    </row>
    <row r="2383" customFormat="false" ht="12.75" hidden="false" customHeight="false" outlineLevel="0" collapsed="false">
      <c r="Q2383" s="153"/>
    </row>
    <row r="2384" customFormat="false" ht="12.75" hidden="false" customHeight="false" outlineLevel="0" collapsed="false">
      <c r="Q2384" s="153"/>
    </row>
    <row r="2385" customFormat="false" ht="12.75" hidden="false" customHeight="false" outlineLevel="0" collapsed="false">
      <c r="Q2385" s="153"/>
    </row>
    <row r="2386" customFormat="false" ht="12.75" hidden="false" customHeight="false" outlineLevel="0" collapsed="false">
      <c r="Q2386" s="153"/>
    </row>
    <row r="2387" customFormat="false" ht="12.75" hidden="false" customHeight="false" outlineLevel="0" collapsed="false">
      <c r="Q2387" s="153"/>
    </row>
    <row r="2388" customFormat="false" ht="12.75" hidden="false" customHeight="false" outlineLevel="0" collapsed="false">
      <c r="Q2388" s="153"/>
    </row>
    <row r="2389" customFormat="false" ht="12.75" hidden="false" customHeight="false" outlineLevel="0" collapsed="false">
      <c r="Q2389" s="153"/>
    </row>
    <row r="2390" customFormat="false" ht="12.75" hidden="false" customHeight="false" outlineLevel="0" collapsed="false">
      <c r="Q2390" s="153"/>
    </row>
    <row r="2391" customFormat="false" ht="12.75" hidden="false" customHeight="false" outlineLevel="0" collapsed="false">
      <c r="Q2391" s="153"/>
    </row>
    <row r="2392" customFormat="false" ht="12.75" hidden="false" customHeight="false" outlineLevel="0" collapsed="false">
      <c r="Q2392" s="153"/>
    </row>
    <row r="2393" customFormat="false" ht="12.75" hidden="false" customHeight="false" outlineLevel="0" collapsed="false">
      <c r="Q2393" s="153"/>
    </row>
    <row r="2394" customFormat="false" ht="12.75" hidden="false" customHeight="false" outlineLevel="0" collapsed="false">
      <c r="Q2394" s="153"/>
    </row>
    <row r="2395" customFormat="false" ht="12.75" hidden="false" customHeight="false" outlineLevel="0" collapsed="false">
      <c r="Q2395" s="153"/>
    </row>
    <row r="2396" customFormat="false" ht="12.75" hidden="false" customHeight="false" outlineLevel="0" collapsed="false">
      <c r="Q2396" s="153"/>
    </row>
    <row r="2397" customFormat="false" ht="12.75" hidden="false" customHeight="false" outlineLevel="0" collapsed="false">
      <c r="Q2397" s="153"/>
    </row>
    <row r="2398" customFormat="false" ht="12.75" hidden="false" customHeight="false" outlineLevel="0" collapsed="false">
      <c r="Q2398" s="153"/>
    </row>
    <row r="2399" customFormat="false" ht="12.75" hidden="false" customHeight="false" outlineLevel="0" collapsed="false">
      <c r="Q2399" s="153"/>
    </row>
    <row r="2400" customFormat="false" ht="12.75" hidden="false" customHeight="false" outlineLevel="0" collapsed="false">
      <c r="Q2400" s="153"/>
    </row>
    <row r="2401" customFormat="false" ht="12.75" hidden="false" customHeight="false" outlineLevel="0" collapsed="false">
      <c r="Q2401" s="153"/>
    </row>
    <row r="2402" customFormat="false" ht="12.75" hidden="false" customHeight="false" outlineLevel="0" collapsed="false">
      <c r="Q2402" s="153"/>
    </row>
    <row r="2403" customFormat="false" ht="12.75" hidden="false" customHeight="false" outlineLevel="0" collapsed="false">
      <c r="Q2403" s="153"/>
    </row>
    <row r="2404" customFormat="false" ht="12.75" hidden="false" customHeight="false" outlineLevel="0" collapsed="false">
      <c r="Q2404" s="153"/>
    </row>
    <row r="2405" customFormat="false" ht="12.75" hidden="false" customHeight="false" outlineLevel="0" collapsed="false">
      <c r="Q2405" s="153"/>
    </row>
    <row r="2406" customFormat="false" ht="12.75" hidden="false" customHeight="false" outlineLevel="0" collapsed="false">
      <c r="Q2406" s="153"/>
    </row>
    <row r="2407" customFormat="false" ht="12.75" hidden="false" customHeight="false" outlineLevel="0" collapsed="false">
      <c r="Q2407" s="153"/>
    </row>
    <row r="2408" customFormat="false" ht="12.75" hidden="false" customHeight="false" outlineLevel="0" collapsed="false">
      <c r="Q2408" s="153"/>
    </row>
    <row r="2409" customFormat="false" ht="12.75" hidden="false" customHeight="false" outlineLevel="0" collapsed="false">
      <c r="Q2409" s="153"/>
    </row>
    <row r="2410" customFormat="false" ht="12.75" hidden="false" customHeight="false" outlineLevel="0" collapsed="false">
      <c r="Q2410" s="153"/>
    </row>
    <row r="2411" customFormat="false" ht="12.75" hidden="false" customHeight="false" outlineLevel="0" collapsed="false">
      <c r="Q2411" s="153"/>
    </row>
    <row r="2412" customFormat="false" ht="12.75" hidden="false" customHeight="false" outlineLevel="0" collapsed="false">
      <c r="Q2412" s="153"/>
    </row>
    <row r="2413" customFormat="false" ht="12.75" hidden="false" customHeight="false" outlineLevel="0" collapsed="false">
      <c r="Q2413" s="153"/>
    </row>
    <row r="2414" customFormat="false" ht="12.75" hidden="false" customHeight="false" outlineLevel="0" collapsed="false">
      <c r="Q2414" s="153"/>
    </row>
    <row r="2415" customFormat="false" ht="12.75" hidden="false" customHeight="false" outlineLevel="0" collapsed="false">
      <c r="Q2415" s="153"/>
    </row>
    <row r="2416" customFormat="false" ht="12.75" hidden="false" customHeight="false" outlineLevel="0" collapsed="false">
      <c r="Q2416" s="153"/>
    </row>
    <row r="2417" customFormat="false" ht="12.75" hidden="false" customHeight="false" outlineLevel="0" collapsed="false">
      <c r="Q2417" s="153"/>
    </row>
    <row r="2418" customFormat="false" ht="12.75" hidden="false" customHeight="false" outlineLevel="0" collapsed="false">
      <c r="Q2418" s="153"/>
    </row>
    <row r="2419" customFormat="false" ht="12.75" hidden="false" customHeight="false" outlineLevel="0" collapsed="false">
      <c r="Q2419" s="153"/>
    </row>
    <row r="2420" customFormat="false" ht="12.75" hidden="false" customHeight="false" outlineLevel="0" collapsed="false">
      <c r="Q2420" s="153"/>
    </row>
    <row r="2421" customFormat="false" ht="12.75" hidden="false" customHeight="false" outlineLevel="0" collapsed="false">
      <c r="Q2421" s="153"/>
    </row>
    <row r="2422" customFormat="false" ht="12.75" hidden="false" customHeight="false" outlineLevel="0" collapsed="false">
      <c r="Q2422" s="153"/>
    </row>
    <row r="2423" customFormat="false" ht="12.75" hidden="false" customHeight="false" outlineLevel="0" collapsed="false">
      <c r="Q2423" s="153"/>
    </row>
    <row r="2424" customFormat="false" ht="12.75" hidden="false" customHeight="false" outlineLevel="0" collapsed="false">
      <c r="Q2424" s="153"/>
    </row>
    <row r="2425" customFormat="false" ht="12.75" hidden="false" customHeight="false" outlineLevel="0" collapsed="false">
      <c r="Q2425" s="153"/>
    </row>
    <row r="2426" customFormat="false" ht="12.75" hidden="false" customHeight="false" outlineLevel="0" collapsed="false">
      <c r="Q2426" s="153"/>
    </row>
    <row r="2427" customFormat="false" ht="12.75" hidden="false" customHeight="false" outlineLevel="0" collapsed="false">
      <c r="Q2427" s="153"/>
    </row>
    <row r="2428" customFormat="false" ht="12.75" hidden="false" customHeight="false" outlineLevel="0" collapsed="false">
      <c r="Q2428" s="153"/>
    </row>
    <row r="2429" customFormat="false" ht="12.75" hidden="false" customHeight="false" outlineLevel="0" collapsed="false">
      <c r="Q2429" s="153"/>
    </row>
    <row r="2430" customFormat="false" ht="12.75" hidden="false" customHeight="false" outlineLevel="0" collapsed="false">
      <c r="Q2430" s="153"/>
    </row>
    <row r="2431" customFormat="false" ht="12.75" hidden="false" customHeight="false" outlineLevel="0" collapsed="false">
      <c r="Q2431" s="153"/>
    </row>
    <row r="2432" customFormat="false" ht="12.75" hidden="false" customHeight="false" outlineLevel="0" collapsed="false">
      <c r="Q2432" s="153"/>
    </row>
    <row r="2433" customFormat="false" ht="12.75" hidden="false" customHeight="false" outlineLevel="0" collapsed="false">
      <c r="Q2433" s="153"/>
    </row>
    <row r="2434" customFormat="false" ht="12.75" hidden="false" customHeight="false" outlineLevel="0" collapsed="false">
      <c r="Q2434" s="153"/>
    </row>
    <row r="2435" customFormat="false" ht="12.75" hidden="false" customHeight="false" outlineLevel="0" collapsed="false">
      <c r="Q2435" s="153"/>
    </row>
    <row r="2436" customFormat="false" ht="12.75" hidden="false" customHeight="false" outlineLevel="0" collapsed="false">
      <c r="Q2436" s="153"/>
    </row>
    <row r="2437" customFormat="false" ht="12.75" hidden="false" customHeight="false" outlineLevel="0" collapsed="false">
      <c r="Q2437" s="153"/>
    </row>
    <row r="2438" customFormat="false" ht="12.75" hidden="false" customHeight="false" outlineLevel="0" collapsed="false">
      <c r="Q2438" s="153"/>
    </row>
    <row r="2439" customFormat="false" ht="12.75" hidden="false" customHeight="false" outlineLevel="0" collapsed="false">
      <c r="Q2439" s="153"/>
    </row>
    <row r="2440" customFormat="false" ht="12.75" hidden="false" customHeight="false" outlineLevel="0" collapsed="false">
      <c r="Q2440" s="153"/>
    </row>
    <row r="2441" customFormat="false" ht="12.75" hidden="false" customHeight="false" outlineLevel="0" collapsed="false">
      <c r="Q2441" s="153"/>
    </row>
    <row r="2442" customFormat="false" ht="12.75" hidden="false" customHeight="false" outlineLevel="0" collapsed="false">
      <c r="Q2442" s="153"/>
    </row>
    <row r="2443" customFormat="false" ht="12.75" hidden="false" customHeight="false" outlineLevel="0" collapsed="false">
      <c r="Q2443" s="153"/>
    </row>
    <row r="2444" customFormat="false" ht="12.75" hidden="false" customHeight="false" outlineLevel="0" collapsed="false">
      <c r="Q2444" s="153"/>
    </row>
    <row r="2445" customFormat="false" ht="12.75" hidden="false" customHeight="false" outlineLevel="0" collapsed="false">
      <c r="Q2445" s="153"/>
    </row>
    <row r="2446" customFormat="false" ht="12.75" hidden="false" customHeight="false" outlineLevel="0" collapsed="false">
      <c r="Q2446" s="153"/>
    </row>
    <row r="2447" customFormat="false" ht="12.75" hidden="false" customHeight="false" outlineLevel="0" collapsed="false">
      <c r="Q2447" s="153"/>
    </row>
    <row r="2448" customFormat="false" ht="12.75" hidden="false" customHeight="false" outlineLevel="0" collapsed="false">
      <c r="Q2448" s="153"/>
    </row>
    <row r="2449" customFormat="false" ht="12.75" hidden="false" customHeight="false" outlineLevel="0" collapsed="false">
      <c r="Q2449" s="153"/>
    </row>
    <row r="2450" customFormat="false" ht="12.75" hidden="false" customHeight="false" outlineLevel="0" collapsed="false">
      <c r="Q2450" s="153"/>
    </row>
    <row r="2451" customFormat="false" ht="12.75" hidden="false" customHeight="false" outlineLevel="0" collapsed="false">
      <c r="Q2451" s="153"/>
    </row>
    <row r="2452" customFormat="false" ht="12.75" hidden="false" customHeight="false" outlineLevel="0" collapsed="false">
      <c r="Q2452" s="153"/>
    </row>
    <row r="2453" customFormat="false" ht="12.75" hidden="false" customHeight="false" outlineLevel="0" collapsed="false">
      <c r="Q2453" s="153"/>
    </row>
    <row r="2454" customFormat="false" ht="12.75" hidden="false" customHeight="false" outlineLevel="0" collapsed="false">
      <c r="Q2454" s="153"/>
    </row>
    <row r="2455" customFormat="false" ht="12.75" hidden="false" customHeight="false" outlineLevel="0" collapsed="false">
      <c r="Q2455" s="153"/>
    </row>
    <row r="2456" customFormat="false" ht="12.75" hidden="false" customHeight="false" outlineLevel="0" collapsed="false">
      <c r="Q2456" s="153"/>
    </row>
    <row r="2457" customFormat="false" ht="12.75" hidden="false" customHeight="false" outlineLevel="0" collapsed="false">
      <c r="Q2457" s="153"/>
    </row>
    <row r="2458" customFormat="false" ht="12.75" hidden="false" customHeight="false" outlineLevel="0" collapsed="false">
      <c r="Q2458" s="153"/>
    </row>
  </sheetData>
  <autoFilter ref="O1:T172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108</v>
      </c>
      <c r="B1" s="161" t="s">
        <v>109</v>
      </c>
      <c r="C1" s="162" t="s">
        <v>110</v>
      </c>
      <c r="D1" s="163" t="n">
        <f aca="false">SUM(D4:D65536)</f>
        <v>10486.56014061</v>
      </c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</row>
    <row r="3" customFormat="false" ht="13.5" hidden="false" customHeight="false" outlineLevel="0" collapsed="false">
      <c r="A3" s="167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1" t="n">
        <v>37316</v>
      </c>
      <c r="C4" s="159" t="s">
        <v>117</v>
      </c>
      <c r="D4" s="160" t="n">
        <v>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71" t="n">
        <v>37347</v>
      </c>
      <c r="C5" s="159" t="s">
        <v>117</v>
      </c>
      <c r="D5" s="160" t="n">
        <v>319.1561791</v>
      </c>
    </row>
    <row r="6" customFormat="false" ht="12.75" hidden="false" customHeight="false" outlineLevel="0" collapsed="false">
      <c r="A6" s="0" t="n">
        <f aca="false">INDEX(BucketTable,MATCH(B6,SumMonths,0),1)</f>
        <v>3</v>
      </c>
      <c r="B6" s="171" t="n">
        <v>37377</v>
      </c>
      <c r="C6" s="159" t="s">
        <v>117</v>
      </c>
      <c r="D6" s="160" t="n">
        <v>378.62151206</v>
      </c>
    </row>
    <row r="7" customFormat="false" ht="12.75" hidden="false" customHeight="false" outlineLevel="0" collapsed="false">
      <c r="A7" s="0" t="n">
        <f aca="false">INDEX(BucketTable,MATCH(B7,SumMonths,0),1)</f>
        <v>4</v>
      </c>
      <c r="B7" s="171" t="n">
        <v>37408</v>
      </c>
      <c r="C7" s="159" t="s">
        <v>117</v>
      </c>
      <c r="D7" s="160" t="n">
        <v>406.74705691</v>
      </c>
    </row>
    <row r="8" customFormat="false" ht="12.75" hidden="false" customHeight="false" outlineLevel="0" collapsed="false">
      <c r="A8" s="0" t="n">
        <f aca="false">INDEX(BucketTable,MATCH(B8,SumMonths,0),1)</f>
        <v>5</v>
      </c>
      <c r="B8" s="171" t="n">
        <v>37438</v>
      </c>
      <c r="C8" s="159" t="s">
        <v>117</v>
      </c>
      <c r="D8" s="160" t="n">
        <v>423.95937403</v>
      </c>
    </row>
    <row r="9" customFormat="false" ht="12.75" hidden="false" customHeight="false" outlineLevel="0" collapsed="false">
      <c r="A9" s="0" t="n">
        <f aca="false">INDEX(BucketTable,MATCH(B9,SumMonths,0),1)</f>
        <v>6</v>
      </c>
      <c r="B9" s="171" t="n">
        <v>37469</v>
      </c>
      <c r="C9" s="159" t="s">
        <v>117</v>
      </c>
      <c r="D9" s="160" t="n">
        <v>424.08534482</v>
      </c>
    </row>
    <row r="10" customFormat="false" ht="12.75" hidden="false" customHeight="false" outlineLevel="0" collapsed="false">
      <c r="A10" s="0" t="n">
        <f aca="false">INDEX(BucketTable,MATCH(B10,SumMonths,0),1)</f>
        <v>7</v>
      </c>
      <c r="B10" s="171" t="n">
        <v>37500</v>
      </c>
      <c r="C10" s="159" t="s">
        <v>117</v>
      </c>
      <c r="D10" s="160" t="n">
        <v>413.36659765</v>
      </c>
    </row>
    <row r="11" customFormat="false" ht="12.75" hidden="false" customHeight="false" outlineLevel="0" collapsed="false">
      <c r="A11" s="0" t="n">
        <f aca="false">INDEX(BucketTable,MATCH(B11,SumMonths,0),1)</f>
        <v>8</v>
      </c>
      <c r="B11" s="171" t="n">
        <v>37530</v>
      </c>
      <c r="C11" s="159" t="s">
        <v>117</v>
      </c>
      <c r="D11" s="160" t="n">
        <v>396.46362797</v>
      </c>
    </row>
    <row r="12" customFormat="false" ht="12.75" hidden="false" customHeight="false" outlineLevel="0" collapsed="false">
      <c r="A12" s="0" t="n">
        <f aca="false">INDEX(BucketTable,MATCH(B12,SumMonths,0),1)</f>
        <v>9</v>
      </c>
      <c r="B12" s="171" t="n">
        <v>37561</v>
      </c>
      <c r="C12" s="159" t="s">
        <v>117</v>
      </c>
      <c r="D12" s="160" t="n">
        <v>387.44914542</v>
      </c>
    </row>
    <row r="13" customFormat="false" ht="12.75" hidden="false" customHeight="false" outlineLevel="0" collapsed="false">
      <c r="A13" s="0" t="n">
        <f aca="false">INDEX(BucketTable,MATCH(B13,SumMonths,0),1)</f>
        <v>10</v>
      </c>
      <c r="B13" s="171" t="n">
        <v>37591</v>
      </c>
      <c r="C13" s="159" t="s">
        <v>117</v>
      </c>
      <c r="D13" s="160" t="n">
        <v>396.64385719</v>
      </c>
    </row>
    <row r="14" customFormat="false" ht="12.75" hidden="false" customHeight="false" outlineLevel="0" collapsed="false">
      <c r="A14" s="0" t="n">
        <f aca="false">INDEX(BucketTable,MATCH(B14,SumMonths,0),1)</f>
        <v>11</v>
      </c>
      <c r="B14" s="171" t="n">
        <v>37622</v>
      </c>
      <c r="C14" s="159" t="s">
        <v>117</v>
      </c>
      <c r="D14" s="160" t="n">
        <v>280.7353062</v>
      </c>
    </row>
    <row r="15" customFormat="false" ht="12.75" hidden="false" customHeight="false" outlineLevel="0" collapsed="false">
      <c r="A15" s="0" t="n">
        <f aca="false">INDEX(BucketTable,MATCH(B15,SumMonths,0),1)</f>
        <v>12</v>
      </c>
      <c r="B15" s="171" t="n">
        <v>37653</v>
      </c>
      <c r="C15" s="159" t="s">
        <v>117</v>
      </c>
      <c r="D15" s="160" t="n">
        <v>260.52256141</v>
      </c>
    </row>
    <row r="16" customFormat="false" ht="12.75" hidden="false" customHeight="false" outlineLevel="0" collapsed="false">
      <c r="A16" s="0" t="n">
        <f aca="false">INDEX(BucketTable,MATCH(B16,SumMonths,0),1)</f>
        <v>12</v>
      </c>
      <c r="B16" s="171" t="n">
        <v>37681</v>
      </c>
      <c r="C16" s="159" t="s">
        <v>117</v>
      </c>
      <c r="D16" s="160" t="n">
        <v>203.38138944</v>
      </c>
    </row>
    <row r="17" customFormat="false" ht="12.75" hidden="false" customHeight="false" outlineLevel="0" collapsed="false">
      <c r="A17" s="0" t="n">
        <f aca="false">INDEX(BucketTable,MATCH(B17,SumMonths,0),1)</f>
        <v>13</v>
      </c>
      <c r="B17" s="171" t="n">
        <v>37712</v>
      </c>
      <c r="C17" s="159" t="s">
        <v>117</v>
      </c>
      <c r="D17" s="160" t="n">
        <v>179.16889974</v>
      </c>
    </row>
    <row r="18" customFormat="false" ht="12.75" hidden="false" customHeight="false" outlineLevel="0" collapsed="false">
      <c r="A18" s="0" t="n">
        <f aca="false">INDEX(BucketTable,MATCH(B18,SumMonths,0),1)</f>
        <v>13</v>
      </c>
      <c r="B18" s="171" t="n">
        <v>37742</v>
      </c>
      <c r="C18" s="159" t="s">
        <v>117</v>
      </c>
      <c r="D18" s="160" t="n">
        <v>180.66985409</v>
      </c>
    </row>
    <row r="19" customFormat="false" ht="12.75" hidden="false" customHeight="false" outlineLevel="0" collapsed="false">
      <c r="A19" s="0" t="n">
        <f aca="false">INDEX(BucketTable,MATCH(B19,SumMonths,0),1)</f>
        <v>13</v>
      </c>
      <c r="B19" s="171" t="n">
        <v>37773</v>
      </c>
      <c r="C19" s="159" t="s">
        <v>117</v>
      </c>
      <c r="D19" s="160" t="n">
        <v>180.66077264</v>
      </c>
    </row>
    <row r="20" customFormat="false" ht="12.75" hidden="false" customHeight="false" outlineLevel="0" collapsed="false">
      <c r="A20" s="0" t="n">
        <f aca="false">INDEX(BucketTable,MATCH(B20,SumMonths,0),1)</f>
        <v>13</v>
      </c>
      <c r="B20" s="171" t="n">
        <v>37803</v>
      </c>
      <c r="C20" s="159" t="s">
        <v>117</v>
      </c>
      <c r="D20" s="160" t="n">
        <v>179.90542401</v>
      </c>
    </row>
    <row r="21" customFormat="false" ht="12.75" hidden="false" customHeight="false" outlineLevel="0" collapsed="false">
      <c r="A21" s="0" t="n">
        <f aca="false">INDEX(BucketTable,MATCH(B21,SumMonths,0),1)</f>
        <v>13</v>
      </c>
      <c r="B21" s="171" t="n">
        <v>37834</v>
      </c>
      <c r="C21" s="159" t="s">
        <v>117</v>
      </c>
      <c r="D21" s="160" t="n">
        <v>179.29680836</v>
      </c>
    </row>
    <row r="22" customFormat="false" ht="12.75" hidden="false" customHeight="false" outlineLevel="0" collapsed="false">
      <c r="A22" s="0" t="n">
        <f aca="false">INDEX(BucketTable,MATCH(B22,SumMonths,0),1)</f>
        <v>13</v>
      </c>
      <c r="B22" s="171" t="n">
        <v>37865</v>
      </c>
      <c r="C22" s="159" t="s">
        <v>117</v>
      </c>
      <c r="D22" s="160" t="n">
        <v>175.2557784</v>
      </c>
    </row>
    <row r="23" customFormat="false" ht="12.75" hidden="false" customHeight="false" outlineLevel="0" collapsed="false">
      <c r="A23" s="0" t="n">
        <f aca="false">INDEX(BucketTable,MATCH(B23,SumMonths,0),1)</f>
        <v>13</v>
      </c>
      <c r="B23" s="171" t="n">
        <v>37895</v>
      </c>
      <c r="C23" s="159" t="s">
        <v>117</v>
      </c>
      <c r="D23" s="160" t="n">
        <v>174.60800139</v>
      </c>
    </row>
    <row r="24" customFormat="false" ht="12.75" hidden="false" customHeight="false" outlineLevel="0" collapsed="false">
      <c r="A24" s="0" t="n">
        <f aca="false">INDEX(BucketTable,MATCH(B24,SumMonths,0),1)</f>
        <v>14</v>
      </c>
      <c r="B24" s="171" t="n">
        <v>37926</v>
      </c>
      <c r="C24" s="159" t="s">
        <v>117</v>
      </c>
      <c r="D24" s="160" t="n">
        <v>170.0228443</v>
      </c>
    </row>
    <row r="25" customFormat="false" ht="12.75" hidden="false" customHeight="false" outlineLevel="0" collapsed="false">
      <c r="A25" s="0" t="n">
        <f aca="false">INDEX(BucketTable,MATCH(B25,SumMonths,0),1)</f>
        <v>14</v>
      </c>
      <c r="B25" s="171" t="n">
        <v>37956</v>
      </c>
      <c r="C25" s="159" t="s">
        <v>117</v>
      </c>
      <c r="D25" s="160" t="n">
        <v>172.85593539</v>
      </c>
    </row>
    <row r="26" customFormat="false" ht="12.75" hidden="false" customHeight="false" outlineLevel="0" collapsed="false">
      <c r="A26" s="0" t="n">
        <f aca="false">INDEX(BucketTable,MATCH(B26,SumMonths,0),1)</f>
        <v>14</v>
      </c>
      <c r="B26" s="171" t="n">
        <v>37987</v>
      </c>
      <c r="C26" s="159" t="s">
        <v>117</v>
      </c>
      <c r="D26" s="160" t="n">
        <v>221.81976452</v>
      </c>
    </row>
    <row r="27" customFormat="false" ht="12.75" hidden="false" customHeight="false" outlineLevel="0" collapsed="false">
      <c r="A27" s="0" t="n">
        <f aca="false">INDEX(BucketTable,MATCH(B27,SumMonths,0),1)</f>
        <v>14</v>
      </c>
      <c r="B27" s="171" t="n">
        <v>38018</v>
      </c>
      <c r="C27" s="159" t="s">
        <v>117</v>
      </c>
      <c r="D27" s="160" t="n">
        <v>216.12666849</v>
      </c>
    </row>
    <row r="28" customFormat="false" ht="12.75" hidden="false" customHeight="false" outlineLevel="0" collapsed="false">
      <c r="A28" s="0" t="n">
        <f aca="false">INDEX(BucketTable,MATCH(B28,SumMonths,0),1)</f>
        <v>14</v>
      </c>
      <c r="B28" s="171" t="n">
        <v>38047</v>
      </c>
      <c r="C28" s="159" t="s">
        <v>117</v>
      </c>
      <c r="D28" s="160" t="n">
        <v>219.80136503</v>
      </c>
    </row>
    <row r="29" customFormat="false" ht="12.75" hidden="false" customHeight="false" outlineLevel="0" collapsed="false">
      <c r="A29" s="0" t="n">
        <f aca="false">INDEX(BucketTable,MATCH(B29,SumMonths,0),1)</f>
        <v>14</v>
      </c>
      <c r="B29" s="171" t="n">
        <v>38078</v>
      </c>
      <c r="C29" s="159" t="s">
        <v>117</v>
      </c>
      <c r="D29" s="160" t="n">
        <v>205.98525345</v>
      </c>
    </row>
    <row r="30" customFormat="false" ht="12.75" hidden="false" customHeight="false" outlineLevel="0" collapsed="false">
      <c r="A30" s="0" t="n">
        <f aca="false">INDEX(BucketTable,MATCH(B30,SumMonths,0),1)</f>
        <v>14</v>
      </c>
      <c r="B30" s="171" t="n">
        <v>38108</v>
      </c>
      <c r="C30" s="159" t="s">
        <v>117</v>
      </c>
      <c r="D30" s="160" t="n">
        <v>207.26725168</v>
      </c>
    </row>
    <row r="31" customFormat="false" ht="12.75" hidden="false" customHeight="false" outlineLevel="0" collapsed="false">
      <c r="A31" s="0" t="n">
        <f aca="false">INDEX(BucketTable,MATCH(B31,SumMonths,0),1)</f>
        <v>14</v>
      </c>
      <c r="B31" s="171" t="n">
        <v>38139</v>
      </c>
      <c r="C31" s="159" t="s">
        <v>117</v>
      </c>
      <c r="D31" s="160" t="n">
        <v>204.01855653</v>
      </c>
    </row>
    <row r="32" customFormat="false" ht="12.75" hidden="false" customHeight="false" outlineLevel="0" collapsed="false">
      <c r="A32" s="0" t="n">
        <f aca="false">INDEX(BucketTable,MATCH(B32,SumMonths,0),1)</f>
        <v>14</v>
      </c>
      <c r="B32" s="171" t="n">
        <v>38169</v>
      </c>
      <c r="C32" s="159" t="s">
        <v>117</v>
      </c>
      <c r="D32" s="160" t="n">
        <v>205.19008477</v>
      </c>
    </row>
    <row r="33" customFormat="false" ht="12.75" hidden="false" customHeight="false" outlineLevel="0" collapsed="false">
      <c r="A33" s="0" t="n">
        <f aca="false">INDEX(BucketTable,MATCH(B33,SumMonths,0),1)</f>
        <v>14</v>
      </c>
      <c r="B33" s="171" t="n">
        <v>38200</v>
      </c>
      <c r="C33" s="159" t="s">
        <v>117</v>
      </c>
      <c r="D33" s="160" t="n">
        <v>204.19103077</v>
      </c>
    </row>
    <row r="34" customFormat="false" ht="12.75" hidden="false" customHeight="false" outlineLevel="0" collapsed="false">
      <c r="A34" s="0" t="n">
        <f aca="false">INDEX(BucketTable,MATCH(B34,SumMonths,0),1)</f>
        <v>14</v>
      </c>
      <c r="B34" s="171" t="n">
        <v>38231</v>
      </c>
      <c r="C34" s="159" t="s">
        <v>117</v>
      </c>
      <c r="D34" s="160" t="n">
        <v>200.81937239</v>
      </c>
    </row>
    <row r="35" customFormat="false" ht="12.75" hidden="false" customHeight="false" outlineLevel="0" collapsed="false">
      <c r="A35" s="0" t="n">
        <f aca="false">INDEX(BucketTable,MATCH(B35,SumMonths,0),1)</f>
        <v>14</v>
      </c>
      <c r="B35" s="171" t="n">
        <v>38261</v>
      </c>
      <c r="C35" s="159" t="s">
        <v>117</v>
      </c>
      <c r="D35" s="160" t="n">
        <v>199.87010117</v>
      </c>
    </row>
    <row r="36" customFormat="false" ht="12.75" hidden="false" customHeight="false" outlineLevel="0" collapsed="false">
      <c r="A36" s="0" t="n">
        <f aca="false">INDEX(BucketTable,MATCH(B36,SumMonths,0),1)</f>
        <v>14</v>
      </c>
      <c r="B36" s="171" t="n">
        <v>38292</v>
      </c>
      <c r="C36" s="159" t="s">
        <v>117</v>
      </c>
      <c r="D36" s="160" t="n">
        <v>197.57854706</v>
      </c>
    </row>
    <row r="37" customFormat="false" ht="12.75" hidden="false" customHeight="false" outlineLevel="0" collapsed="false">
      <c r="A37" s="0" t="n">
        <f aca="false">INDEX(BucketTable,MATCH(B37,SumMonths,0),1)</f>
        <v>14</v>
      </c>
      <c r="B37" s="171" t="n">
        <v>38322</v>
      </c>
      <c r="C37" s="159" t="s">
        <v>117</v>
      </c>
      <c r="D37" s="160" t="n">
        <v>199.13488295</v>
      </c>
    </row>
    <row r="38" customFormat="false" ht="12.75" hidden="false" customHeight="false" outlineLevel="0" collapsed="false">
      <c r="A38" s="0" t="n">
        <f aca="false">INDEX(BucketTable,MATCH(B38,SumMonths,0),1)</f>
        <v>14</v>
      </c>
      <c r="B38" s="171" t="n">
        <v>38353</v>
      </c>
      <c r="C38" s="159" t="s">
        <v>117</v>
      </c>
      <c r="D38" s="160" t="n">
        <v>95.60398206</v>
      </c>
    </row>
    <row r="39" customFormat="false" ht="12.75" hidden="false" customHeight="false" outlineLevel="0" collapsed="false">
      <c r="A39" s="0" t="n">
        <f aca="false">INDEX(BucketTable,MATCH(B39,SumMonths,0),1)</f>
        <v>14</v>
      </c>
      <c r="B39" s="171" t="n">
        <v>38384</v>
      </c>
      <c r="C39" s="159" t="s">
        <v>117</v>
      </c>
      <c r="D39" s="160" t="n">
        <v>85.90666026</v>
      </c>
    </row>
    <row r="40" customFormat="false" ht="12.75" hidden="false" customHeight="false" outlineLevel="0" collapsed="false">
      <c r="A40" s="0" t="n">
        <f aca="false">INDEX(BucketTable,MATCH(B40,SumMonths,0),1)</f>
        <v>14</v>
      </c>
      <c r="B40" s="171" t="n">
        <v>38412</v>
      </c>
      <c r="C40" s="159" t="s">
        <v>117</v>
      </c>
      <c r="D40" s="160" t="n">
        <v>94.66175535</v>
      </c>
    </row>
    <row r="41" customFormat="false" ht="12.75" hidden="false" customHeight="false" outlineLevel="0" collapsed="false">
      <c r="A41" s="0" t="n">
        <f aca="false">INDEX(BucketTable,MATCH(B41,SumMonths,0),1)</f>
        <v>14</v>
      </c>
      <c r="B41" s="171" t="n">
        <v>38443</v>
      </c>
      <c r="C41" s="159" t="s">
        <v>117</v>
      </c>
      <c r="D41" s="160" t="n">
        <v>91.13132257</v>
      </c>
    </row>
    <row r="42" customFormat="false" ht="12.75" hidden="false" customHeight="false" outlineLevel="0" collapsed="false">
      <c r="A42" s="0" t="n">
        <f aca="false">INDEX(BucketTable,MATCH(B42,SumMonths,0),1)</f>
        <v>14</v>
      </c>
      <c r="B42" s="171" t="n">
        <v>38473</v>
      </c>
      <c r="C42" s="159" t="s">
        <v>117</v>
      </c>
      <c r="D42" s="160" t="n">
        <v>93.69638392</v>
      </c>
    </row>
    <row r="43" customFormat="false" ht="12.75" hidden="false" customHeight="false" outlineLevel="0" collapsed="false">
      <c r="A43" s="0" t="n">
        <f aca="false">INDEX(BucketTable,MATCH(B43,SumMonths,0),1)</f>
        <v>14</v>
      </c>
      <c r="B43" s="171" t="n">
        <v>38504</v>
      </c>
      <c r="C43" s="159" t="s">
        <v>117</v>
      </c>
      <c r="D43" s="160" t="n">
        <v>90.19796372</v>
      </c>
    </row>
    <row r="44" customFormat="false" ht="12.75" hidden="false" customHeight="false" outlineLevel="0" collapsed="false">
      <c r="A44" s="0" t="n">
        <f aca="false">INDEX(BucketTable,MATCH(B44,SumMonths,0),1)</f>
        <v>14</v>
      </c>
      <c r="B44" s="171" t="n">
        <v>38534</v>
      </c>
      <c r="C44" s="159" t="s">
        <v>117</v>
      </c>
      <c r="D44" s="160" t="n">
        <v>92.73051096</v>
      </c>
    </row>
    <row r="45" customFormat="false" ht="12.75" hidden="false" customHeight="false" outlineLevel="0" collapsed="false">
      <c r="A45" s="0" t="n">
        <f aca="false">INDEX(BucketTable,MATCH(B45,SumMonths,0),1)</f>
        <v>14</v>
      </c>
      <c r="B45" s="171" t="n">
        <v>38565</v>
      </c>
      <c r="C45" s="159" t="s">
        <v>117</v>
      </c>
      <c r="D45" s="160" t="n">
        <v>92.24264937</v>
      </c>
    </row>
    <row r="46" customFormat="false" ht="12.75" hidden="false" customHeight="false" outlineLevel="0" collapsed="false">
      <c r="A46" s="0" t="n">
        <f aca="false">INDEX(BucketTable,MATCH(B46,SumMonths,0),1)</f>
        <v>14</v>
      </c>
      <c r="B46" s="171" t="n">
        <v>38596</v>
      </c>
      <c r="C46" s="159" t="s">
        <v>117</v>
      </c>
      <c r="D46" s="160" t="n">
        <v>88.79222539</v>
      </c>
    </row>
    <row r="47" customFormat="false" ht="12.75" hidden="false" customHeight="false" outlineLevel="0" collapsed="false">
      <c r="A47" s="0" t="n">
        <f aca="false">INDEX(BucketTable,MATCH(B47,SumMonths,0),1)</f>
        <v>14</v>
      </c>
      <c r="B47" s="171" t="n">
        <v>38626</v>
      </c>
      <c r="C47" s="159" t="s">
        <v>117</v>
      </c>
      <c r="D47" s="160" t="n">
        <v>91.27777499</v>
      </c>
    </row>
    <row r="48" customFormat="false" ht="12.75" hidden="false" customHeight="false" outlineLevel="0" collapsed="false">
      <c r="A48" s="0" t="n">
        <f aca="false">INDEX(BucketTable,MATCH(B48,SumMonths,0),1)</f>
        <v>14</v>
      </c>
      <c r="B48" s="171" t="n">
        <v>38657</v>
      </c>
      <c r="C48" s="159" t="s">
        <v>117</v>
      </c>
      <c r="D48" s="160" t="n">
        <v>87.86382595</v>
      </c>
    </row>
    <row r="49" customFormat="false" ht="12.75" hidden="false" customHeight="false" outlineLevel="0" collapsed="false">
      <c r="A49" s="0" t="n">
        <f aca="false">INDEX(BucketTable,MATCH(B49,SumMonths,0),1)</f>
        <v>14</v>
      </c>
      <c r="B49" s="171" t="n">
        <v>38687</v>
      </c>
      <c r="C49" s="159" t="s">
        <v>117</v>
      </c>
      <c r="D49" s="160" t="n">
        <v>90.32100025</v>
      </c>
    </row>
    <row r="50" customFormat="false" ht="12.75" hidden="false" customHeight="false" outlineLevel="0" collapsed="false">
      <c r="A50" s="0" t="n">
        <f aca="false">INDEX(BucketTable,MATCH(B50,SumMonths,0),1)</f>
        <v>14</v>
      </c>
      <c r="B50" s="171" t="n">
        <v>38718</v>
      </c>
      <c r="C50" s="159" t="s">
        <v>117</v>
      </c>
      <c r="D50" s="160" t="n">
        <v>89.65919386</v>
      </c>
    </row>
    <row r="51" customFormat="false" ht="12.75" hidden="false" customHeight="false" outlineLevel="0" collapsed="false">
      <c r="A51" s="0" t="n">
        <f aca="false">INDEX(BucketTable,MATCH(B51,SumMonths,0),1)</f>
        <v>14</v>
      </c>
      <c r="B51" s="171" t="n">
        <v>38749</v>
      </c>
      <c r="C51" s="159" t="s">
        <v>117</v>
      </c>
      <c r="D51" s="160" t="n">
        <v>80.5441828</v>
      </c>
    </row>
    <row r="52" customFormat="false" ht="12.75" hidden="false" customHeight="false" outlineLevel="0" collapsed="false">
      <c r="A52" s="0" t="n">
        <f aca="false">INDEX(BucketTable,MATCH(B52,SumMonths,0),1)</f>
        <v>14</v>
      </c>
      <c r="B52" s="171" t="n">
        <v>38777</v>
      </c>
      <c r="C52" s="159" t="s">
        <v>117</v>
      </c>
      <c r="D52" s="160" t="n">
        <v>88.73400597</v>
      </c>
    </row>
    <row r="53" customFormat="false" ht="12.75" hidden="false" customHeight="false" outlineLevel="0" collapsed="false">
      <c r="A53" s="0" t="n">
        <f aca="false">INDEX(BucketTable,MATCH(B53,SumMonths,0),1)</f>
        <v>14</v>
      </c>
      <c r="B53" s="171" t="n">
        <v>38808</v>
      </c>
      <c r="C53" s="159" t="s">
        <v>117</v>
      </c>
      <c r="D53" s="160" t="n">
        <v>85.41326075</v>
      </c>
    </row>
    <row r="54" customFormat="false" ht="12.75" hidden="false" customHeight="false" outlineLevel="0" collapsed="false">
      <c r="A54" s="0" t="n">
        <f aca="false">INDEX(BucketTable,MATCH(B54,SumMonths,0),1)</f>
        <v>14</v>
      </c>
      <c r="B54" s="171" t="n">
        <v>38838</v>
      </c>
      <c r="C54" s="159" t="s">
        <v>117</v>
      </c>
      <c r="D54" s="160" t="n">
        <v>87.82780003</v>
      </c>
    </row>
    <row r="55" customFormat="false" ht="12.75" hidden="false" customHeight="false" outlineLevel="0" collapsed="false">
      <c r="A55" s="0" t="n">
        <f aca="false">INDEX(BucketTable,MATCH(B55,SumMonths,0),1)</f>
        <v>14</v>
      </c>
      <c r="B55" s="171" t="n">
        <v>38869</v>
      </c>
      <c r="C55" s="159" t="s">
        <v>117</v>
      </c>
      <c r="D55" s="160" t="n">
        <v>84.56170807</v>
      </c>
    </row>
    <row r="56" customFormat="false" ht="12.75" hidden="false" customHeight="false" outlineLevel="0" collapsed="false">
      <c r="A56" s="0" t="n">
        <f aca="false">INDEX(BucketTable,MATCH(B56,SumMonths,0),1)</f>
        <v>14</v>
      </c>
      <c r="B56" s="171" t="n">
        <v>38899</v>
      </c>
      <c r="C56" s="159" t="s">
        <v>117</v>
      </c>
      <c r="D56" s="160" t="n">
        <v>86.9471542</v>
      </c>
    </row>
    <row r="57" customFormat="false" ht="12.75" hidden="false" customHeight="false" outlineLevel="0" collapsed="false">
      <c r="A57" s="0" t="n">
        <f aca="false">INDEX(BucketTable,MATCH(B57,SumMonths,0),1)</f>
        <v>14</v>
      </c>
      <c r="B57" s="171" t="n">
        <v>38930</v>
      </c>
      <c r="C57" s="159" t="s">
        <v>117</v>
      </c>
      <c r="D57" s="160" t="n">
        <v>86.49911095</v>
      </c>
    </row>
    <row r="58" customFormat="false" ht="12.75" hidden="false" customHeight="false" outlineLevel="0" collapsed="false">
      <c r="A58" s="0" t="n">
        <f aca="false">INDEX(BucketTable,MATCH(B58,SumMonths,0),1)</f>
        <v>14</v>
      </c>
      <c r="B58" s="171" t="n">
        <v>38961</v>
      </c>
      <c r="C58" s="159" t="s">
        <v>117</v>
      </c>
      <c r="D58" s="160" t="n">
        <v>83.27493679</v>
      </c>
    </row>
    <row r="59" customFormat="false" ht="12.75" hidden="false" customHeight="false" outlineLevel="0" collapsed="false">
      <c r="A59" s="0" t="n">
        <f aca="false">INDEX(BucketTable,MATCH(B59,SumMonths,0),1)</f>
        <v>14</v>
      </c>
      <c r="B59" s="171" t="n">
        <v>38991</v>
      </c>
      <c r="C59" s="159" t="s">
        <v>117</v>
      </c>
      <c r="D59" s="160" t="n">
        <v>85.61662975</v>
      </c>
    </row>
    <row r="60" customFormat="false" ht="12.75" hidden="false" customHeight="false" outlineLevel="0" collapsed="false">
      <c r="A60" s="0" t="n">
        <f aca="false">INDEX(BucketTable,MATCH(B60,SumMonths,0),1)</f>
        <v>14</v>
      </c>
      <c r="B60" s="171" t="n">
        <v>39022</v>
      </c>
      <c r="C60" s="159" t="s">
        <v>117</v>
      </c>
      <c r="D60" s="160" t="n">
        <v>82.42043391</v>
      </c>
    </row>
    <row r="61" customFormat="false" ht="12.75" hidden="false" customHeight="false" outlineLevel="0" collapsed="false">
      <c r="A61" s="0" t="n">
        <f aca="false">INDEX(BucketTable,MATCH(B61,SumMonths,0),1)</f>
        <v>14</v>
      </c>
      <c r="B61" s="171" t="n">
        <v>39052</v>
      </c>
      <c r="C61" s="159" t="s">
        <v>117</v>
      </c>
      <c r="D61" s="160" t="n">
        <v>84.73320862</v>
      </c>
    </row>
    <row r="62" customFormat="false" ht="12.75" hidden="false" customHeight="false" outlineLevel="0" collapsed="false">
      <c r="A62" s="0" t="n">
        <f aca="false">INDEX(BucketTable,MATCH(B62,SumMonths,0),1)</f>
        <v>14</v>
      </c>
      <c r="B62" s="171" t="n">
        <v>39083</v>
      </c>
      <c r="C62" s="159" t="s">
        <v>117</v>
      </c>
      <c r="D62" s="160" t="n">
        <v>0.04575415</v>
      </c>
    </row>
    <row r="63" customFormat="false" ht="12.75" hidden="false" customHeight="false" outlineLevel="0" collapsed="false">
      <c r="A63" s="0" t="n">
        <f aca="false">INDEX(BucketTable,MATCH(B63,SumMonths,0),1)</f>
        <v>14</v>
      </c>
      <c r="B63" s="171" t="n">
        <v>39114</v>
      </c>
      <c r="C63" s="159" t="s">
        <v>117</v>
      </c>
      <c r="D63" s="160" t="n">
        <v>0.04110598</v>
      </c>
    </row>
    <row r="64" customFormat="false" ht="12.75" hidden="false" customHeight="false" outlineLevel="0" collapsed="false">
      <c r="A64" s="0" t="n">
        <f aca="false">INDEX(BucketTable,MATCH(B64,SumMonths,0),1)</f>
        <v>14</v>
      </c>
      <c r="B64" s="171" t="n">
        <v>39142</v>
      </c>
      <c r="C64" s="159" t="s">
        <v>117</v>
      </c>
      <c r="D64" s="160" t="n">
        <v>0.04528978</v>
      </c>
    </row>
    <row r="65" customFormat="false" ht="12.75" hidden="false" customHeight="false" outlineLevel="0" collapsed="false">
      <c r="A65" s="0" t="n">
        <f aca="false">INDEX(BucketTable,MATCH(B65,SumMonths,0),1)</f>
        <v>14</v>
      </c>
      <c r="B65" s="171" t="n">
        <v>39173</v>
      </c>
      <c r="C65" s="159" t="s">
        <v>117</v>
      </c>
      <c r="D65" s="160" t="n">
        <v>0.04359354</v>
      </c>
    </row>
    <row r="66" customFormat="false" ht="12.75" hidden="false" customHeight="false" outlineLevel="0" collapsed="false">
      <c r="A66" s="0" t="n">
        <f aca="false">INDEX(BucketTable,MATCH(B66,SumMonths,0),1)</f>
        <v>14</v>
      </c>
      <c r="B66" s="171" t="n">
        <v>39203</v>
      </c>
      <c r="C66" s="159" t="s">
        <v>117</v>
      </c>
      <c r="D66" s="160" t="n">
        <v>0.04481283</v>
      </c>
    </row>
    <row r="67" customFormat="false" ht="12.75" hidden="false" customHeight="false" outlineLevel="0" collapsed="false">
      <c r="A67" s="0" t="n">
        <f aca="false">INDEX(BucketTable,MATCH(B67,SumMonths,0),1)</f>
        <v>14</v>
      </c>
      <c r="B67" s="171" t="n">
        <v>39234</v>
      </c>
      <c r="C67" s="159" t="s">
        <v>117</v>
      </c>
      <c r="D67" s="160" t="n">
        <v>0.04313345</v>
      </c>
    </row>
    <row r="68" customFormat="false" ht="12.75" hidden="false" customHeight="false" outlineLevel="0" collapsed="false">
      <c r="A68" s="0" t="n">
        <f aca="false">INDEX(BucketTable,MATCH(B68,SumMonths,0),1)</f>
        <v>14</v>
      </c>
      <c r="B68" s="171" t="n">
        <v>39264</v>
      </c>
      <c r="C68" s="159" t="s">
        <v>117</v>
      </c>
      <c r="D68" s="160" t="n">
        <v>0.04433748</v>
      </c>
    </row>
    <row r="69" customFormat="false" ht="12.75" hidden="false" customHeight="false" outlineLevel="0" collapsed="false">
      <c r="A69" s="0" t="n">
        <f aca="false">INDEX(BucketTable,MATCH(B69,SumMonths,0),1)</f>
        <v>14</v>
      </c>
      <c r="B69" s="171" t="n">
        <v>39295</v>
      </c>
      <c r="C69" s="159" t="s">
        <v>117</v>
      </c>
      <c r="D69" s="160" t="n">
        <v>0.04409598</v>
      </c>
    </row>
    <row r="70" customFormat="false" ht="12.75" hidden="false" customHeight="false" outlineLevel="0" collapsed="false">
      <c r="A70" s="0" t="n">
        <f aca="false">INDEX(BucketTable,MATCH(B70,SumMonths,0),1)</f>
        <v>14</v>
      </c>
      <c r="B70" s="171" t="n">
        <v>39326</v>
      </c>
      <c r="C70" s="159" t="s">
        <v>117</v>
      </c>
      <c r="D70" s="160" t="n">
        <v>0.04243988</v>
      </c>
    </row>
    <row r="71" customFormat="false" ht="12.75" hidden="false" customHeight="false" outlineLevel="0" collapsed="false">
      <c r="A71" s="0" t="n">
        <f aca="false">INDEX(BucketTable,MATCH(B71,SumMonths,0),1)</f>
        <v>14</v>
      </c>
      <c r="B71" s="171" t="n">
        <v>39356</v>
      </c>
      <c r="C71" s="159" t="s">
        <v>117</v>
      </c>
      <c r="D71" s="160" t="n">
        <v>0.04362098</v>
      </c>
    </row>
    <row r="72" customFormat="false" ht="12.75" hidden="false" customHeight="false" outlineLevel="0" collapsed="false">
      <c r="A72" s="0" t="n">
        <f aca="false">INDEX(BucketTable,MATCH(B72,SumMonths,0),1)</f>
        <v>14</v>
      </c>
      <c r="B72" s="171" t="n">
        <v>39387</v>
      </c>
      <c r="C72" s="159" t="s">
        <v>117</v>
      </c>
      <c r="D72" s="160" t="n">
        <v>0.04198038</v>
      </c>
    </row>
    <row r="73" customFormat="false" ht="12.75" hidden="false" customHeight="false" outlineLevel="0" collapsed="false">
      <c r="A73" s="0" t="n">
        <f aca="false">INDEX(BucketTable,MATCH(B73,SumMonths,0),1)</f>
        <v>14</v>
      </c>
      <c r="B73" s="171" t="n">
        <v>39417</v>
      </c>
      <c r="C73" s="159" t="s">
        <v>117</v>
      </c>
      <c r="D73" s="160" t="n">
        <v>0.04314636</v>
      </c>
    </row>
    <row r="74" customFormat="false" ht="12.75" hidden="false" customHeight="false" outlineLevel="0" collapsed="false">
      <c r="A74" s="0" t="n">
        <f aca="false">INDEX(BucketTable,MATCH(B74,SumMonths,0),1)</f>
        <v>14</v>
      </c>
      <c r="B74" s="171" t="n">
        <v>39448</v>
      </c>
      <c r="C74" s="159" t="s">
        <v>117</v>
      </c>
      <c r="D74" s="160" t="n">
        <v>0</v>
      </c>
    </row>
    <row r="75" customFormat="false" ht="12.75" hidden="false" customHeight="false" outlineLevel="0" collapsed="false">
      <c r="A75" s="0" t="n">
        <f aca="false">INDEX(BucketTable,MATCH(B75,SumMonths,0),1)</f>
        <v>14</v>
      </c>
      <c r="B75" s="171" t="n">
        <v>39479</v>
      </c>
      <c r="C75" s="159" t="s">
        <v>117</v>
      </c>
      <c r="D75" s="160" t="n">
        <v>0</v>
      </c>
    </row>
    <row r="76" customFormat="false" ht="12.75" hidden="false" customHeight="false" outlineLevel="0" collapsed="false">
      <c r="A76" s="0" t="n">
        <f aca="false">INDEX(BucketTable,MATCH(B76,SumMonths,0),1)</f>
        <v>14</v>
      </c>
      <c r="B76" s="171" t="n">
        <v>39508</v>
      </c>
      <c r="C76" s="159" t="s">
        <v>117</v>
      </c>
      <c r="D76" s="160" t="n">
        <v>0</v>
      </c>
    </row>
    <row r="77" customFormat="false" ht="12.75" hidden="false" customHeight="false" outlineLevel="0" collapsed="false">
      <c r="A77" s="0" t="n">
        <f aca="false">INDEX(BucketTable,MATCH(B77,SumMonths,0),1)</f>
        <v>14</v>
      </c>
      <c r="B77" s="171" t="n">
        <v>39539</v>
      </c>
      <c r="C77" s="159" t="s">
        <v>117</v>
      </c>
      <c r="D77" s="160" t="n">
        <v>0</v>
      </c>
    </row>
    <row r="78" customFormat="false" ht="12.75" hidden="false" customHeight="false" outlineLevel="0" collapsed="false">
      <c r="A78" s="0" t="n">
        <f aca="false">INDEX(BucketTable,MATCH(B78,SumMonths,0),1)</f>
        <v>14</v>
      </c>
      <c r="B78" s="171" t="n">
        <v>39569</v>
      </c>
      <c r="C78" s="159" t="s">
        <v>117</v>
      </c>
      <c r="D78" s="160" t="n">
        <v>0</v>
      </c>
    </row>
    <row r="79" customFormat="false" ht="12.75" hidden="false" customHeight="false" outlineLevel="0" collapsed="false">
      <c r="A79" s="0" t="n">
        <f aca="false">INDEX(BucketTable,MATCH(B79,SumMonths,0),1)</f>
        <v>14</v>
      </c>
      <c r="B79" s="171" t="n">
        <v>39600</v>
      </c>
      <c r="C79" s="159" t="s">
        <v>117</v>
      </c>
      <c r="D79" s="160" t="n">
        <v>0</v>
      </c>
    </row>
    <row r="80" customFormat="false" ht="12.75" hidden="false" customHeight="false" outlineLevel="0" collapsed="false">
      <c r="A80" s="0" t="n">
        <f aca="false">INDEX(BucketTable,MATCH(B80,SumMonths,0),1)</f>
        <v>14</v>
      </c>
      <c r="B80" s="171" t="n">
        <v>39630</v>
      </c>
      <c r="C80" s="159" t="s">
        <v>117</v>
      </c>
      <c r="D80" s="160" t="n">
        <v>0</v>
      </c>
    </row>
    <row r="81" customFormat="false" ht="12.75" hidden="false" customHeight="false" outlineLevel="0" collapsed="false">
      <c r="A81" s="0" t="n">
        <f aca="false">INDEX(BucketTable,MATCH(B81,SumMonths,0),1)</f>
        <v>14</v>
      </c>
      <c r="B81" s="171" t="n">
        <v>39661</v>
      </c>
      <c r="C81" s="159" t="s">
        <v>117</v>
      </c>
      <c r="D81" s="160" t="n">
        <v>0</v>
      </c>
    </row>
    <row r="82" customFormat="false" ht="12.75" hidden="false" customHeight="false" outlineLevel="0" collapsed="false">
      <c r="A82" s="0" t="n">
        <f aca="false">INDEX(BucketTable,MATCH(B82,SumMonths,0),1)</f>
        <v>14</v>
      </c>
      <c r="B82" s="171" t="n">
        <v>39692</v>
      </c>
      <c r="C82" s="159" t="s">
        <v>117</v>
      </c>
      <c r="D82" s="160" t="n">
        <v>0</v>
      </c>
    </row>
    <row r="83" customFormat="false" ht="12.75" hidden="false" customHeight="false" outlineLevel="0" collapsed="false">
      <c r="A83" s="0" t="n">
        <f aca="false">INDEX(BucketTable,MATCH(B83,SumMonths,0),1)</f>
        <v>14</v>
      </c>
      <c r="B83" s="171" t="n">
        <v>39722</v>
      </c>
      <c r="C83" s="159" t="s">
        <v>117</v>
      </c>
      <c r="D83" s="160" t="n">
        <v>0</v>
      </c>
    </row>
    <row r="84" customFormat="false" ht="12.75" hidden="false" customHeight="false" outlineLevel="0" collapsed="false">
      <c r="A84" s="0" t="n">
        <f aca="false">INDEX(BucketTable,MATCH(B84,SumMonths,0),1)</f>
        <v>14</v>
      </c>
      <c r="B84" s="171" t="n">
        <v>39753</v>
      </c>
      <c r="C84" s="159" t="s">
        <v>117</v>
      </c>
      <c r="D84" s="160" t="n">
        <v>0</v>
      </c>
    </row>
    <row r="85" customFormat="false" ht="12.75" hidden="false" customHeight="false" outlineLevel="0" collapsed="false">
      <c r="A85" s="0" t="n">
        <f aca="false">INDEX(BucketTable,MATCH(B85,SumMonths,0),1)</f>
        <v>14</v>
      </c>
      <c r="B85" s="171" t="n">
        <v>39783</v>
      </c>
      <c r="C85" s="159" t="s">
        <v>117</v>
      </c>
      <c r="D85" s="160" t="n">
        <v>0</v>
      </c>
    </row>
    <row r="86" customFormat="false" ht="12.75" hidden="false" customHeight="false" outlineLevel="0" collapsed="false">
      <c r="A86" s="0" t="n">
        <f aca="false">INDEX(BucketTable,MATCH(B86,SumMonths,0),1)</f>
        <v>14</v>
      </c>
      <c r="B86" s="171" t="n">
        <v>39814</v>
      </c>
      <c r="C86" s="159" t="s">
        <v>117</v>
      </c>
      <c r="D86" s="160" t="n">
        <v>0</v>
      </c>
    </row>
    <row r="87" customFormat="false" ht="12.75" hidden="false" customHeight="false" outlineLevel="0" collapsed="false">
      <c r="A87" s="0" t="n">
        <f aca="false">INDEX(BucketTable,MATCH(B87,SumMonths,0),1)</f>
        <v>14</v>
      </c>
      <c r="B87" s="171" t="n">
        <v>39845</v>
      </c>
      <c r="C87" s="159" t="s">
        <v>117</v>
      </c>
      <c r="D87" s="160" t="n">
        <v>0</v>
      </c>
    </row>
    <row r="88" customFormat="false" ht="12.75" hidden="false" customHeight="false" outlineLevel="0" collapsed="false">
      <c r="A88" s="0" t="n">
        <f aca="false">INDEX(BucketTable,MATCH(B88,SumMonths,0),1)</f>
        <v>14</v>
      </c>
      <c r="B88" s="171" t="n">
        <v>39873</v>
      </c>
      <c r="C88" s="159" t="s">
        <v>117</v>
      </c>
      <c r="D88" s="160" t="n">
        <v>0</v>
      </c>
    </row>
    <row r="89" customFormat="false" ht="12.75" hidden="false" customHeight="false" outlineLevel="0" collapsed="false">
      <c r="A89" s="0" t="n">
        <f aca="false">INDEX(BucketTable,MATCH(B89,SumMonths,0),1)</f>
        <v>14</v>
      </c>
      <c r="B89" s="171" t="n">
        <v>39904</v>
      </c>
      <c r="C89" s="159" t="s">
        <v>117</v>
      </c>
      <c r="D89" s="160" t="n">
        <v>0</v>
      </c>
    </row>
    <row r="90" customFormat="false" ht="12.75" hidden="false" customHeight="false" outlineLevel="0" collapsed="false">
      <c r="A90" s="0" t="n">
        <f aca="false">INDEX(BucketTable,MATCH(B90,SumMonths,0),1)</f>
        <v>14</v>
      </c>
      <c r="B90" s="171" t="n">
        <v>39934</v>
      </c>
      <c r="C90" s="159" t="s">
        <v>117</v>
      </c>
      <c r="D90" s="160" t="n">
        <v>0</v>
      </c>
    </row>
    <row r="91" customFormat="false" ht="12.75" hidden="false" customHeight="false" outlineLevel="0" collapsed="false">
      <c r="A91" s="0" t="n">
        <f aca="false">INDEX(BucketTable,MATCH(B91,SumMonths,0),1)</f>
        <v>14</v>
      </c>
      <c r="B91" s="171" t="n">
        <v>39965</v>
      </c>
      <c r="C91" s="159" t="s">
        <v>117</v>
      </c>
      <c r="D91" s="160" t="n">
        <v>0</v>
      </c>
    </row>
    <row r="92" customFormat="false" ht="12.75" hidden="false" customHeight="false" outlineLevel="0" collapsed="false">
      <c r="A92" s="0" t="n">
        <f aca="false">INDEX(BucketTable,MATCH(B92,SumMonths,0),1)</f>
        <v>14</v>
      </c>
      <c r="B92" s="171" t="n">
        <v>39995</v>
      </c>
      <c r="C92" s="159" t="s">
        <v>117</v>
      </c>
      <c r="D92" s="160" t="n">
        <v>0</v>
      </c>
    </row>
    <row r="93" customFormat="false" ht="12.75" hidden="false" customHeight="false" outlineLevel="0" collapsed="false">
      <c r="A93" s="0" t="n">
        <f aca="false">INDEX(BucketTable,MATCH(B93,SumMonths,0),1)</f>
        <v>14</v>
      </c>
      <c r="B93" s="171" t="n">
        <v>40026</v>
      </c>
      <c r="C93" s="159" t="s">
        <v>117</v>
      </c>
      <c r="D93" s="160" t="n">
        <v>0</v>
      </c>
    </row>
    <row r="94" customFormat="false" ht="12.75" hidden="false" customHeight="false" outlineLevel="0" collapsed="false">
      <c r="A94" s="0" t="n">
        <f aca="false">INDEX(BucketTable,MATCH(B94,SumMonths,0),1)</f>
        <v>14</v>
      </c>
      <c r="B94" s="171" t="n">
        <v>40057</v>
      </c>
      <c r="C94" s="159" t="s">
        <v>117</v>
      </c>
      <c r="D94" s="160" t="n">
        <v>0</v>
      </c>
    </row>
    <row r="95" customFormat="false" ht="12.75" hidden="false" customHeight="false" outlineLevel="0" collapsed="false">
      <c r="A95" s="0" t="n">
        <f aca="false">INDEX(BucketTable,MATCH(B95,SumMonths,0),1)</f>
        <v>14</v>
      </c>
      <c r="B95" s="171" t="n">
        <v>40087</v>
      </c>
      <c r="C95" s="159" t="s">
        <v>117</v>
      </c>
      <c r="D95" s="160" t="n">
        <v>0</v>
      </c>
    </row>
    <row r="96" customFormat="false" ht="12.75" hidden="false" customHeight="false" outlineLevel="0" collapsed="false">
      <c r="A96" s="0" t="n">
        <f aca="false">INDEX(BucketTable,MATCH(B96,SumMonths,0),1)</f>
        <v>14</v>
      </c>
      <c r="B96" s="171" t="n">
        <v>40118</v>
      </c>
      <c r="C96" s="159" t="s">
        <v>117</v>
      </c>
      <c r="D96" s="160" t="n">
        <v>0</v>
      </c>
    </row>
    <row r="97" customFormat="false" ht="12.75" hidden="false" customHeight="false" outlineLevel="0" collapsed="false">
      <c r="A97" s="0" t="n">
        <f aca="false">INDEX(BucketTable,MATCH(B97,SumMonths,0),1)</f>
        <v>14</v>
      </c>
      <c r="B97" s="171" t="n">
        <v>40148</v>
      </c>
      <c r="C97" s="159" t="s">
        <v>117</v>
      </c>
      <c r="D97" s="160" t="n">
        <v>0</v>
      </c>
    </row>
    <row r="98" customFormat="false" ht="12.75" hidden="false" customHeight="false" outlineLevel="0" collapsed="false">
      <c r="A98" s="0" t="n">
        <f aca="false">INDEX(BucketTable,MATCH(B98,SumMonths,0),1)</f>
        <v>14</v>
      </c>
      <c r="B98" s="171" t="n">
        <v>40179</v>
      </c>
      <c r="C98" s="159" t="s">
        <v>117</v>
      </c>
      <c r="D98" s="160" t="n">
        <v>0</v>
      </c>
    </row>
    <row r="99" customFormat="false" ht="12.75" hidden="false" customHeight="false" outlineLevel="0" collapsed="false">
      <c r="A99" s="0" t="n">
        <f aca="false">INDEX(BucketTable,MATCH(B99,SumMonths,0),1)</f>
        <v>14</v>
      </c>
      <c r="B99" s="171" t="n">
        <v>40210</v>
      </c>
      <c r="C99" s="159" t="s">
        <v>117</v>
      </c>
      <c r="D99" s="160" t="n">
        <v>0</v>
      </c>
    </row>
    <row r="100" customFormat="false" ht="12.75" hidden="false" customHeight="false" outlineLevel="0" collapsed="false">
      <c r="A100" s="0" t="n">
        <f aca="false">INDEX(BucketTable,MATCH(B100,SumMonths,0),1)</f>
        <v>14</v>
      </c>
      <c r="B100" s="171" t="n">
        <v>40238</v>
      </c>
      <c r="C100" s="159" t="s">
        <v>117</v>
      </c>
      <c r="D100" s="160" t="n">
        <v>0</v>
      </c>
    </row>
    <row r="101" customFormat="false" ht="12.75" hidden="false" customHeight="false" outlineLevel="0" collapsed="false">
      <c r="A101" s="0" t="n">
        <f aca="false">INDEX(BucketTable,MATCH(B101,SumMonths,0),1)</f>
        <v>14</v>
      </c>
      <c r="B101" s="171" t="n">
        <v>40269</v>
      </c>
      <c r="C101" s="159" t="s">
        <v>117</v>
      </c>
      <c r="D101" s="160" t="n">
        <v>0</v>
      </c>
    </row>
    <row r="102" customFormat="false" ht="12.75" hidden="false" customHeight="false" outlineLevel="0" collapsed="false">
      <c r="A102" s="0" t="n">
        <f aca="false">INDEX(BucketTable,MATCH(B102,SumMonths,0),1)</f>
        <v>14</v>
      </c>
      <c r="B102" s="171" t="n">
        <v>40299</v>
      </c>
      <c r="C102" s="159" t="s">
        <v>117</v>
      </c>
      <c r="D102" s="160" t="n">
        <v>0</v>
      </c>
    </row>
    <row r="103" customFormat="false" ht="12.75" hidden="false" customHeight="false" outlineLevel="0" collapsed="false">
      <c r="A103" s="0" t="n">
        <f aca="false">INDEX(BucketTable,MATCH(B103,SumMonths,0),1)</f>
        <v>14</v>
      </c>
      <c r="B103" s="171" t="n">
        <v>40330</v>
      </c>
      <c r="C103" s="159" t="s">
        <v>117</v>
      </c>
      <c r="D103" s="160" t="n">
        <v>0</v>
      </c>
    </row>
    <row r="104" customFormat="false" ht="12.75" hidden="false" customHeight="false" outlineLevel="0" collapsed="false">
      <c r="A104" s="0" t="n">
        <f aca="false">INDEX(BucketTable,MATCH(B104,SumMonths,0),1)</f>
        <v>14</v>
      </c>
      <c r="B104" s="171" t="n">
        <v>40360</v>
      </c>
      <c r="C104" s="159" t="s">
        <v>117</v>
      </c>
      <c r="D104" s="160" t="n">
        <v>0</v>
      </c>
    </row>
    <row r="105" customFormat="false" ht="12.75" hidden="false" customHeight="false" outlineLevel="0" collapsed="false">
      <c r="A105" s="0" t="n">
        <f aca="false">INDEX(BucketTable,MATCH(B105,SumMonths,0),1)</f>
        <v>14</v>
      </c>
      <c r="B105" s="171" t="n">
        <v>40391</v>
      </c>
      <c r="C105" s="159" t="s">
        <v>117</v>
      </c>
      <c r="D105" s="160" t="n">
        <v>0</v>
      </c>
    </row>
    <row r="106" customFormat="false" ht="12.75" hidden="false" customHeight="false" outlineLevel="0" collapsed="false">
      <c r="A106" s="0" t="n">
        <f aca="false">INDEX(BucketTable,MATCH(B106,SumMonths,0),1)</f>
        <v>14</v>
      </c>
      <c r="B106" s="171" t="n">
        <v>40422</v>
      </c>
      <c r="C106" s="159" t="s">
        <v>117</v>
      </c>
      <c r="D106" s="160" t="n">
        <v>0</v>
      </c>
    </row>
    <row r="107" customFormat="false" ht="12.75" hidden="false" customHeight="false" outlineLevel="0" collapsed="false">
      <c r="A107" s="0" t="n">
        <f aca="false">INDEX(BucketTable,MATCH(B107,SumMonths,0),1)</f>
        <v>14</v>
      </c>
      <c r="B107" s="171" t="n">
        <v>40452</v>
      </c>
      <c r="C107" s="159" t="s">
        <v>117</v>
      </c>
      <c r="D107" s="160" t="n">
        <v>0</v>
      </c>
    </row>
    <row r="108" customFormat="false" ht="12.75" hidden="false" customHeight="false" outlineLevel="0" collapsed="false">
      <c r="A108" s="0" t="n">
        <f aca="false">INDEX(BucketTable,MATCH(B108,SumMonths,0),1)</f>
        <v>14</v>
      </c>
      <c r="B108" s="171" t="n">
        <v>40483</v>
      </c>
      <c r="C108" s="159" t="s">
        <v>117</v>
      </c>
      <c r="D108" s="160" t="n">
        <v>0</v>
      </c>
    </row>
    <row r="109" customFormat="false" ht="12.75" hidden="false" customHeight="false" outlineLevel="0" collapsed="false">
      <c r="A109" s="0" t="n">
        <f aca="false">INDEX(BucketTable,MATCH(B109,SumMonths,0),1)</f>
        <v>14</v>
      </c>
      <c r="B109" s="171" t="n">
        <v>40513</v>
      </c>
      <c r="C109" s="159" t="s">
        <v>117</v>
      </c>
      <c r="D109" s="160" t="n">
        <v>0</v>
      </c>
    </row>
    <row r="110" customFormat="false" ht="12.75" hidden="false" customHeight="false" outlineLevel="0" collapsed="false">
      <c r="A110" s="0" t="n">
        <f aca="false">INDEX(BucketTable,MATCH(B110,SumMonths,0),1)</f>
        <v>14</v>
      </c>
      <c r="B110" s="171" t="n">
        <v>40544</v>
      </c>
      <c r="C110" s="159" t="s">
        <v>117</v>
      </c>
      <c r="D110" s="160" t="n">
        <v>0</v>
      </c>
    </row>
    <row r="111" customFormat="false" ht="12.75" hidden="false" customHeight="false" outlineLevel="0" collapsed="false">
      <c r="A111" s="0" t="n">
        <f aca="false">INDEX(BucketTable,MATCH(B111,SumMonths,0),1)</f>
        <v>14</v>
      </c>
      <c r="B111" s="171" t="n">
        <v>40575</v>
      </c>
      <c r="C111" s="159" t="s">
        <v>117</v>
      </c>
      <c r="D111" s="160" t="n">
        <v>0</v>
      </c>
    </row>
    <row r="112" customFormat="false" ht="12.75" hidden="false" customHeight="false" outlineLevel="0" collapsed="false">
      <c r="A112" s="0" t="n">
        <f aca="false">INDEX(BucketTable,MATCH(B112,SumMonths,0),1)</f>
        <v>14</v>
      </c>
      <c r="B112" s="171" t="n">
        <v>40603</v>
      </c>
      <c r="C112" s="159" t="s">
        <v>117</v>
      </c>
      <c r="D112" s="160" t="n">
        <v>0</v>
      </c>
    </row>
    <row r="113" customFormat="false" ht="12.75" hidden="false" customHeight="false" outlineLevel="0" collapsed="false">
      <c r="A113" s="0" t="n">
        <f aca="false">INDEX(BucketTable,MATCH(B113,SumMonths,0),1)</f>
        <v>14</v>
      </c>
      <c r="B113" s="171" t="n">
        <v>40634</v>
      </c>
      <c r="C113" s="159" t="s">
        <v>117</v>
      </c>
      <c r="D113" s="160" t="n">
        <v>0</v>
      </c>
    </row>
    <row r="114" customFormat="false" ht="12.75" hidden="false" customHeight="false" outlineLevel="0" collapsed="false">
      <c r="A114" s="0" t="n">
        <f aca="false">INDEX(BucketTable,MATCH(B114,SumMonths,0),1)</f>
        <v>14</v>
      </c>
      <c r="B114" s="171" t="n">
        <v>40664</v>
      </c>
      <c r="C114" s="159" t="s">
        <v>117</v>
      </c>
      <c r="D114" s="160" t="n">
        <v>0</v>
      </c>
    </row>
    <row r="115" customFormat="false" ht="12.75" hidden="false" customHeight="false" outlineLevel="0" collapsed="false">
      <c r="A115" s="0" t="n">
        <f aca="false">INDEX(BucketTable,MATCH(B115,SumMonths,0),1)</f>
        <v>14</v>
      </c>
      <c r="B115" s="171" t="n">
        <v>40695</v>
      </c>
      <c r="C115" s="159" t="s">
        <v>117</v>
      </c>
      <c r="D115" s="160" t="n">
        <v>0</v>
      </c>
    </row>
    <row r="116" customFormat="false" ht="12.75" hidden="false" customHeight="false" outlineLevel="0" collapsed="false">
      <c r="A116" s="0" t="n">
        <f aca="false">INDEX(BucketTable,MATCH(B116,SumMonths,0),1)</f>
        <v>14</v>
      </c>
      <c r="B116" s="171" t="n">
        <v>40725</v>
      </c>
      <c r="C116" s="159" t="s">
        <v>117</v>
      </c>
      <c r="D116" s="160" t="n">
        <v>0</v>
      </c>
    </row>
    <row r="117" customFormat="false" ht="12.75" hidden="false" customHeight="false" outlineLevel="0" collapsed="false">
      <c r="A117" s="0" t="n">
        <f aca="false">INDEX(BucketTable,MATCH(B117,SumMonths,0),1)</f>
        <v>14</v>
      </c>
      <c r="B117" s="171" t="n">
        <v>40756</v>
      </c>
      <c r="C117" s="159" t="s">
        <v>117</v>
      </c>
      <c r="D117" s="160" t="n">
        <v>0</v>
      </c>
    </row>
    <row r="118" customFormat="false" ht="12.75" hidden="false" customHeight="false" outlineLevel="0" collapsed="false">
      <c r="A118" s="0" t="n">
        <f aca="false">INDEX(BucketTable,MATCH(B118,SumMonths,0),1)</f>
        <v>14</v>
      </c>
      <c r="B118" s="171" t="n">
        <v>40787</v>
      </c>
      <c r="C118" s="159" t="s">
        <v>117</v>
      </c>
      <c r="D118" s="160" t="n">
        <v>0</v>
      </c>
    </row>
    <row r="119" customFormat="false" ht="12.75" hidden="false" customHeight="false" outlineLevel="0" collapsed="false">
      <c r="A119" s="0" t="n">
        <f aca="false">INDEX(BucketTable,MATCH(B119,SumMonths,0),1)</f>
        <v>14</v>
      </c>
      <c r="B119" s="171" t="n">
        <v>40817</v>
      </c>
      <c r="C119" s="159" t="s">
        <v>117</v>
      </c>
      <c r="D119" s="160" t="n">
        <v>0</v>
      </c>
    </row>
    <row r="120" customFormat="false" ht="12.75" hidden="false" customHeight="false" outlineLevel="0" collapsed="false">
      <c r="A120" s="0" t="n">
        <f aca="false">INDEX(BucketTable,MATCH(B120,SumMonths,0),1)</f>
        <v>14</v>
      </c>
      <c r="B120" s="171" t="n">
        <v>40848</v>
      </c>
      <c r="C120" s="159" t="s">
        <v>117</v>
      </c>
      <c r="D120" s="160" t="n">
        <v>0</v>
      </c>
    </row>
    <row r="121" customFormat="false" ht="12.75" hidden="false" customHeight="false" outlineLevel="0" collapsed="false">
      <c r="A121" s="0" t="n">
        <f aca="false">INDEX(BucketTable,MATCH(B121,SumMonths,0),1)</f>
        <v>14</v>
      </c>
      <c r="B121" s="171" t="n">
        <v>40878</v>
      </c>
      <c r="C121" s="159" t="s">
        <v>117</v>
      </c>
      <c r="D121" s="160" t="n">
        <v>0</v>
      </c>
    </row>
    <row r="122" customFormat="false" ht="12.75" hidden="false" customHeight="false" outlineLevel="0" collapsed="false">
      <c r="A122" s="0" t="n">
        <f aca="false">INDEX(BucketTable,MATCH(B122,SumMonths,0),1)</f>
        <v>14</v>
      </c>
      <c r="B122" s="171" t="n">
        <v>40909</v>
      </c>
      <c r="C122" s="159" t="s">
        <v>117</v>
      </c>
      <c r="D122" s="160" t="n">
        <v>0</v>
      </c>
    </row>
    <row r="123" customFormat="false" ht="12.75" hidden="false" customHeight="false" outlineLevel="0" collapsed="false">
      <c r="A123" s="0" t="n">
        <f aca="false">INDEX(BucketTable,MATCH(B123,SumMonths,0),1)</f>
        <v>14</v>
      </c>
      <c r="B123" s="171" t="n">
        <v>40940</v>
      </c>
      <c r="C123" s="159" t="s">
        <v>117</v>
      </c>
      <c r="D123" s="160" t="n">
        <v>0</v>
      </c>
    </row>
    <row r="124" customFormat="false" ht="12.75" hidden="false" customHeight="false" outlineLevel="0" collapsed="false">
      <c r="A124" s="0" t="n">
        <f aca="false">INDEX(BucketTable,MATCH(B124,SumMonths,0),1)</f>
        <v>14</v>
      </c>
      <c r="B124" s="171" t="n">
        <v>40969</v>
      </c>
      <c r="C124" s="159" t="s">
        <v>117</v>
      </c>
      <c r="D124" s="160" t="n">
        <v>0</v>
      </c>
    </row>
    <row r="125" customFormat="false" ht="12.75" hidden="false" customHeight="false" outlineLevel="0" collapsed="false">
      <c r="A125" s="0" t="n">
        <f aca="false">INDEX(BucketTable,MATCH(B125,SumMonths,0),1)</f>
        <v>14</v>
      </c>
      <c r="B125" s="171" t="n">
        <v>41000</v>
      </c>
      <c r="C125" s="159" t="s">
        <v>117</v>
      </c>
      <c r="D125" s="160" t="n">
        <v>0</v>
      </c>
    </row>
    <row r="126" customFormat="false" ht="12.75" hidden="false" customHeight="false" outlineLevel="0" collapsed="false">
      <c r="A126" s="0" t="n">
        <f aca="false">INDEX(BucketTable,MATCH(B126,SumMonths,0),1)</f>
        <v>14</v>
      </c>
      <c r="B126" s="171" t="n">
        <v>41030</v>
      </c>
      <c r="C126" s="159" t="s">
        <v>117</v>
      </c>
      <c r="D126" s="160" t="n">
        <v>0</v>
      </c>
    </row>
    <row r="127" customFormat="false" ht="12.75" hidden="false" customHeight="false" outlineLevel="0" collapsed="false">
      <c r="A127" s="0" t="n">
        <f aca="false">INDEX(BucketTable,MATCH(B127,SumMonths,0),1)</f>
        <v>14</v>
      </c>
      <c r="B127" s="171" t="n">
        <v>41061</v>
      </c>
      <c r="C127" s="159" t="s">
        <v>117</v>
      </c>
      <c r="D127" s="160" t="n">
        <v>0</v>
      </c>
    </row>
    <row r="128" customFormat="false" ht="12.75" hidden="false" customHeight="false" outlineLevel="0" collapsed="false">
      <c r="A128" s="0" t="n">
        <f aca="false">INDEX(BucketTable,MATCH(B128,SumMonths,0),1)</f>
        <v>14</v>
      </c>
      <c r="B128" s="171" t="n">
        <v>41091</v>
      </c>
      <c r="C128" s="159" t="s">
        <v>117</v>
      </c>
      <c r="D128" s="160" t="n">
        <v>0</v>
      </c>
    </row>
    <row r="129" customFormat="false" ht="12.75" hidden="false" customHeight="false" outlineLevel="0" collapsed="false">
      <c r="A129" s="0" t="n">
        <f aca="false">INDEX(BucketTable,MATCH(B129,SumMonths,0),1)</f>
        <v>14</v>
      </c>
      <c r="B129" s="171" t="n">
        <v>41122</v>
      </c>
      <c r="C129" s="159" t="s">
        <v>117</v>
      </c>
      <c r="D129" s="160" t="n">
        <v>0</v>
      </c>
    </row>
    <row r="130" customFormat="false" ht="12.75" hidden="false" customHeight="false" outlineLevel="0" collapsed="false">
      <c r="A130" s="0" t="n">
        <f aca="false">INDEX(BucketTable,MATCH(B130,SumMonths,0),1)</f>
        <v>14</v>
      </c>
      <c r="B130" s="171" t="n">
        <v>41153</v>
      </c>
      <c r="C130" s="159" t="s">
        <v>117</v>
      </c>
      <c r="D130" s="160" t="n">
        <v>0</v>
      </c>
    </row>
    <row r="131" customFormat="false" ht="12.75" hidden="false" customHeight="false" outlineLevel="0" collapsed="false">
      <c r="A131" s="0" t="n">
        <f aca="false">INDEX(BucketTable,MATCH(B131,SumMonths,0),1)</f>
        <v>14</v>
      </c>
      <c r="B131" s="171" t="n">
        <v>41183</v>
      </c>
      <c r="C131" s="159" t="s">
        <v>117</v>
      </c>
      <c r="D131" s="160" t="n">
        <v>0</v>
      </c>
    </row>
    <row r="132" customFormat="false" ht="12.75" hidden="false" customHeight="false" outlineLevel="0" collapsed="false">
      <c r="A132" s="0" t="n">
        <f aca="false">INDEX(BucketTable,MATCH(B132,SumMonths,0),1)</f>
        <v>14</v>
      </c>
      <c r="B132" s="171" t="n">
        <v>41214</v>
      </c>
      <c r="C132" s="159" t="s">
        <v>117</v>
      </c>
      <c r="D132" s="160" t="n">
        <v>0</v>
      </c>
    </row>
    <row r="133" customFormat="false" ht="12.75" hidden="false" customHeight="false" outlineLevel="0" collapsed="false">
      <c r="A133" s="0" t="n">
        <f aca="false">INDEX(BucketTable,MATCH(B133,SumMonths,0),1)</f>
        <v>14</v>
      </c>
      <c r="B133" s="171" t="n">
        <v>41244</v>
      </c>
      <c r="C133" s="159" t="s">
        <v>117</v>
      </c>
      <c r="D133" s="160" t="n">
        <v>0</v>
      </c>
    </row>
    <row r="134" customFormat="false" ht="12.75" hidden="false" customHeight="false" outlineLevel="0" collapsed="false">
      <c r="A134" s="0" t="n">
        <f aca="false">INDEX(BucketTable,MATCH(B134,SumMonths,0),1)</f>
        <v>14</v>
      </c>
      <c r="B134" s="171" t="n">
        <v>41275</v>
      </c>
      <c r="C134" s="159" t="s">
        <v>117</v>
      </c>
      <c r="D134" s="160" t="n">
        <v>0</v>
      </c>
    </row>
    <row r="135" customFormat="false" ht="12.75" hidden="false" customHeight="false" outlineLevel="0" collapsed="false">
      <c r="A135" s="0" t="n">
        <f aca="false">INDEX(BucketTable,MATCH(B135,SumMonths,0),1)</f>
        <v>14</v>
      </c>
      <c r="B135" s="171" t="n">
        <v>41306</v>
      </c>
      <c r="C135" s="159" t="s">
        <v>117</v>
      </c>
      <c r="D135" s="160" t="n">
        <v>0</v>
      </c>
    </row>
    <row r="136" customFormat="false" ht="12.75" hidden="false" customHeight="false" outlineLevel="0" collapsed="false">
      <c r="A136" s="0" t="n">
        <f aca="false">INDEX(BucketTable,MATCH(B136,SumMonths,0),1)</f>
        <v>14</v>
      </c>
      <c r="B136" s="171" t="n">
        <v>41334</v>
      </c>
      <c r="C136" s="159" t="s">
        <v>117</v>
      </c>
      <c r="D136" s="160" t="n">
        <v>0</v>
      </c>
    </row>
    <row r="137" customFormat="false" ht="12.75" hidden="false" customHeight="false" outlineLevel="0" collapsed="false">
      <c r="A137" s="0" t="n">
        <f aca="false">INDEX(BucketTable,MATCH(B137,SumMonths,0),1)</f>
        <v>14</v>
      </c>
      <c r="B137" s="171" t="n">
        <v>41365</v>
      </c>
      <c r="C137" s="159" t="s">
        <v>117</v>
      </c>
      <c r="D137" s="160" t="n">
        <v>0</v>
      </c>
    </row>
    <row r="138" customFormat="false" ht="12.75" hidden="false" customHeight="false" outlineLevel="0" collapsed="false">
      <c r="A138" s="0" t="n">
        <f aca="false">INDEX(BucketTable,MATCH(B138,SumMonths,0),1)</f>
        <v>14</v>
      </c>
      <c r="B138" s="171" t="n">
        <v>41395</v>
      </c>
      <c r="C138" s="159" t="s">
        <v>117</v>
      </c>
      <c r="D138" s="160" t="n">
        <v>0</v>
      </c>
    </row>
    <row r="139" customFormat="false" ht="12.75" hidden="false" customHeight="false" outlineLevel="0" collapsed="false">
      <c r="A139" s="0" t="n">
        <f aca="false">INDEX(BucketTable,MATCH(B139,SumMonths,0),1)</f>
        <v>14</v>
      </c>
      <c r="B139" s="171" t="n">
        <v>41426</v>
      </c>
      <c r="C139" s="159" t="s">
        <v>117</v>
      </c>
      <c r="D139" s="160" t="n">
        <v>0</v>
      </c>
    </row>
    <row r="140" customFormat="false" ht="12.75" hidden="false" customHeight="false" outlineLevel="0" collapsed="false">
      <c r="A140" s="0" t="n">
        <f aca="false">INDEX(BucketTable,MATCH(B140,SumMonths,0),1)</f>
        <v>14</v>
      </c>
      <c r="B140" s="171" t="n">
        <v>41456</v>
      </c>
      <c r="C140" s="159" t="s">
        <v>117</v>
      </c>
      <c r="D140" s="160" t="n">
        <v>0</v>
      </c>
    </row>
    <row r="141" customFormat="false" ht="12.75" hidden="false" customHeight="false" outlineLevel="0" collapsed="false">
      <c r="A141" s="0" t="n">
        <f aca="false">INDEX(BucketTable,MATCH(B141,SumMonths,0),1)</f>
        <v>14</v>
      </c>
      <c r="B141" s="171" t="n">
        <v>41487</v>
      </c>
      <c r="C141" s="159" t="s">
        <v>117</v>
      </c>
      <c r="D141" s="160" t="n">
        <v>0</v>
      </c>
    </row>
    <row r="142" customFormat="false" ht="12.75" hidden="false" customHeight="false" outlineLevel="0" collapsed="false">
      <c r="A142" s="0" t="n">
        <f aca="false">INDEX(BucketTable,MATCH(B142,SumMonths,0),1)</f>
        <v>14</v>
      </c>
      <c r="B142" s="171" t="n">
        <v>41518</v>
      </c>
      <c r="C142" s="159" t="s">
        <v>117</v>
      </c>
      <c r="D142" s="160" t="n">
        <v>0</v>
      </c>
    </row>
    <row r="143" customFormat="false" ht="12.75" hidden="false" customHeight="false" outlineLevel="0" collapsed="false">
      <c r="A143" s="0" t="n">
        <f aca="false">INDEX(BucketTable,MATCH(B143,SumMonths,0),1)</f>
        <v>14</v>
      </c>
      <c r="B143" s="171" t="n">
        <v>41548</v>
      </c>
      <c r="C143" s="159" t="s">
        <v>117</v>
      </c>
      <c r="D143" s="160" t="n">
        <v>0</v>
      </c>
    </row>
    <row r="144" customFormat="false" ht="12.75" hidden="false" customHeight="false" outlineLevel="0" collapsed="false">
      <c r="A144" s="0" t="n">
        <f aca="false">INDEX(BucketTable,MATCH(B144,SumMonths,0),1)</f>
        <v>14</v>
      </c>
      <c r="B144" s="171" t="n">
        <v>41579</v>
      </c>
      <c r="C144" s="159" t="s">
        <v>117</v>
      </c>
      <c r="D144" s="160" t="n">
        <v>0</v>
      </c>
    </row>
    <row r="145" customFormat="false" ht="12.75" hidden="false" customHeight="false" outlineLevel="0" collapsed="false">
      <c r="A145" s="0" t="n">
        <f aca="false">INDEX(BucketTable,MATCH(B145,SumMonths,0),1)</f>
        <v>14</v>
      </c>
      <c r="B145" s="171" t="n">
        <v>41609</v>
      </c>
      <c r="C145" s="159" t="s">
        <v>117</v>
      </c>
      <c r="D145" s="160" t="n">
        <v>0</v>
      </c>
    </row>
    <row r="146" customFormat="false" ht="12.75" hidden="false" customHeight="false" outlineLevel="0" collapsed="false">
      <c r="A146" s="0" t="n">
        <f aca="false">INDEX(BucketTable,MATCH(B146,SumMonths,0),1)</f>
        <v>14</v>
      </c>
      <c r="B146" s="171" t="n">
        <v>41640</v>
      </c>
      <c r="C146" s="159" t="s">
        <v>117</v>
      </c>
      <c r="D146" s="160" t="n">
        <v>0</v>
      </c>
    </row>
    <row r="147" customFormat="false" ht="12.75" hidden="false" customHeight="false" outlineLevel="0" collapsed="false">
      <c r="A147" s="0" t="n">
        <f aca="false">INDEX(BucketTable,MATCH(B147,SumMonths,0),1)</f>
        <v>14</v>
      </c>
      <c r="B147" s="171" t="n">
        <v>41671</v>
      </c>
      <c r="C147" s="159" t="s">
        <v>117</v>
      </c>
      <c r="D147" s="160" t="n">
        <v>0</v>
      </c>
    </row>
    <row r="148" customFormat="false" ht="12.75" hidden="false" customHeight="false" outlineLevel="0" collapsed="false">
      <c r="A148" s="0" t="n">
        <f aca="false">INDEX(BucketTable,MATCH(B148,SumMonths,0),1)</f>
        <v>14</v>
      </c>
      <c r="B148" s="171" t="n">
        <v>41699</v>
      </c>
      <c r="C148" s="159" t="s">
        <v>117</v>
      </c>
      <c r="D148" s="160" t="n">
        <v>0</v>
      </c>
    </row>
    <row r="149" customFormat="false" ht="12.75" hidden="false" customHeight="false" outlineLevel="0" collapsed="false">
      <c r="A149" s="0" t="n">
        <f aca="false">INDEX(BucketTable,MATCH(B149,SumMonths,0),1)</f>
        <v>14</v>
      </c>
      <c r="B149" s="171" t="n">
        <v>41730</v>
      </c>
      <c r="C149" s="159" t="s">
        <v>117</v>
      </c>
      <c r="D149" s="160" t="n">
        <v>0</v>
      </c>
    </row>
    <row r="150" customFormat="false" ht="12.75" hidden="false" customHeight="false" outlineLevel="0" collapsed="false">
      <c r="A150" s="0" t="n">
        <f aca="false">INDEX(BucketTable,MATCH(B150,SumMonths,0),1)</f>
        <v>14</v>
      </c>
      <c r="B150" s="171" t="n">
        <v>41760</v>
      </c>
      <c r="C150" s="159" t="s">
        <v>117</v>
      </c>
      <c r="D150" s="160" t="n">
        <v>0</v>
      </c>
    </row>
    <row r="151" customFormat="false" ht="12.75" hidden="false" customHeight="false" outlineLevel="0" collapsed="false">
      <c r="A151" s="0" t="n">
        <f aca="false">INDEX(BucketTable,MATCH(B151,SumMonths,0),1)</f>
        <v>14</v>
      </c>
      <c r="B151" s="171" t="n">
        <v>41791</v>
      </c>
      <c r="C151" s="159" t="s">
        <v>117</v>
      </c>
      <c r="D151" s="160" t="n">
        <v>0</v>
      </c>
    </row>
    <row r="152" customFormat="false" ht="12.75" hidden="false" customHeight="false" outlineLevel="0" collapsed="false">
      <c r="A152" s="0" t="n">
        <f aca="false">INDEX(BucketTable,MATCH(B152,SumMonths,0),1)</f>
        <v>14</v>
      </c>
      <c r="B152" s="171" t="n">
        <v>41821</v>
      </c>
      <c r="C152" s="159" t="s">
        <v>117</v>
      </c>
      <c r="D152" s="160" t="n">
        <v>0</v>
      </c>
    </row>
    <row r="153" customFormat="false" ht="12.75" hidden="false" customHeight="false" outlineLevel="0" collapsed="false">
      <c r="A153" s="0" t="n">
        <f aca="false">INDEX(BucketTable,MATCH(B153,SumMonths,0),1)</f>
        <v>14</v>
      </c>
      <c r="B153" s="171" t="n">
        <v>41852</v>
      </c>
      <c r="C153" s="159" t="s">
        <v>117</v>
      </c>
      <c r="D153" s="160" t="n">
        <v>0</v>
      </c>
    </row>
    <row r="154" customFormat="false" ht="12.75" hidden="false" customHeight="false" outlineLevel="0" collapsed="false">
      <c r="A154" s="0" t="n">
        <f aca="false">INDEX(BucketTable,MATCH(B154,SumMonths,0),1)</f>
        <v>14</v>
      </c>
      <c r="B154" s="171" t="n">
        <v>41883</v>
      </c>
      <c r="C154" s="159" t="s">
        <v>117</v>
      </c>
      <c r="D154" s="160" t="n">
        <v>0</v>
      </c>
    </row>
    <row r="155" customFormat="false" ht="12.75" hidden="false" customHeight="false" outlineLevel="0" collapsed="false">
      <c r="A155" s="0" t="n">
        <f aca="false">INDEX(BucketTable,MATCH(B155,SumMonths,0),1)</f>
        <v>14</v>
      </c>
      <c r="B155" s="171" t="n">
        <v>41913</v>
      </c>
      <c r="C155" s="159" t="s">
        <v>117</v>
      </c>
      <c r="D155" s="160" t="n">
        <v>0</v>
      </c>
    </row>
    <row r="156" customFormat="false" ht="12.75" hidden="false" customHeight="false" outlineLevel="0" collapsed="false">
      <c r="A156" s="0" t="n">
        <f aca="false">INDEX(BucketTable,MATCH(B156,SumMonths,0),1)</f>
        <v>14</v>
      </c>
      <c r="B156" s="171" t="n">
        <v>41944</v>
      </c>
      <c r="C156" s="159" t="s">
        <v>117</v>
      </c>
      <c r="D156" s="160" t="n">
        <v>0</v>
      </c>
    </row>
    <row r="157" customFormat="false" ht="12.75" hidden="false" customHeight="false" outlineLevel="0" collapsed="false">
      <c r="A157" s="0" t="n">
        <f aca="false">INDEX(BucketTable,MATCH(B157,SumMonths,0),1)</f>
        <v>14</v>
      </c>
      <c r="B157" s="171" t="n">
        <v>41974</v>
      </c>
      <c r="C157" s="159" t="s">
        <v>117</v>
      </c>
      <c r="D157" s="160" t="n">
        <v>0</v>
      </c>
    </row>
    <row r="158" customFormat="false" ht="12.75" hidden="false" customHeight="false" outlineLevel="0" collapsed="false">
      <c r="A158" s="0" t="n">
        <f aca="false">INDEX(BucketTable,MATCH(B158,SumMonths,0),1)</f>
        <v>14</v>
      </c>
      <c r="B158" s="171" t="n">
        <v>42005</v>
      </c>
      <c r="C158" s="159" t="s">
        <v>117</v>
      </c>
      <c r="D158" s="160" t="n">
        <v>0</v>
      </c>
    </row>
    <row r="159" customFormat="false" ht="12.75" hidden="false" customHeight="false" outlineLevel="0" collapsed="false">
      <c r="A159" s="0" t="n">
        <f aca="false">INDEX(BucketTable,MATCH(B159,SumMonths,0),1)</f>
        <v>14</v>
      </c>
      <c r="B159" s="171" t="n">
        <v>42036</v>
      </c>
      <c r="C159" s="159" t="s">
        <v>117</v>
      </c>
      <c r="D159" s="160" t="n">
        <v>0</v>
      </c>
    </row>
    <row r="160" customFormat="false" ht="12.75" hidden="false" customHeight="false" outlineLevel="0" collapsed="false">
      <c r="A160" s="0" t="n">
        <f aca="false">INDEX(BucketTable,MATCH(B160,SumMonths,0),1)</f>
        <v>14</v>
      </c>
      <c r="B160" s="171" t="n">
        <v>42064</v>
      </c>
      <c r="C160" s="159" t="s">
        <v>117</v>
      </c>
      <c r="D160" s="160" t="n">
        <v>0</v>
      </c>
    </row>
    <row r="161" customFormat="false" ht="12.75" hidden="false" customHeight="false" outlineLevel="0" collapsed="false">
      <c r="A161" s="0" t="n">
        <f aca="false">INDEX(BucketTable,MATCH(B161,SumMonths,0),1)</f>
        <v>14</v>
      </c>
      <c r="B161" s="171" t="n">
        <v>42095</v>
      </c>
      <c r="C161" s="159" t="s">
        <v>117</v>
      </c>
      <c r="D161" s="160" t="n">
        <v>0</v>
      </c>
    </row>
    <row r="162" customFormat="false" ht="12.75" hidden="false" customHeight="false" outlineLevel="0" collapsed="false">
      <c r="A162" s="0" t="n">
        <f aca="false">INDEX(BucketTable,MATCH(B162,SumMonths,0),1)</f>
        <v>14</v>
      </c>
      <c r="B162" s="171" t="n">
        <v>42125</v>
      </c>
      <c r="C162" s="159" t="s">
        <v>117</v>
      </c>
      <c r="D162" s="160" t="n">
        <v>0</v>
      </c>
    </row>
    <row r="163" customFormat="false" ht="12.75" hidden="false" customHeight="false" outlineLevel="0" collapsed="false">
      <c r="A163" s="0" t="n">
        <f aca="false">INDEX(BucketTable,MATCH(B163,SumMonths,0),1)</f>
        <v>14</v>
      </c>
      <c r="B163" s="171" t="n">
        <v>42156</v>
      </c>
      <c r="C163" s="159" t="s">
        <v>117</v>
      </c>
      <c r="D163" s="160" t="n">
        <v>0</v>
      </c>
    </row>
    <row r="164" customFormat="false" ht="12.75" hidden="false" customHeight="false" outlineLevel="0" collapsed="false">
      <c r="A164" s="0" t="n">
        <f aca="false">INDEX(BucketTable,MATCH(B164,SumMonths,0),1)</f>
        <v>14</v>
      </c>
      <c r="B164" s="171" t="n">
        <v>42186</v>
      </c>
      <c r="C164" s="159" t="s">
        <v>117</v>
      </c>
      <c r="D164" s="160" t="n">
        <v>0</v>
      </c>
    </row>
    <row r="165" customFormat="false" ht="12.75" hidden="false" customHeight="false" outlineLevel="0" collapsed="false">
      <c r="A165" s="0" t="n">
        <f aca="false">INDEX(BucketTable,MATCH(B165,SumMonths,0),1)</f>
        <v>14</v>
      </c>
      <c r="B165" s="171" t="n">
        <v>42217</v>
      </c>
      <c r="C165" s="159" t="s">
        <v>117</v>
      </c>
      <c r="D165" s="160" t="n">
        <v>0</v>
      </c>
    </row>
    <row r="166" customFormat="false" ht="12.75" hidden="false" customHeight="false" outlineLevel="0" collapsed="false">
      <c r="A166" s="0" t="n">
        <f aca="false">INDEX(BucketTable,MATCH(B166,SumMonths,0),1)</f>
        <v>14</v>
      </c>
      <c r="B166" s="171" t="n">
        <v>42248</v>
      </c>
      <c r="C166" s="159" t="s">
        <v>117</v>
      </c>
      <c r="D166" s="160" t="n">
        <v>0</v>
      </c>
    </row>
    <row r="167" customFormat="false" ht="12.75" hidden="false" customHeight="false" outlineLevel="0" collapsed="false">
      <c r="A167" s="0" t="n">
        <f aca="false">INDEX(BucketTable,MATCH(B167,SumMonths,0),1)</f>
        <v>14</v>
      </c>
      <c r="B167" s="171" t="n">
        <v>42278</v>
      </c>
      <c r="C167" s="159" t="s">
        <v>117</v>
      </c>
      <c r="D167" s="160" t="n">
        <v>0</v>
      </c>
    </row>
    <row r="168" customFormat="false" ht="12.75" hidden="false" customHeight="false" outlineLevel="0" collapsed="false">
      <c r="A168" s="0" t="n">
        <f aca="false">INDEX(BucketTable,MATCH(B168,SumMonths,0),1)</f>
        <v>14</v>
      </c>
      <c r="B168" s="171" t="n">
        <v>42309</v>
      </c>
      <c r="C168" s="159" t="s">
        <v>117</v>
      </c>
      <c r="D168" s="160" t="n">
        <v>0</v>
      </c>
    </row>
    <row r="169" customFormat="false" ht="12.75" hidden="false" customHeight="false" outlineLevel="0" collapsed="false">
      <c r="A169" s="0" t="n">
        <f aca="false">INDEX(BucketTable,MATCH(B169,SumMonths,0),1)</f>
        <v>14</v>
      </c>
      <c r="B169" s="171" t="n">
        <v>42339</v>
      </c>
      <c r="C169" s="159" t="s">
        <v>117</v>
      </c>
      <c r="D169" s="160" t="n">
        <v>0</v>
      </c>
    </row>
    <row r="170" customFormat="false" ht="12.75" hidden="false" customHeight="false" outlineLevel="0" collapsed="false">
      <c r="A170" s="0" t="n">
        <f aca="false">INDEX(BucketTable,MATCH(B170,SumMonths,0),1)</f>
        <v>14</v>
      </c>
      <c r="B170" s="171" t="n">
        <v>42370</v>
      </c>
      <c r="C170" s="159" t="s">
        <v>117</v>
      </c>
      <c r="D170" s="160" t="n">
        <v>0</v>
      </c>
    </row>
    <row r="171" customFormat="false" ht="12.75" hidden="false" customHeight="false" outlineLevel="0" collapsed="false">
      <c r="A171" s="0" t="n">
        <f aca="false">INDEX(BucketTable,MATCH(B171,SumMonths,0),1)</f>
        <v>14</v>
      </c>
      <c r="B171" s="171" t="n">
        <v>42401</v>
      </c>
      <c r="C171" s="159" t="s">
        <v>117</v>
      </c>
      <c r="D171" s="160" t="n">
        <v>0</v>
      </c>
    </row>
    <row r="172" customFormat="false" ht="12.75" hidden="false" customHeight="false" outlineLevel="0" collapsed="false">
      <c r="A172" s="0" t="n">
        <f aca="false">INDEX(BucketTable,MATCH(B172,SumMonths,0),1)</f>
        <v>14</v>
      </c>
      <c r="B172" s="171" t="n">
        <v>42430</v>
      </c>
      <c r="C172" s="159" t="s">
        <v>117</v>
      </c>
      <c r="D172" s="160" t="n">
        <v>0</v>
      </c>
    </row>
    <row r="173" customFormat="false" ht="12.75" hidden="false" customHeight="false" outlineLevel="0" collapsed="false">
      <c r="A173" s="0" t="n">
        <f aca="false">INDEX(BucketTable,MATCH(B173,SumMonths,0),1)</f>
        <v>14</v>
      </c>
      <c r="B173" s="171" t="n">
        <v>42461</v>
      </c>
      <c r="C173" s="159" t="s">
        <v>117</v>
      </c>
      <c r="D173" s="160" t="n">
        <v>0</v>
      </c>
    </row>
    <row r="174" customFormat="false" ht="12.75" hidden="false" customHeight="false" outlineLevel="0" collapsed="false">
      <c r="A174" s="0" t="n">
        <f aca="false">INDEX(BucketTable,MATCH(B174,SumMonths,0),1)</f>
        <v>14</v>
      </c>
      <c r="B174" s="171" t="n">
        <v>42491</v>
      </c>
      <c r="C174" s="159" t="s">
        <v>117</v>
      </c>
      <c r="D174" s="160" t="n">
        <v>0</v>
      </c>
    </row>
    <row r="175" customFormat="false" ht="12.75" hidden="false" customHeight="false" outlineLevel="0" collapsed="false">
      <c r="A175" s="0" t="n">
        <f aca="false">INDEX(BucketTable,MATCH(B175,SumMonths,0),1)</f>
        <v>14</v>
      </c>
      <c r="B175" s="171" t="n">
        <v>42522</v>
      </c>
      <c r="C175" s="159" t="s">
        <v>117</v>
      </c>
      <c r="D175" s="160" t="n">
        <v>0</v>
      </c>
    </row>
    <row r="176" customFormat="false" ht="12.75" hidden="false" customHeight="false" outlineLevel="0" collapsed="false">
      <c r="A176" s="0" t="n">
        <f aca="false">INDEX(BucketTable,MATCH(B176,SumMonths,0),1)</f>
        <v>14</v>
      </c>
      <c r="B176" s="171" t="n">
        <v>42552</v>
      </c>
      <c r="C176" s="159" t="s">
        <v>117</v>
      </c>
      <c r="D176" s="160" t="n">
        <v>0</v>
      </c>
    </row>
    <row r="177" customFormat="false" ht="12.75" hidden="false" customHeight="false" outlineLevel="0" collapsed="false">
      <c r="A177" s="0" t="n">
        <f aca="false">INDEX(BucketTable,MATCH(B177,SumMonths,0),1)</f>
        <v>14</v>
      </c>
      <c r="B177" s="171" t="n">
        <v>42583</v>
      </c>
      <c r="C177" s="159" t="s">
        <v>117</v>
      </c>
      <c r="D177" s="160" t="n">
        <v>0</v>
      </c>
    </row>
    <row r="178" customFormat="false" ht="12.75" hidden="false" customHeight="false" outlineLevel="0" collapsed="false">
      <c r="A178" s="0" t="n">
        <f aca="false">INDEX(BucketTable,MATCH(B178,SumMonths,0),1)</f>
        <v>14</v>
      </c>
      <c r="B178" s="171" t="n">
        <v>42614</v>
      </c>
      <c r="C178" s="159" t="s">
        <v>117</v>
      </c>
      <c r="D178" s="160" t="n">
        <v>0</v>
      </c>
    </row>
    <row r="179" customFormat="false" ht="12.75" hidden="false" customHeight="false" outlineLevel="0" collapsed="false">
      <c r="A179" s="0" t="n">
        <f aca="false">INDEX(BucketTable,MATCH(B179,SumMonths,0),1)</f>
        <v>14</v>
      </c>
      <c r="B179" s="171" t="n">
        <v>42644</v>
      </c>
      <c r="C179" s="159" t="s">
        <v>117</v>
      </c>
      <c r="D179" s="160" t="n">
        <v>0</v>
      </c>
    </row>
    <row r="180" customFormat="false" ht="12.75" hidden="false" customHeight="false" outlineLevel="0" collapsed="false">
      <c r="A180" s="0" t="n">
        <f aca="false">INDEX(BucketTable,MATCH(B180,SumMonths,0),1)</f>
        <v>14</v>
      </c>
      <c r="B180" s="171" t="n">
        <v>42675</v>
      </c>
      <c r="C180" s="159" t="s">
        <v>117</v>
      </c>
      <c r="D180" s="160" t="n">
        <v>0</v>
      </c>
    </row>
    <row r="181" customFormat="false" ht="12.75" hidden="false" customHeight="false" outlineLevel="0" collapsed="false">
      <c r="A181" s="0" t="n">
        <f aca="false">INDEX(BucketTable,MATCH(B181,SumMonths,0),1)</f>
        <v>14</v>
      </c>
      <c r="B181" s="171" t="n">
        <v>42705</v>
      </c>
      <c r="C181" s="159" t="s">
        <v>117</v>
      </c>
      <c r="D181" s="160" t="n">
        <v>0</v>
      </c>
    </row>
    <row r="182" customFormat="false" ht="12.75" hidden="false" customHeight="false" outlineLevel="0" collapsed="false">
      <c r="A182" s="0" t="n">
        <f aca="false">INDEX(BucketTable,MATCH(B182,SumMonths,0),1)</f>
        <v>14</v>
      </c>
      <c r="B182" s="171" t="n">
        <v>42736</v>
      </c>
      <c r="C182" s="159" t="s">
        <v>117</v>
      </c>
      <c r="D182" s="160" t="n">
        <v>0</v>
      </c>
    </row>
    <row r="183" customFormat="false" ht="12.75" hidden="false" customHeight="false" outlineLevel="0" collapsed="false">
      <c r="A183" s="0" t="n">
        <f aca="false">INDEX(BucketTable,MATCH(B183,SumMonths,0),1)</f>
        <v>14</v>
      </c>
      <c r="B183" s="171" t="n">
        <v>42767</v>
      </c>
      <c r="C183" s="159" t="s">
        <v>117</v>
      </c>
      <c r="D183" s="160" t="n">
        <v>0</v>
      </c>
    </row>
    <row r="184" customFormat="false" ht="12.75" hidden="false" customHeight="false" outlineLevel="0" collapsed="false">
      <c r="A184" s="0" t="n">
        <f aca="false">INDEX(BucketTable,MATCH(B184,SumMonths,0),1)</f>
        <v>14</v>
      </c>
      <c r="B184" s="171" t="n">
        <v>42795</v>
      </c>
      <c r="C184" s="159" t="s">
        <v>117</v>
      </c>
      <c r="D184" s="160" t="n">
        <v>0</v>
      </c>
    </row>
    <row r="185" customFormat="false" ht="12.75" hidden="false" customHeight="false" outlineLevel="0" collapsed="false">
      <c r="A185" s="0" t="n">
        <f aca="false">INDEX(BucketTable,MATCH(B185,SumMonths,0),1)</f>
        <v>14</v>
      </c>
      <c r="B185" s="171" t="n">
        <v>42826</v>
      </c>
      <c r="C185" s="159" t="s">
        <v>117</v>
      </c>
      <c r="D185" s="160" t="n">
        <v>0</v>
      </c>
    </row>
    <row r="186" customFormat="false" ht="12.75" hidden="false" customHeight="false" outlineLevel="0" collapsed="false">
      <c r="A186" s="0" t="n">
        <f aca="false">INDEX(BucketTable,MATCH(B186,SumMonths,0),1)</f>
        <v>14</v>
      </c>
      <c r="B186" s="171" t="n">
        <v>42856</v>
      </c>
      <c r="C186" s="159" t="s">
        <v>117</v>
      </c>
      <c r="D186" s="160" t="n">
        <v>0</v>
      </c>
    </row>
    <row r="187" customFormat="false" ht="12.75" hidden="false" customHeight="false" outlineLevel="0" collapsed="false">
      <c r="A187" s="0" t="n">
        <f aca="false">INDEX(BucketTable,MATCH(B187,SumMonths,0),1)</f>
        <v>14</v>
      </c>
      <c r="B187" s="171" t="n">
        <v>42887</v>
      </c>
      <c r="C187" s="159" t="s">
        <v>117</v>
      </c>
      <c r="D187" s="160" t="n">
        <v>0</v>
      </c>
    </row>
    <row r="188" customFormat="false" ht="12.75" hidden="false" customHeight="false" outlineLevel="0" collapsed="false">
      <c r="A188" s="0" t="n">
        <f aca="false">INDEX(BucketTable,MATCH(B188,SumMonths,0),1)</f>
        <v>14</v>
      </c>
      <c r="B188" s="171" t="n">
        <v>42917</v>
      </c>
      <c r="C188" s="159" t="s">
        <v>117</v>
      </c>
      <c r="D188" s="160" t="n">
        <v>0</v>
      </c>
    </row>
    <row r="189" customFormat="false" ht="12.75" hidden="false" customHeight="false" outlineLevel="0" collapsed="false">
      <c r="A189" s="0" t="n">
        <f aca="false">INDEX(BucketTable,MATCH(B189,SumMonths,0),1)</f>
        <v>14</v>
      </c>
      <c r="B189" s="171" t="n">
        <v>42948</v>
      </c>
      <c r="C189" s="159" t="s">
        <v>117</v>
      </c>
      <c r="D189" s="160" t="n">
        <v>0</v>
      </c>
    </row>
    <row r="190" customFormat="false" ht="12.75" hidden="false" customHeight="false" outlineLevel="0" collapsed="false">
      <c r="A190" s="0" t="n">
        <f aca="false">INDEX(BucketTable,MATCH(B190,SumMonths,0),1)</f>
        <v>14</v>
      </c>
      <c r="B190" s="171" t="n">
        <v>42979</v>
      </c>
      <c r="C190" s="159" t="s">
        <v>117</v>
      </c>
      <c r="D190" s="160" t="n">
        <v>0</v>
      </c>
    </row>
    <row r="191" customFormat="false" ht="12.75" hidden="false" customHeight="false" outlineLevel="0" collapsed="false">
      <c r="A191" s="0" t="n">
        <f aca="false">INDEX(BucketTable,MATCH(B191,SumMonths,0),1)</f>
        <v>14</v>
      </c>
      <c r="B191" s="171" t="n">
        <v>43009</v>
      </c>
      <c r="C191" s="159" t="s">
        <v>117</v>
      </c>
      <c r="D191" s="160" t="n">
        <v>0</v>
      </c>
    </row>
    <row r="192" customFormat="false" ht="12.75" hidden="false" customHeight="false" outlineLevel="0" collapsed="false">
      <c r="A192" s="0" t="n">
        <f aca="false">INDEX(BucketTable,MATCH(B192,SumMonths,0),1)</f>
        <v>14</v>
      </c>
      <c r="B192" s="171" t="n">
        <v>43040</v>
      </c>
      <c r="C192" s="159" t="s">
        <v>117</v>
      </c>
      <c r="D192" s="160" t="n">
        <v>0</v>
      </c>
    </row>
    <row r="193" customFormat="false" ht="12.75" hidden="false" customHeight="false" outlineLevel="0" collapsed="false">
      <c r="A193" s="0" t="n">
        <f aca="false">INDEX(BucketTable,MATCH(B193,SumMonths,0),1)</f>
        <v>14</v>
      </c>
      <c r="B193" s="171" t="n">
        <v>43070</v>
      </c>
      <c r="C193" s="159" t="s">
        <v>117</v>
      </c>
      <c r="D193" s="160" t="n">
        <v>0</v>
      </c>
    </row>
    <row r="194" customFormat="false" ht="12.75" hidden="false" customHeight="false" outlineLevel="0" collapsed="false">
      <c r="A194" s="0" t="n">
        <f aca="false">INDEX(BucketTable,MATCH(B194,SumMonths,0),1)</f>
        <v>14</v>
      </c>
      <c r="B194" s="171" t="n">
        <v>43101</v>
      </c>
      <c r="C194" s="159" t="s">
        <v>117</v>
      </c>
      <c r="D194" s="160" t="n">
        <v>0</v>
      </c>
    </row>
    <row r="195" customFormat="false" ht="12.75" hidden="false" customHeight="false" outlineLevel="0" collapsed="false">
      <c r="A195" s="0" t="n">
        <f aca="false">INDEX(BucketTable,MATCH(B195,SumMonths,0),1)</f>
        <v>14</v>
      </c>
      <c r="B195" s="171" t="n">
        <v>43132</v>
      </c>
      <c r="C195" s="159" t="s">
        <v>117</v>
      </c>
      <c r="D195" s="160" t="n">
        <v>0</v>
      </c>
    </row>
    <row r="196" customFormat="false" ht="12.75" hidden="false" customHeight="false" outlineLevel="0" collapsed="false">
      <c r="A196" s="0" t="n">
        <f aca="false">INDEX(BucketTable,MATCH(B196,SumMonths,0),1)</f>
        <v>14</v>
      </c>
      <c r="B196" s="171" t="n">
        <v>43160</v>
      </c>
      <c r="C196" s="159" t="s">
        <v>117</v>
      </c>
      <c r="D196" s="160" t="n">
        <v>0</v>
      </c>
    </row>
    <row r="197" customFormat="false" ht="12.75" hidden="false" customHeight="false" outlineLevel="0" collapsed="false">
      <c r="A197" s="0" t="n">
        <f aca="false">INDEX(BucketTable,MATCH(B197,SumMonths,0),1)</f>
        <v>14</v>
      </c>
      <c r="B197" s="171" t="n">
        <v>43191</v>
      </c>
      <c r="C197" s="159" t="s">
        <v>117</v>
      </c>
      <c r="D197" s="160" t="n">
        <v>0</v>
      </c>
    </row>
    <row r="198" customFormat="false" ht="12.75" hidden="false" customHeight="false" outlineLevel="0" collapsed="false">
      <c r="A198" s="0" t="n">
        <f aca="false">INDEX(BucketTable,MATCH(B198,SumMonths,0),1)</f>
        <v>14</v>
      </c>
      <c r="B198" s="171" t="n">
        <v>43221</v>
      </c>
      <c r="C198" s="159" t="s">
        <v>117</v>
      </c>
      <c r="D198" s="160" t="n">
        <v>0</v>
      </c>
    </row>
    <row r="199" customFormat="false" ht="12.75" hidden="false" customHeight="false" outlineLevel="0" collapsed="false">
      <c r="A199" s="0" t="n">
        <f aca="false">INDEX(BucketTable,MATCH(B199,SumMonths,0),1)</f>
        <v>14</v>
      </c>
      <c r="B199" s="171" t="n">
        <v>43252</v>
      </c>
      <c r="C199" s="159" t="s">
        <v>117</v>
      </c>
      <c r="D199" s="160" t="n">
        <v>0</v>
      </c>
    </row>
    <row r="200" customFormat="false" ht="12.75" hidden="false" customHeight="false" outlineLevel="0" collapsed="false">
      <c r="A200" s="0" t="n">
        <f aca="false">INDEX(BucketTable,MATCH(B200,SumMonths,0),1)</f>
        <v>14</v>
      </c>
      <c r="B200" s="171" t="n">
        <v>43282</v>
      </c>
      <c r="C200" s="159" t="s">
        <v>117</v>
      </c>
      <c r="D200" s="160" t="n">
        <v>0</v>
      </c>
    </row>
    <row r="201" customFormat="false" ht="12.75" hidden="false" customHeight="false" outlineLevel="0" collapsed="false">
      <c r="A201" s="0" t="n">
        <f aca="false">INDEX(BucketTable,MATCH(B201,SumMonths,0),1)</f>
        <v>14</v>
      </c>
      <c r="B201" s="171" t="n">
        <v>43313</v>
      </c>
      <c r="C201" s="159" t="s">
        <v>117</v>
      </c>
      <c r="D201" s="160" t="n">
        <v>0</v>
      </c>
    </row>
    <row r="202" customFormat="false" ht="12.75" hidden="false" customHeight="false" outlineLevel="0" collapsed="false">
      <c r="A202" s="0" t="n">
        <f aca="false">INDEX(BucketTable,MATCH(B202,SumMonths,0),1)</f>
        <v>14</v>
      </c>
      <c r="B202" s="171" t="n">
        <v>43344</v>
      </c>
      <c r="C202" s="159" t="s">
        <v>117</v>
      </c>
      <c r="D202" s="160" t="n">
        <v>0</v>
      </c>
    </row>
    <row r="203" customFormat="false" ht="12.75" hidden="false" customHeight="false" outlineLevel="0" collapsed="false">
      <c r="A203" s="0" t="n">
        <f aca="false">INDEX(BucketTable,MATCH(B203,SumMonths,0),1)</f>
        <v>14</v>
      </c>
      <c r="B203" s="171" t="n">
        <v>43374</v>
      </c>
      <c r="C203" s="159" t="s">
        <v>117</v>
      </c>
      <c r="D203" s="160" t="n">
        <v>0</v>
      </c>
    </row>
    <row r="204" customFormat="false" ht="12.75" hidden="false" customHeight="false" outlineLevel="0" collapsed="false">
      <c r="A204" s="0" t="n">
        <f aca="false">INDEX(BucketTable,MATCH(B204,SumMonths,0),1)</f>
        <v>14</v>
      </c>
      <c r="B204" s="171" t="n">
        <v>43405</v>
      </c>
      <c r="C204" s="159" t="s">
        <v>117</v>
      </c>
      <c r="D204" s="160" t="n">
        <v>0</v>
      </c>
    </row>
    <row r="205" customFormat="false" ht="12.75" hidden="false" customHeight="false" outlineLevel="0" collapsed="false">
      <c r="A205" s="0" t="n">
        <f aca="false">INDEX(BucketTable,MATCH(B205,SumMonths,0),1)</f>
        <v>14</v>
      </c>
      <c r="B205" s="171" t="n">
        <v>43435</v>
      </c>
      <c r="C205" s="159" t="s">
        <v>117</v>
      </c>
      <c r="D205" s="160" t="n">
        <v>0</v>
      </c>
    </row>
    <row r="206" customFormat="false" ht="12.75" hidden="false" customHeight="false" outlineLevel="0" collapsed="false">
      <c r="A206" s="0" t="n">
        <f aca="false">INDEX(BucketTable,MATCH(B206,SumMonths,0),1)</f>
        <v>14</v>
      </c>
      <c r="B206" s="171" t="n">
        <v>43466</v>
      </c>
      <c r="C206" s="159" t="s">
        <v>117</v>
      </c>
      <c r="D206" s="160" t="n">
        <v>0</v>
      </c>
    </row>
    <row r="207" customFormat="false" ht="12.75" hidden="false" customHeight="false" outlineLevel="0" collapsed="false">
      <c r="A207" s="0" t="n">
        <f aca="false">INDEX(BucketTable,MATCH(B207,SumMonths,0),1)</f>
        <v>14</v>
      </c>
      <c r="B207" s="171" t="n">
        <v>43497</v>
      </c>
      <c r="C207" s="159" t="s">
        <v>117</v>
      </c>
      <c r="D207" s="160" t="n">
        <v>0</v>
      </c>
    </row>
    <row r="208" customFormat="false" ht="12.75" hidden="false" customHeight="false" outlineLevel="0" collapsed="false">
      <c r="A208" s="0" t="n">
        <f aca="false">INDEX(BucketTable,MATCH(B208,SumMonths,0),1)</f>
        <v>14</v>
      </c>
      <c r="B208" s="171" t="n">
        <v>43525</v>
      </c>
      <c r="C208" s="159" t="s">
        <v>117</v>
      </c>
      <c r="D208" s="160" t="n">
        <v>0</v>
      </c>
    </row>
    <row r="209" customFormat="false" ht="12.75" hidden="false" customHeight="false" outlineLevel="0" collapsed="false">
      <c r="A209" s="0" t="n">
        <f aca="false">INDEX(BucketTable,MATCH(B209,SumMonths,0),1)</f>
        <v>14</v>
      </c>
      <c r="B209" s="171" t="n">
        <v>43556</v>
      </c>
      <c r="C209" s="159" t="s">
        <v>117</v>
      </c>
      <c r="D209" s="160" t="n">
        <v>0</v>
      </c>
    </row>
    <row r="210" customFormat="false" ht="12.75" hidden="false" customHeight="false" outlineLevel="0" collapsed="false">
      <c r="A210" s="0" t="n">
        <f aca="false">INDEX(BucketTable,MATCH(B210,SumMonths,0),1)</f>
        <v>14</v>
      </c>
      <c r="B210" s="171" t="n">
        <v>43586</v>
      </c>
      <c r="C210" s="159" t="s">
        <v>117</v>
      </c>
      <c r="D210" s="160" t="n">
        <v>0</v>
      </c>
    </row>
    <row r="211" customFormat="false" ht="12.75" hidden="false" customHeight="false" outlineLevel="0" collapsed="false">
      <c r="A211" s="0" t="n">
        <f aca="false">INDEX(BucketTable,MATCH(B211,SumMonths,0),1)</f>
        <v>14</v>
      </c>
      <c r="B211" s="171" t="n">
        <v>43617</v>
      </c>
      <c r="C211" s="159" t="s">
        <v>117</v>
      </c>
      <c r="D211" s="160" t="n">
        <v>0</v>
      </c>
    </row>
    <row r="212" customFormat="false" ht="12.75" hidden="false" customHeight="false" outlineLevel="0" collapsed="false">
      <c r="A212" s="0" t="n">
        <f aca="false">INDEX(BucketTable,MATCH(B212,SumMonths,0),1)</f>
        <v>14</v>
      </c>
      <c r="B212" s="171" t="n">
        <v>43647</v>
      </c>
      <c r="C212" s="159" t="s">
        <v>117</v>
      </c>
      <c r="D212" s="160" t="n">
        <v>0</v>
      </c>
    </row>
    <row r="213" customFormat="false" ht="12.75" hidden="false" customHeight="false" outlineLevel="0" collapsed="false">
      <c r="A213" s="0" t="n">
        <f aca="false">INDEX(BucketTable,MATCH(B213,SumMonths,0),1)</f>
        <v>14</v>
      </c>
      <c r="B213" s="171" t="n">
        <v>43678</v>
      </c>
      <c r="C213" s="159" t="s">
        <v>117</v>
      </c>
      <c r="D213" s="160" t="n">
        <v>0</v>
      </c>
    </row>
    <row r="214" customFormat="false" ht="12.75" hidden="false" customHeight="false" outlineLevel="0" collapsed="false">
      <c r="A214" s="0" t="n">
        <f aca="false">INDEX(BucketTable,MATCH(B214,SumMonths,0),1)</f>
        <v>14</v>
      </c>
      <c r="B214" s="171" t="n">
        <v>43709</v>
      </c>
      <c r="C214" s="159" t="s">
        <v>117</v>
      </c>
      <c r="D214" s="160" t="n">
        <v>0</v>
      </c>
    </row>
    <row r="215" customFormat="false" ht="12.75" hidden="false" customHeight="false" outlineLevel="0" collapsed="false">
      <c r="A215" s="0" t="n">
        <f aca="false">INDEX(BucketTable,MATCH(B215,SumMonths,0),1)</f>
        <v>14</v>
      </c>
      <c r="B215" s="171" t="n">
        <v>43739</v>
      </c>
      <c r="C215" s="159" t="s">
        <v>117</v>
      </c>
      <c r="D215" s="160" t="n">
        <v>0</v>
      </c>
    </row>
    <row r="216" customFormat="false" ht="12.75" hidden="false" customHeight="false" outlineLevel="0" collapsed="false">
      <c r="A216" s="0" t="n">
        <f aca="false">INDEX(BucketTable,MATCH(B216,SumMonths,0),1)</f>
        <v>14</v>
      </c>
      <c r="B216" s="171" t="n">
        <v>43770</v>
      </c>
      <c r="C216" s="159" t="s">
        <v>117</v>
      </c>
      <c r="D216" s="160" t="n">
        <v>0</v>
      </c>
    </row>
    <row r="217" customFormat="false" ht="12.75" hidden="false" customHeight="false" outlineLevel="0" collapsed="false">
      <c r="A217" s="0" t="n">
        <f aca="false">INDEX(BucketTable,MATCH(B217,SumMonths,0),1)</f>
        <v>14</v>
      </c>
      <c r="B217" s="171" t="n">
        <v>43800</v>
      </c>
      <c r="C217" s="159" t="s">
        <v>117</v>
      </c>
      <c r="D217" s="160" t="n">
        <v>0</v>
      </c>
    </row>
    <row r="218" customFormat="false" ht="12.75" hidden="false" customHeight="false" outlineLevel="0" collapsed="false">
      <c r="A218" s="0" t="n">
        <f aca="false">INDEX(BucketTable,MATCH(B218,SumMonths,0),1)</f>
        <v>14</v>
      </c>
      <c r="B218" s="171" t="n">
        <v>43831</v>
      </c>
      <c r="C218" s="159" t="s">
        <v>117</v>
      </c>
      <c r="D218" s="160" t="n">
        <v>0</v>
      </c>
    </row>
    <row r="219" customFormat="false" ht="12.75" hidden="false" customHeight="false" outlineLevel="0" collapsed="false">
      <c r="A219" s="0" t="n">
        <f aca="false">INDEX(BucketTable,MATCH(B219,SumMonths,0),1)</f>
        <v>14</v>
      </c>
      <c r="B219" s="171" t="n">
        <v>43862</v>
      </c>
      <c r="C219" s="159" t="s">
        <v>117</v>
      </c>
      <c r="D219" s="160" t="n">
        <v>0</v>
      </c>
    </row>
    <row r="220" customFormat="false" ht="12.75" hidden="false" customHeight="false" outlineLevel="0" collapsed="false">
      <c r="A220" s="0" t="n">
        <f aca="false">INDEX(BucketTable,MATCH(B220,SumMonths,0),1)</f>
        <v>14</v>
      </c>
      <c r="B220" s="171" t="n">
        <v>43891</v>
      </c>
      <c r="C220" s="159" t="s">
        <v>117</v>
      </c>
      <c r="D220" s="160" t="n">
        <v>0</v>
      </c>
    </row>
    <row r="221" customFormat="false" ht="12.75" hidden="false" customHeight="false" outlineLevel="0" collapsed="false">
      <c r="A221" s="0" t="n">
        <f aca="false">INDEX(BucketTable,MATCH(B221,SumMonths,0),1)</f>
        <v>14</v>
      </c>
      <c r="B221" s="171" t="n">
        <v>43922</v>
      </c>
      <c r="C221" s="159" t="s">
        <v>117</v>
      </c>
      <c r="D221" s="160" t="n">
        <v>0</v>
      </c>
    </row>
    <row r="222" customFormat="false" ht="12.75" hidden="false" customHeight="false" outlineLevel="0" collapsed="false">
      <c r="A222" s="0" t="n">
        <f aca="false">INDEX(BucketTable,MATCH(B222,SumMonths,0),1)</f>
        <v>14</v>
      </c>
      <c r="B222" s="171" t="n">
        <v>43952</v>
      </c>
      <c r="C222" s="159" t="s">
        <v>117</v>
      </c>
      <c r="D222" s="160" t="n">
        <v>0</v>
      </c>
    </row>
    <row r="223" customFormat="false" ht="12.75" hidden="false" customHeight="false" outlineLevel="0" collapsed="false">
      <c r="A223" s="0" t="n">
        <f aca="false">INDEX(BucketTable,MATCH(B223,SumMonths,0),1)</f>
        <v>14</v>
      </c>
      <c r="B223" s="171" t="n">
        <v>43983</v>
      </c>
      <c r="C223" s="159" t="s">
        <v>117</v>
      </c>
      <c r="D223" s="160" t="n">
        <v>0</v>
      </c>
    </row>
    <row r="224" customFormat="false" ht="12.75" hidden="false" customHeight="false" outlineLevel="0" collapsed="false">
      <c r="A224" s="0" t="n">
        <f aca="false">INDEX(BucketTable,MATCH(B224,SumMonths,0),1)</f>
        <v>14</v>
      </c>
      <c r="B224" s="171" t="n">
        <v>44013</v>
      </c>
      <c r="C224" s="159" t="s">
        <v>117</v>
      </c>
      <c r="D224" s="160" t="n">
        <v>0</v>
      </c>
    </row>
    <row r="225" customFormat="false" ht="12.75" hidden="false" customHeight="false" outlineLevel="0" collapsed="false">
      <c r="A225" s="0" t="n">
        <f aca="false">INDEX(BucketTable,MATCH(B225,SumMonths,0),1)</f>
        <v>14</v>
      </c>
      <c r="B225" s="171" t="n">
        <v>44044</v>
      </c>
      <c r="C225" s="159" t="s">
        <v>117</v>
      </c>
      <c r="D225" s="160" t="n">
        <v>0</v>
      </c>
    </row>
    <row r="226" customFormat="false" ht="12.75" hidden="false" customHeight="false" outlineLevel="0" collapsed="false">
      <c r="A226" s="0" t="n">
        <f aca="false">INDEX(BucketTable,MATCH(B226,SumMonths,0),1)</f>
        <v>14</v>
      </c>
      <c r="B226" s="171" t="n">
        <v>44075</v>
      </c>
      <c r="C226" s="159" t="s">
        <v>117</v>
      </c>
      <c r="D226" s="160" t="n">
        <v>0</v>
      </c>
    </row>
    <row r="227" customFormat="false" ht="12.75" hidden="false" customHeight="false" outlineLevel="0" collapsed="false">
      <c r="A227" s="0" t="n">
        <f aca="false">INDEX(BucketTable,MATCH(B227,SumMonths,0),1)</f>
        <v>14</v>
      </c>
      <c r="B227" s="171" t="n">
        <v>44105</v>
      </c>
      <c r="C227" s="159" t="s">
        <v>117</v>
      </c>
      <c r="D227" s="160" t="n">
        <v>0</v>
      </c>
    </row>
    <row r="228" customFormat="false" ht="12.75" hidden="false" customHeight="false" outlineLevel="0" collapsed="false">
      <c r="A228" s="0" t="n">
        <f aca="false">INDEX(BucketTable,MATCH(B228,SumMonths,0),1)</f>
        <v>14</v>
      </c>
      <c r="B228" s="171" t="n">
        <v>44136</v>
      </c>
      <c r="C228" s="159" t="s">
        <v>117</v>
      </c>
      <c r="D228" s="160" t="n">
        <v>0</v>
      </c>
    </row>
    <row r="229" customFormat="false" ht="12.75" hidden="false" customHeight="false" outlineLevel="0" collapsed="false">
      <c r="A229" s="0" t="n">
        <f aca="false">INDEX(BucketTable,MATCH(B229,SumMonths,0),1)</f>
        <v>14</v>
      </c>
      <c r="B229" s="171" t="n">
        <v>44166</v>
      </c>
      <c r="C229" s="159" t="s">
        <v>117</v>
      </c>
      <c r="D229" s="160" t="n">
        <v>0</v>
      </c>
    </row>
  </sheetData>
  <autoFilter ref="A3:X2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1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59" width="18.56"/>
    <col collapsed="false" customWidth="true" hidden="false" outlineLevel="0" max="5" min="5" style="160" width="9.7"/>
    <col collapsed="false" customWidth="true" hidden="false" outlineLevel="0" max="6" min="6" style="159" width="13.85"/>
    <col collapsed="false" customWidth="true" hidden="false" outlineLevel="0" max="7" min="7" style="160" width="12.56"/>
    <col collapsed="false" customWidth="true" hidden="false" outlineLevel="0" max="9" min="8" style="160" width="9.7"/>
    <col collapsed="false" customWidth="true" hidden="false" outlineLevel="0" max="10" min="10" style="159" width="9.85"/>
    <col collapsed="false" customWidth="true" hidden="false" outlineLevel="0" max="11" min="11" style="0" width="8.14"/>
    <col collapsed="false" customWidth="true" hidden="false" outlineLevel="0" max="12" min="12" style="0" width="8.56"/>
    <col collapsed="false" customWidth="true" hidden="false" outlineLevel="0" max="13" min="13" style="0" width="8.85"/>
    <col collapsed="false" customWidth="true" hidden="false" outlineLevel="0" max="15" min="14" style="0" width="8.14"/>
    <col collapsed="false" customWidth="true" hidden="false" outlineLevel="0" max="16" min="16" style="0" width="7.7"/>
    <col collapsed="false" customWidth="true" hidden="false" outlineLevel="0" max="17" min="17" style="0" width="8.14"/>
    <col collapsed="false" customWidth="true" hidden="false" outlineLevel="0" max="18" min="18" style="0" width="7.7"/>
  </cols>
  <sheetData>
    <row r="1" customFormat="false" ht="26.25" hidden="false" customHeight="false" outlineLevel="0" collapsed="false">
      <c r="A1" s="0" t="s">
        <v>118</v>
      </c>
      <c r="B1" s="161" t="s">
        <v>119</v>
      </c>
      <c r="C1" s="172" t="s">
        <v>120</v>
      </c>
      <c r="D1" s="162" t="s">
        <v>121</v>
      </c>
      <c r="E1" s="163" t="n">
        <f aca="false">SUM(E4:E65536)</f>
        <v>1380.33520527</v>
      </c>
      <c r="F1" s="162" t="s">
        <v>122</v>
      </c>
      <c r="G1" s="163" t="n">
        <f aca="false">SUM(G4:G65536)</f>
        <v>1380.33520527</v>
      </c>
      <c r="H1" s="173" t="s">
        <v>123</v>
      </c>
      <c r="I1" s="173"/>
      <c r="J1" s="174"/>
    </row>
    <row r="2" customFormat="false" ht="25.5" hidden="false" customHeight="false" outlineLevel="0" collapsed="false">
      <c r="B2" s="175" t="s">
        <v>111</v>
      </c>
      <c r="C2" s="165"/>
      <c r="D2" s="165"/>
      <c r="E2" s="166" t="s">
        <v>112</v>
      </c>
      <c r="F2" s="164" t="s">
        <v>124</v>
      </c>
      <c r="G2" s="176" t="s">
        <v>125</v>
      </c>
      <c r="H2" s="164" t="s">
        <v>126</v>
      </c>
      <c r="I2" s="176" t="s">
        <v>127</v>
      </c>
      <c r="J2" s="177" t="s">
        <v>128</v>
      </c>
    </row>
    <row r="3" customFormat="false" ht="13.5" hidden="false" customHeight="false" outlineLevel="0" collapsed="false">
      <c r="A3" s="167" t="s">
        <v>113</v>
      </c>
      <c r="B3" s="168" t="s">
        <v>114</v>
      </c>
      <c r="C3" s="169" t="s">
        <v>115</v>
      </c>
      <c r="D3" s="169" t="s">
        <v>129</v>
      </c>
      <c r="E3" s="170" t="s">
        <v>116</v>
      </c>
      <c r="F3" s="178" t="s">
        <v>116</v>
      </c>
      <c r="G3" s="170" t="s">
        <v>116</v>
      </c>
      <c r="H3" s="178" t="s">
        <v>130</v>
      </c>
      <c r="I3" s="170" t="s">
        <v>116</v>
      </c>
      <c r="J3" s="179" t="s">
        <v>131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1" t="n">
        <v>37316</v>
      </c>
      <c r="C4" s="159" t="s">
        <v>132</v>
      </c>
      <c r="D4" s="159" t="s">
        <v>15</v>
      </c>
      <c r="E4" s="160" t="n">
        <v>0</v>
      </c>
      <c r="F4" s="159" t="n">
        <v>0</v>
      </c>
      <c r="G4" s="160" t="n">
        <v>0</v>
      </c>
      <c r="H4" s="160" t="n">
        <v>0</v>
      </c>
      <c r="I4" s="160" t="n">
        <v>0</v>
      </c>
      <c r="J4" s="159" t="n">
        <v>100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71" t="n">
        <v>37316</v>
      </c>
      <c r="C5" s="159" t="s">
        <v>133</v>
      </c>
      <c r="D5" s="159" t="s">
        <v>15</v>
      </c>
      <c r="E5" s="160" t="n">
        <v>0</v>
      </c>
      <c r="F5" s="159" t="n">
        <v>0</v>
      </c>
      <c r="G5" s="160" t="n">
        <v>0</v>
      </c>
      <c r="H5" s="160" t="n">
        <v>-0.01</v>
      </c>
      <c r="I5" s="160" t="n">
        <v>0</v>
      </c>
      <c r="J5" s="159" t="n">
        <v>100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71" t="n">
        <v>37316</v>
      </c>
      <c r="C6" s="159" t="s">
        <v>134</v>
      </c>
      <c r="D6" s="159" t="s">
        <v>15</v>
      </c>
      <c r="E6" s="160" t="n">
        <v>0</v>
      </c>
      <c r="F6" s="159" t="n">
        <v>0</v>
      </c>
      <c r="G6" s="160" t="n">
        <v>0</v>
      </c>
      <c r="H6" s="160" t="n">
        <v>-0.0189528465271</v>
      </c>
      <c r="I6" s="160" t="n">
        <v>0</v>
      </c>
      <c r="J6" s="159" t="n">
        <v>100</v>
      </c>
    </row>
    <row r="7" customFormat="false" ht="12.75" hidden="false" customHeight="false" outlineLevel="0" collapsed="false">
      <c r="A7" s="0" t="n">
        <f aca="false">INDEX(BucketTable,MATCH(B7,SumMonths,0),1)</f>
        <v>1</v>
      </c>
      <c r="B7" s="171" t="n">
        <v>37316</v>
      </c>
      <c r="C7" s="159" t="s">
        <v>135</v>
      </c>
      <c r="D7" s="159" t="s">
        <v>15</v>
      </c>
      <c r="E7" s="160" t="n">
        <v>0</v>
      </c>
      <c r="F7" s="159" t="n">
        <v>0</v>
      </c>
      <c r="G7" s="160" t="n">
        <v>0</v>
      </c>
      <c r="H7" s="160" t="n">
        <v>-0.1</v>
      </c>
      <c r="I7" s="160" t="n">
        <v>0</v>
      </c>
      <c r="J7" s="159" t="n">
        <v>100</v>
      </c>
    </row>
    <row r="8" customFormat="false" ht="12.75" hidden="false" customHeight="false" outlineLevel="0" collapsed="false">
      <c r="A8" s="0" t="n">
        <f aca="false">INDEX(BucketTable,MATCH(B8,SumMonths,0),1)</f>
        <v>1</v>
      </c>
      <c r="B8" s="171" t="n">
        <v>37316</v>
      </c>
      <c r="C8" s="159" t="s">
        <v>136</v>
      </c>
      <c r="D8" s="159" t="s">
        <v>15</v>
      </c>
      <c r="E8" s="160" t="n">
        <v>0</v>
      </c>
      <c r="F8" s="159" t="n">
        <v>0</v>
      </c>
      <c r="G8" s="160" t="n">
        <v>0</v>
      </c>
      <c r="H8" s="160" t="n">
        <v>-0.1</v>
      </c>
      <c r="I8" s="160" t="n">
        <v>0</v>
      </c>
      <c r="J8" s="159" t="n">
        <v>100</v>
      </c>
    </row>
    <row r="9" customFormat="false" ht="12.75" hidden="false" customHeight="false" outlineLevel="0" collapsed="false">
      <c r="A9" s="0" t="n">
        <f aca="false">INDEX(BucketTable,MATCH(B9,SumMonths,0),1)</f>
        <v>1</v>
      </c>
      <c r="B9" s="171" t="n">
        <v>37316</v>
      </c>
      <c r="C9" s="159" t="s">
        <v>137</v>
      </c>
      <c r="D9" s="159" t="s">
        <v>15</v>
      </c>
      <c r="E9" s="160" t="n">
        <v>0</v>
      </c>
      <c r="F9" s="159" t="n">
        <v>0</v>
      </c>
      <c r="G9" s="160" t="n">
        <v>0</v>
      </c>
      <c r="H9" s="160" t="n">
        <v>0</v>
      </c>
      <c r="I9" s="160" t="n">
        <v>0</v>
      </c>
      <c r="J9" s="159" t="n">
        <v>100</v>
      </c>
    </row>
    <row r="10" customFormat="false" ht="12.75" hidden="false" customHeight="false" outlineLevel="0" collapsed="false">
      <c r="A10" s="0" t="n">
        <f aca="false">INDEX(BucketTable,MATCH(B10,SumMonths,0),1)</f>
        <v>1</v>
      </c>
      <c r="B10" s="171" t="n">
        <v>37316</v>
      </c>
      <c r="C10" s="159" t="s">
        <v>138</v>
      </c>
      <c r="D10" s="159" t="s">
        <v>15</v>
      </c>
      <c r="E10" s="160" t="n">
        <v>0</v>
      </c>
      <c r="F10" s="159" t="n">
        <v>0</v>
      </c>
      <c r="G10" s="160" t="n">
        <v>0</v>
      </c>
      <c r="H10" s="160" t="n">
        <v>0.02069222927</v>
      </c>
      <c r="I10" s="160" t="n">
        <v>0</v>
      </c>
      <c r="J10" s="159" t="n">
        <v>100</v>
      </c>
    </row>
    <row r="11" customFormat="false" ht="12.75" hidden="false" customHeight="false" outlineLevel="0" collapsed="false">
      <c r="A11" s="0" t="n">
        <f aca="false">INDEX(BucketTable,MATCH(B11,SumMonths,0),1)</f>
        <v>1</v>
      </c>
      <c r="B11" s="171" t="n">
        <v>37316</v>
      </c>
      <c r="C11" s="159" t="s">
        <v>139</v>
      </c>
      <c r="D11" s="159" t="s">
        <v>15</v>
      </c>
      <c r="E11" s="160" t="n">
        <v>0</v>
      </c>
      <c r="F11" s="159" t="n">
        <v>0</v>
      </c>
      <c r="G11" s="160" t="n">
        <v>0</v>
      </c>
      <c r="H11" s="160" t="n">
        <v>0.0126</v>
      </c>
      <c r="I11" s="160" t="n">
        <v>0</v>
      </c>
      <c r="J11" s="159" t="n">
        <v>100</v>
      </c>
    </row>
    <row r="12" customFormat="false" ht="12.75" hidden="false" customHeight="false" outlineLevel="0" collapsed="false">
      <c r="A12" s="0" t="n">
        <f aca="false">INDEX(BucketTable,MATCH(B12,SumMonths,0),1)</f>
        <v>1</v>
      </c>
      <c r="B12" s="171" t="n">
        <v>37316</v>
      </c>
      <c r="C12" s="159" t="s">
        <v>140</v>
      </c>
      <c r="D12" s="159" t="s">
        <v>15</v>
      </c>
      <c r="E12" s="160" t="n">
        <v>0</v>
      </c>
      <c r="F12" s="159" t="n">
        <v>0</v>
      </c>
      <c r="G12" s="160" t="n">
        <v>0</v>
      </c>
      <c r="H12" s="160" t="n">
        <v>0</v>
      </c>
      <c r="I12" s="160" t="n">
        <v>0</v>
      </c>
      <c r="J12" s="159" t="n">
        <v>100</v>
      </c>
    </row>
    <row r="13" customFormat="false" ht="12.75" hidden="false" customHeight="false" outlineLevel="0" collapsed="false">
      <c r="A13" s="0" t="n">
        <f aca="false">INDEX(BucketTable,MATCH(B13,SumMonths,0),1)</f>
        <v>1</v>
      </c>
      <c r="B13" s="171" t="n">
        <v>37316</v>
      </c>
      <c r="C13" s="159" t="s">
        <v>141</v>
      </c>
      <c r="D13" s="159" t="s">
        <v>15</v>
      </c>
      <c r="E13" s="160" t="n">
        <v>0</v>
      </c>
      <c r="F13" s="159" t="n">
        <v>0</v>
      </c>
      <c r="G13" s="160" t="n">
        <v>0</v>
      </c>
      <c r="H13" s="160" t="n">
        <v>0</v>
      </c>
      <c r="I13" s="160" t="n">
        <v>0</v>
      </c>
      <c r="J13" s="159" t="n">
        <v>100</v>
      </c>
    </row>
    <row r="14" customFormat="false" ht="12.75" hidden="false" customHeight="false" outlineLevel="0" collapsed="false">
      <c r="A14" s="0" t="n">
        <f aca="false">INDEX(BucketTable,MATCH(B14,SumMonths,0),1)</f>
        <v>1</v>
      </c>
      <c r="B14" s="171" t="n">
        <v>37316</v>
      </c>
      <c r="C14" s="159" t="s">
        <v>142</v>
      </c>
      <c r="D14" s="159" t="s">
        <v>15</v>
      </c>
      <c r="E14" s="160" t="n">
        <v>0</v>
      </c>
      <c r="F14" s="159" t="n">
        <v>0</v>
      </c>
      <c r="G14" s="160" t="n">
        <v>0</v>
      </c>
      <c r="H14" s="160" t="n">
        <v>0</v>
      </c>
      <c r="I14" s="160" t="n">
        <v>0</v>
      </c>
      <c r="J14" s="159" t="n">
        <v>100</v>
      </c>
    </row>
    <row r="15" customFormat="false" ht="12.75" hidden="false" customHeight="false" outlineLevel="0" collapsed="false">
      <c r="A15" s="0" t="n">
        <f aca="false">INDEX(BucketTable,MATCH(B15,SumMonths,0),1)</f>
        <v>1</v>
      </c>
      <c r="B15" s="171" t="n">
        <v>37316</v>
      </c>
      <c r="C15" s="159" t="s">
        <v>143</v>
      </c>
      <c r="D15" s="159" t="s">
        <v>15</v>
      </c>
      <c r="E15" s="160" t="n">
        <v>0</v>
      </c>
      <c r="F15" s="159" t="n">
        <v>0</v>
      </c>
      <c r="G15" s="160" t="n">
        <v>0</v>
      </c>
      <c r="H15" s="160" t="n">
        <v>-0.1</v>
      </c>
      <c r="I15" s="160" t="n">
        <v>0</v>
      </c>
      <c r="J15" s="159" t="n">
        <v>100</v>
      </c>
    </row>
    <row r="16" customFormat="false" ht="12.75" hidden="false" customHeight="false" outlineLevel="0" collapsed="false">
      <c r="A16" s="0" t="n">
        <f aca="false">INDEX(BucketTable,MATCH(B16,SumMonths,0),1)</f>
        <v>1</v>
      </c>
      <c r="B16" s="171" t="n">
        <v>37316</v>
      </c>
      <c r="C16" s="159" t="s">
        <v>144</v>
      </c>
      <c r="D16" s="159" t="s">
        <v>15</v>
      </c>
      <c r="E16" s="160" t="n">
        <v>0</v>
      </c>
      <c r="F16" s="159" t="n">
        <v>0</v>
      </c>
      <c r="G16" s="160" t="n">
        <v>0</v>
      </c>
      <c r="H16" s="160" t="n">
        <v>-0.1</v>
      </c>
      <c r="I16" s="160" t="n">
        <v>0</v>
      </c>
      <c r="J16" s="159" t="n">
        <v>100</v>
      </c>
    </row>
    <row r="17" customFormat="false" ht="12.75" hidden="false" customHeight="false" outlineLevel="0" collapsed="false">
      <c r="A17" s="0" t="n">
        <f aca="false">INDEX(BucketTable,MATCH(B17,SumMonths,0),1)</f>
        <v>1</v>
      </c>
      <c r="B17" s="171" t="n">
        <v>37316</v>
      </c>
      <c r="C17" s="159" t="s">
        <v>145</v>
      </c>
      <c r="D17" s="159" t="s">
        <v>15</v>
      </c>
      <c r="E17" s="160" t="n">
        <v>0</v>
      </c>
      <c r="F17" s="159" t="n">
        <v>0</v>
      </c>
      <c r="G17" s="160" t="n">
        <v>0</v>
      </c>
      <c r="H17" s="160" t="n">
        <v>-0.025</v>
      </c>
      <c r="I17" s="160" t="n">
        <v>0</v>
      </c>
      <c r="J17" s="159" t="n">
        <v>100</v>
      </c>
    </row>
    <row r="18" customFormat="false" ht="12.75" hidden="false" customHeight="false" outlineLevel="0" collapsed="false">
      <c r="A18" s="0" t="n">
        <f aca="false">INDEX(BucketTable,MATCH(B18,SumMonths,0),1)</f>
        <v>1</v>
      </c>
      <c r="B18" s="171" t="n">
        <v>37316</v>
      </c>
      <c r="C18" s="159" t="s">
        <v>146</v>
      </c>
      <c r="D18" s="159" t="s">
        <v>15</v>
      </c>
      <c r="E18" s="160" t="n">
        <v>0</v>
      </c>
      <c r="F18" s="159" t="n">
        <v>0</v>
      </c>
      <c r="G18" s="160" t="n">
        <v>0</v>
      </c>
      <c r="H18" s="160" t="n">
        <v>-0.00383740663529</v>
      </c>
      <c r="I18" s="160" t="n">
        <v>0</v>
      </c>
      <c r="J18" s="159" t="n">
        <v>100</v>
      </c>
    </row>
    <row r="19" customFormat="false" ht="12.75" hidden="false" customHeight="false" outlineLevel="0" collapsed="false">
      <c r="A19" s="0" t="n">
        <f aca="false">INDEX(BucketTable,MATCH(B19,SumMonths,0),1)</f>
        <v>1</v>
      </c>
      <c r="B19" s="171" t="n">
        <v>37316</v>
      </c>
      <c r="C19" s="159" t="s">
        <v>147</v>
      </c>
      <c r="D19" s="159" t="s">
        <v>15</v>
      </c>
      <c r="E19" s="160" t="n">
        <v>0</v>
      </c>
      <c r="F19" s="159" t="n">
        <v>0</v>
      </c>
      <c r="G19" s="160" t="n">
        <v>0</v>
      </c>
      <c r="H19" s="160" t="n">
        <v>-0.00113636255265</v>
      </c>
      <c r="I19" s="160" t="n">
        <v>0</v>
      </c>
      <c r="J19" s="159" t="n">
        <v>100</v>
      </c>
    </row>
    <row r="20" customFormat="false" ht="12.75" hidden="false" customHeight="false" outlineLevel="0" collapsed="false">
      <c r="A20" s="0" t="n">
        <f aca="false">INDEX(BucketTable,MATCH(B20,SumMonths,0),1)</f>
        <v>1</v>
      </c>
      <c r="B20" s="171" t="n">
        <v>37316</v>
      </c>
      <c r="C20" s="159" t="s">
        <v>148</v>
      </c>
      <c r="D20" s="159" t="s">
        <v>15</v>
      </c>
      <c r="E20" s="160" t="n">
        <v>0</v>
      </c>
      <c r="F20" s="159" t="n">
        <v>0</v>
      </c>
      <c r="G20" s="160" t="n">
        <v>0</v>
      </c>
      <c r="H20" s="160" t="n">
        <v>0</v>
      </c>
      <c r="I20" s="160" t="n">
        <v>0</v>
      </c>
      <c r="J20" s="159" t="n">
        <v>100</v>
      </c>
    </row>
    <row r="21" customFormat="false" ht="12.75" hidden="false" customHeight="false" outlineLevel="0" collapsed="false">
      <c r="A21" s="0" t="n">
        <f aca="false">INDEX(BucketTable,MATCH(B21,SumMonths,0),1)</f>
        <v>1</v>
      </c>
      <c r="B21" s="171" t="n">
        <v>37316</v>
      </c>
      <c r="C21" s="159" t="s">
        <v>149</v>
      </c>
      <c r="D21" s="159" t="s">
        <v>15</v>
      </c>
      <c r="E21" s="160" t="n">
        <v>0</v>
      </c>
      <c r="F21" s="159" t="n">
        <v>0</v>
      </c>
      <c r="G21" s="160" t="n">
        <v>0</v>
      </c>
      <c r="H21" s="160" t="n">
        <v>0</v>
      </c>
      <c r="I21" s="160" t="n">
        <v>0</v>
      </c>
      <c r="J21" s="159" t="n">
        <v>100</v>
      </c>
    </row>
    <row r="22" customFormat="false" ht="12.75" hidden="false" customHeight="false" outlineLevel="0" collapsed="false">
      <c r="A22" s="0" t="n">
        <f aca="false">INDEX(BucketTable,MATCH(B22,SumMonths,0),1)</f>
        <v>1</v>
      </c>
      <c r="B22" s="171" t="n">
        <v>37316</v>
      </c>
      <c r="C22" s="159" t="s">
        <v>150</v>
      </c>
      <c r="D22" s="159" t="s">
        <v>15</v>
      </c>
      <c r="E22" s="160" t="n">
        <v>0</v>
      </c>
      <c r="F22" s="159" t="n">
        <v>0</v>
      </c>
      <c r="G22" s="160" t="n">
        <v>0</v>
      </c>
      <c r="H22" s="160" t="n">
        <v>0.0005</v>
      </c>
      <c r="I22" s="160" t="n">
        <v>0</v>
      </c>
      <c r="J22" s="159" t="n">
        <v>100</v>
      </c>
    </row>
    <row r="23" customFormat="false" ht="12.75" hidden="false" customHeight="false" outlineLevel="0" collapsed="false">
      <c r="A23" s="0" t="n">
        <f aca="false">INDEX(BucketTable,MATCH(B23,SumMonths,0),1)</f>
        <v>1</v>
      </c>
      <c r="B23" s="171" t="n">
        <v>37316</v>
      </c>
      <c r="C23" s="159" t="s">
        <v>151</v>
      </c>
      <c r="D23" s="159" t="s">
        <v>15</v>
      </c>
      <c r="E23" s="160" t="n">
        <v>0</v>
      </c>
      <c r="F23" s="159" t="n">
        <v>0</v>
      </c>
      <c r="G23" s="160" t="n">
        <v>0</v>
      </c>
      <c r="H23" s="160" t="n">
        <v>0.02</v>
      </c>
      <c r="I23" s="160" t="n">
        <v>0</v>
      </c>
      <c r="J23" s="159" t="n">
        <v>100</v>
      </c>
    </row>
    <row r="24" customFormat="false" ht="12.75" hidden="false" customHeight="false" outlineLevel="0" collapsed="false">
      <c r="A24" s="0" t="n">
        <f aca="false">INDEX(BucketTable,MATCH(B24,SumMonths,0),1)</f>
        <v>1</v>
      </c>
      <c r="B24" s="171" t="n">
        <v>37316</v>
      </c>
      <c r="C24" s="159" t="s">
        <v>152</v>
      </c>
      <c r="D24" s="159" t="s">
        <v>15</v>
      </c>
      <c r="E24" s="160" t="n">
        <v>0</v>
      </c>
      <c r="F24" s="159" t="n">
        <v>0</v>
      </c>
      <c r="G24" s="160" t="n">
        <v>0</v>
      </c>
      <c r="H24" s="160" t="n">
        <v>-0.01</v>
      </c>
      <c r="I24" s="160" t="n">
        <v>0</v>
      </c>
      <c r="J24" s="159" t="n">
        <v>100</v>
      </c>
    </row>
    <row r="25" customFormat="false" ht="12.75" hidden="false" customHeight="false" outlineLevel="0" collapsed="false">
      <c r="A25" s="0" t="n">
        <f aca="false">INDEX(BucketTable,MATCH(B25,SumMonths,0),1)</f>
        <v>1</v>
      </c>
      <c r="B25" s="171" t="n">
        <v>37316</v>
      </c>
      <c r="C25" s="159" t="s">
        <v>153</v>
      </c>
      <c r="D25" s="159" t="s">
        <v>15</v>
      </c>
      <c r="E25" s="160" t="n">
        <v>0</v>
      </c>
      <c r="F25" s="159" t="n">
        <v>0</v>
      </c>
      <c r="G25" s="160" t="n">
        <v>0</v>
      </c>
      <c r="H25" s="160" t="n">
        <v>0</v>
      </c>
      <c r="I25" s="160" t="n">
        <v>0</v>
      </c>
      <c r="J25" s="159" t="n">
        <v>100</v>
      </c>
    </row>
    <row r="26" customFormat="false" ht="12.75" hidden="false" customHeight="false" outlineLevel="0" collapsed="false">
      <c r="A26" s="0" t="n">
        <f aca="false">INDEX(BucketTable,MATCH(B26,SumMonths,0),1)</f>
        <v>1</v>
      </c>
      <c r="B26" s="171" t="n">
        <v>37316</v>
      </c>
      <c r="C26" s="159" t="s">
        <v>154</v>
      </c>
      <c r="D26" s="159" t="s">
        <v>15</v>
      </c>
      <c r="E26" s="160" t="n">
        <v>0</v>
      </c>
      <c r="F26" s="159" t="n">
        <v>0</v>
      </c>
      <c r="G26" s="160" t="n">
        <v>0</v>
      </c>
      <c r="H26" s="160" t="n">
        <v>-0.1</v>
      </c>
      <c r="I26" s="160" t="n">
        <v>0</v>
      </c>
      <c r="J26" s="159" t="n">
        <v>100</v>
      </c>
    </row>
    <row r="27" customFormat="false" ht="12.75" hidden="false" customHeight="false" outlineLevel="0" collapsed="false">
      <c r="A27" s="0" t="n">
        <f aca="false">INDEX(BucketTable,MATCH(B27,SumMonths,0),1)</f>
        <v>1</v>
      </c>
      <c r="B27" s="171" t="n">
        <v>37316</v>
      </c>
      <c r="C27" s="159" t="s">
        <v>155</v>
      </c>
      <c r="D27" s="159" t="s">
        <v>15</v>
      </c>
      <c r="E27" s="160" t="n">
        <v>0</v>
      </c>
      <c r="F27" s="159" t="n">
        <v>0</v>
      </c>
      <c r="G27" s="160" t="n">
        <v>0</v>
      </c>
      <c r="H27" s="160" t="n">
        <v>0.02</v>
      </c>
      <c r="I27" s="160" t="n">
        <v>0</v>
      </c>
      <c r="J27" s="159" t="n">
        <v>100</v>
      </c>
    </row>
    <row r="28" customFormat="false" ht="12.75" hidden="false" customHeight="false" outlineLevel="0" collapsed="false">
      <c r="A28" s="0" t="n">
        <f aca="false">INDEX(BucketTable,MATCH(B28,SumMonths,0),1)</f>
        <v>1</v>
      </c>
      <c r="B28" s="171" t="n">
        <v>37316</v>
      </c>
      <c r="C28" s="159" t="s">
        <v>133</v>
      </c>
      <c r="D28" s="159" t="s">
        <v>98</v>
      </c>
      <c r="E28" s="160" t="n">
        <v>0</v>
      </c>
      <c r="F28" s="159" t="n">
        <v>0</v>
      </c>
      <c r="G28" s="160" t="n">
        <v>0</v>
      </c>
      <c r="H28" s="160" t="n">
        <v>-0.01</v>
      </c>
      <c r="I28" s="160" t="n">
        <v>0</v>
      </c>
      <c r="J28" s="159" t="n">
        <v>100</v>
      </c>
    </row>
    <row r="29" customFormat="false" ht="12.75" hidden="false" customHeight="false" outlineLevel="0" collapsed="false">
      <c r="A29" s="0" t="n">
        <f aca="false">INDEX(BucketTable,MATCH(B29,SumMonths,0),1)</f>
        <v>1</v>
      </c>
      <c r="B29" s="171" t="n">
        <v>37316</v>
      </c>
      <c r="C29" s="159" t="s">
        <v>142</v>
      </c>
      <c r="D29" s="159" t="s">
        <v>98</v>
      </c>
      <c r="E29" s="160" t="n">
        <v>0</v>
      </c>
      <c r="F29" s="159" t="n">
        <v>0</v>
      </c>
      <c r="G29" s="160" t="n">
        <v>0</v>
      </c>
      <c r="H29" s="160" t="n">
        <v>0</v>
      </c>
      <c r="I29" s="160" t="n">
        <v>0</v>
      </c>
      <c r="J29" s="159" t="n">
        <v>100</v>
      </c>
    </row>
    <row r="30" customFormat="false" ht="12.75" hidden="false" customHeight="false" outlineLevel="0" collapsed="false">
      <c r="A30" s="0" t="n">
        <f aca="false">INDEX(BucketTable,MATCH(B30,SumMonths,0),1)</f>
        <v>1</v>
      </c>
      <c r="B30" s="171" t="n">
        <v>37316</v>
      </c>
      <c r="C30" s="159" t="s">
        <v>154</v>
      </c>
      <c r="D30" s="159" t="s">
        <v>98</v>
      </c>
      <c r="E30" s="160" t="n">
        <v>0</v>
      </c>
      <c r="F30" s="159" t="n">
        <v>0</v>
      </c>
      <c r="G30" s="160" t="n">
        <v>0</v>
      </c>
      <c r="H30" s="160" t="n">
        <v>-0.1</v>
      </c>
      <c r="I30" s="160" t="n">
        <v>0</v>
      </c>
      <c r="J30" s="159" t="n">
        <v>100</v>
      </c>
    </row>
    <row r="31" customFormat="false" ht="12.75" hidden="false" customHeight="false" outlineLevel="0" collapsed="false">
      <c r="A31" s="0" t="n">
        <f aca="false">INDEX(BucketTable,MATCH(B31,SumMonths,0),1)</f>
        <v>2</v>
      </c>
      <c r="B31" s="171" t="n">
        <v>37347</v>
      </c>
      <c r="C31" s="159" t="s">
        <v>132</v>
      </c>
      <c r="D31" s="159" t="s">
        <v>15</v>
      </c>
      <c r="E31" s="160" t="n">
        <v>0</v>
      </c>
      <c r="F31" s="159" t="n">
        <v>0</v>
      </c>
      <c r="G31" s="160" t="n">
        <v>0</v>
      </c>
      <c r="H31" s="160" t="n">
        <v>0.003058433532</v>
      </c>
      <c r="I31" s="160" t="n">
        <v>0</v>
      </c>
      <c r="J31" s="159" t="n">
        <v>0</v>
      </c>
    </row>
    <row r="32" customFormat="false" ht="12.75" hidden="false" customHeight="false" outlineLevel="0" collapsed="false">
      <c r="A32" s="0" t="n">
        <f aca="false">INDEX(BucketTable,MATCH(B32,SumMonths,0),1)</f>
        <v>2</v>
      </c>
      <c r="B32" s="171" t="n">
        <v>37347</v>
      </c>
      <c r="C32" s="159" t="s">
        <v>133</v>
      </c>
      <c r="D32" s="159" t="s">
        <v>15</v>
      </c>
      <c r="E32" s="160" t="n">
        <v>-22.48382232</v>
      </c>
      <c r="F32" s="159" t="n">
        <v>0</v>
      </c>
      <c r="G32" s="160" t="n">
        <v>-22.48382232</v>
      </c>
      <c r="H32" s="160" t="n">
        <v>-0.01</v>
      </c>
      <c r="I32" s="160" t="n">
        <v>0.2248382232</v>
      </c>
      <c r="J32" s="159" t="n">
        <v>0</v>
      </c>
    </row>
    <row r="33" customFormat="false" ht="12.75" hidden="false" customHeight="false" outlineLevel="0" collapsed="false">
      <c r="A33" s="0" t="n">
        <f aca="false">INDEX(BucketTable,MATCH(B33,SumMonths,0),1)</f>
        <v>2</v>
      </c>
      <c r="B33" s="171" t="n">
        <v>37347</v>
      </c>
      <c r="C33" s="159" t="s">
        <v>134</v>
      </c>
      <c r="D33" s="159" t="s">
        <v>15</v>
      </c>
      <c r="E33" s="160" t="n">
        <v>-29.97842976</v>
      </c>
      <c r="F33" s="159" t="n">
        <v>0</v>
      </c>
      <c r="G33" s="160" t="n">
        <v>-29.97842976</v>
      </c>
      <c r="H33" s="160" t="n">
        <v>-0.00570511817933</v>
      </c>
      <c r="I33" s="160" t="n">
        <v>0.171030484611544</v>
      </c>
      <c r="J33" s="159" t="n">
        <v>0</v>
      </c>
    </row>
    <row r="34" customFormat="false" ht="12.75" hidden="false" customHeight="false" outlineLevel="0" collapsed="false">
      <c r="A34" s="0" t="n">
        <f aca="false">INDEX(BucketTable,MATCH(B34,SumMonths,0),1)</f>
        <v>2</v>
      </c>
      <c r="B34" s="171" t="n">
        <v>37347</v>
      </c>
      <c r="C34" s="159" t="s">
        <v>135</v>
      </c>
      <c r="D34" s="159" t="s">
        <v>15</v>
      </c>
      <c r="E34" s="160" t="n">
        <v>22.24399488</v>
      </c>
      <c r="F34" s="159" t="n">
        <v>0</v>
      </c>
      <c r="G34" s="160" t="n">
        <v>22.24399488</v>
      </c>
      <c r="H34" s="160" t="n">
        <v>-0.1</v>
      </c>
      <c r="I34" s="160" t="n">
        <v>-2.224399488</v>
      </c>
      <c r="J34" s="159" t="n">
        <v>0</v>
      </c>
    </row>
    <row r="35" customFormat="false" ht="12.75" hidden="false" customHeight="false" outlineLevel="0" collapsed="false">
      <c r="A35" s="0" t="n">
        <f aca="false">INDEX(BucketTable,MATCH(B35,SumMonths,0),1)</f>
        <v>2</v>
      </c>
      <c r="B35" s="171" t="n">
        <v>37347</v>
      </c>
      <c r="C35" s="159" t="s">
        <v>136</v>
      </c>
      <c r="D35" s="159" t="s">
        <v>15</v>
      </c>
      <c r="E35" s="160" t="n">
        <v>-2.99784298</v>
      </c>
      <c r="F35" s="159" t="n">
        <v>0</v>
      </c>
      <c r="G35" s="160" t="n">
        <v>-2.99784298</v>
      </c>
      <c r="H35" s="160" t="n">
        <v>-0.1</v>
      </c>
      <c r="I35" s="160" t="n">
        <v>0.299784298</v>
      </c>
      <c r="J35" s="159" t="n">
        <v>0</v>
      </c>
    </row>
    <row r="36" customFormat="false" ht="12.75" hidden="false" customHeight="false" outlineLevel="0" collapsed="false">
      <c r="A36" s="0" t="n">
        <f aca="false">INDEX(BucketTable,MATCH(B36,SumMonths,0),1)</f>
        <v>2</v>
      </c>
      <c r="B36" s="171" t="n">
        <v>37347</v>
      </c>
      <c r="C36" s="159" t="s">
        <v>137</v>
      </c>
      <c r="D36" s="159" t="s">
        <v>15</v>
      </c>
      <c r="E36" s="160" t="n">
        <v>0</v>
      </c>
      <c r="F36" s="159" t="n">
        <v>0</v>
      </c>
      <c r="G36" s="160" t="n">
        <v>0</v>
      </c>
      <c r="H36" s="160" t="n">
        <v>0</v>
      </c>
      <c r="I36" s="160" t="n">
        <v>0</v>
      </c>
      <c r="J36" s="159" t="n">
        <v>0</v>
      </c>
    </row>
    <row r="37" customFormat="false" ht="12.75" hidden="false" customHeight="false" outlineLevel="0" collapsed="false">
      <c r="A37" s="0" t="n">
        <f aca="false">INDEX(BucketTable,MATCH(B37,SumMonths,0),1)</f>
        <v>2</v>
      </c>
      <c r="B37" s="171" t="n">
        <v>37347</v>
      </c>
      <c r="C37" s="159" t="s">
        <v>138</v>
      </c>
      <c r="D37" s="159" t="s">
        <v>15</v>
      </c>
      <c r="E37" s="160" t="n">
        <v>0</v>
      </c>
      <c r="F37" s="159" t="n">
        <v>0</v>
      </c>
      <c r="G37" s="160" t="n">
        <v>0</v>
      </c>
      <c r="H37" s="160" t="n">
        <v>0</v>
      </c>
      <c r="I37" s="160" t="n">
        <v>0</v>
      </c>
      <c r="J37" s="159" t="n">
        <v>0</v>
      </c>
    </row>
    <row r="38" customFormat="false" ht="12.75" hidden="false" customHeight="false" outlineLevel="0" collapsed="false">
      <c r="A38" s="0" t="n">
        <f aca="false">INDEX(BucketTable,MATCH(B38,SumMonths,0),1)</f>
        <v>2</v>
      </c>
      <c r="B38" s="171" t="n">
        <v>37347</v>
      </c>
      <c r="C38" s="159" t="s">
        <v>139</v>
      </c>
      <c r="D38" s="159" t="s">
        <v>15</v>
      </c>
      <c r="E38" s="160" t="n">
        <v>0</v>
      </c>
      <c r="F38" s="159" t="n">
        <v>0</v>
      </c>
      <c r="G38" s="160" t="n">
        <v>0</v>
      </c>
      <c r="H38" s="160" t="n">
        <v>0.0126</v>
      </c>
      <c r="I38" s="160" t="n">
        <v>0</v>
      </c>
      <c r="J38" s="159" t="n">
        <v>0</v>
      </c>
    </row>
    <row r="39" customFormat="false" ht="12.75" hidden="false" customHeight="false" outlineLevel="0" collapsed="false">
      <c r="A39" s="0" t="n">
        <f aca="false">INDEX(BucketTable,MATCH(B39,SumMonths,0),1)</f>
        <v>2</v>
      </c>
      <c r="B39" s="171" t="n">
        <v>37347</v>
      </c>
      <c r="C39" s="159" t="s">
        <v>140</v>
      </c>
      <c r="D39" s="159" t="s">
        <v>15</v>
      </c>
      <c r="E39" s="160" t="n">
        <v>0</v>
      </c>
      <c r="F39" s="159" t="n">
        <v>0</v>
      </c>
      <c r="G39" s="160" t="n">
        <v>0</v>
      </c>
      <c r="H39" s="160" t="n">
        <v>0</v>
      </c>
      <c r="I39" s="160" t="n">
        <v>0</v>
      </c>
      <c r="J39" s="159" t="n">
        <v>0</v>
      </c>
    </row>
    <row r="40" customFormat="false" ht="12.75" hidden="false" customHeight="false" outlineLevel="0" collapsed="false">
      <c r="A40" s="0" t="n">
        <f aca="false">INDEX(BucketTable,MATCH(B40,SumMonths,0),1)</f>
        <v>2</v>
      </c>
      <c r="B40" s="171" t="n">
        <v>37347</v>
      </c>
      <c r="C40" s="159" t="s">
        <v>142</v>
      </c>
      <c r="D40" s="159" t="s">
        <v>15</v>
      </c>
      <c r="E40" s="160" t="n">
        <v>16.66301054</v>
      </c>
      <c r="F40" s="159" t="n">
        <v>0</v>
      </c>
      <c r="G40" s="160" t="n">
        <v>16.66301054</v>
      </c>
      <c r="H40" s="160" t="n">
        <v>0</v>
      </c>
      <c r="I40" s="160" t="n">
        <v>0</v>
      </c>
      <c r="J40" s="159" t="n">
        <v>0</v>
      </c>
    </row>
    <row r="41" customFormat="false" ht="12.75" hidden="false" customHeight="false" outlineLevel="0" collapsed="false">
      <c r="A41" s="0" t="n">
        <f aca="false">INDEX(BucketTable,MATCH(B41,SumMonths,0),1)</f>
        <v>2</v>
      </c>
      <c r="B41" s="171" t="n">
        <v>37347</v>
      </c>
      <c r="C41" s="159" t="s">
        <v>144</v>
      </c>
      <c r="D41" s="159" t="s">
        <v>15</v>
      </c>
      <c r="E41" s="160" t="n">
        <v>60.5894044</v>
      </c>
      <c r="F41" s="159" t="n">
        <v>0</v>
      </c>
      <c r="G41" s="160" t="n">
        <v>60.5894044</v>
      </c>
      <c r="H41" s="160" t="n">
        <v>-0.1</v>
      </c>
      <c r="I41" s="160" t="n">
        <v>-6.05894044</v>
      </c>
      <c r="J41" s="159" t="n">
        <v>0</v>
      </c>
    </row>
    <row r="42" customFormat="false" ht="12.75" hidden="false" customHeight="false" outlineLevel="0" collapsed="false">
      <c r="A42" s="0" t="n">
        <f aca="false">INDEX(BucketTable,MATCH(B42,SumMonths,0),1)</f>
        <v>2</v>
      </c>
      <c r="B42" s="171" t="n">
        <v>37347</v>
      </c>
      <c r="C42" s="159" t="s">
        <v>145</v>
      </c>
      <c r="D42" s="159" t="s">
        <v>15</v>
      </c>
      <c r="E42" s="160" t="n">
        <v>-1.08921629</v>
      </c>
      <c r="F42" s="159" t="n">
        <v>0</v>
      </c>
      <c r="G42" s="160" t="n">
        <v>-1.08921629</v>
      </c>
      <c r="H42" s="160" t="n">
        <v>-0.025</v>
      </c>
      <c r="I42" s="160" t="n">
        <v>0.02723040725</v>
      </c>
      <c r="J42" s="159" t="n">
        <v>0</v>
      </c>
    </row>
    <row r="43" customFormat="false" ht="12.75" hidden="false" customHeight="false" outlineLevel="0" collapsed="false">
      <c r="A43" s="0" t="n">
        <f aca="false">INDEX(BucketTable,MATCH(B43,SumMonths,0),1)</f>
        <v>2</v>
      </c>
      <c r="B43" s="171" t="n">
        <v>37347</v>
      </c>
      <c r="C43" s="159" t="s">
        <v>147</v>
      </c>
      <c r="D43" s="159" t="s">
        <v>15</v>
      </c>
      <c r="E43" s="160" t="n">
        <v>14.98921488</v>
      </c>
      <c r="F43" s="159" t="n">
        <v>0</v>
      </c>
      <c r="G43" s="160" t="n">
        <v>14.98921488</v>
      </c>
      <c r="H43" s="160" t="n">
        <v>-0.00399249792099</v>
      </c>
      <c r="I43" s="160" t="n">
        <v>-0.0598444092456724</v>
      </c>
      <c r="J43" s="159" t="n">
        <v>0</v>
      </c>
    </row>
    <row r="44" customFormat="false" ht="12.75" hidden="false" customHeight="false" outlineLevel="0" collapsed="false">
      <c r="A44" s="0" t="n">
        <f aca="false">INDEX(BucketTable,MATCH(B44,SumMonths,0),1)</f>
        <v>2</v>
      </c>
      <c r="B44" s="171" t="n">
        <v>37347</v>
      </c>
      <c r="C44" s="159" t="s">
        <v>148</v>
      </c>
      <c r="D44" s="159" t="s">
        <v>15</v>
      </c>
      <c r="E44" s="160" t="n">
        <v>-2.99784298</v>
      </c>
      <c r="F44" s="159" t="n">
        <v>0</v>
      </c>
      <c r="G44" s="160" t="n">
        <v>-2.99784298</v>
      </c>
      <c r="H44" s="160" t="n">
        <v>0</v>
      </c>
      <c r="I44" s="160" t="n">
        <v>0</v>
      </c>
      <c r="J44" s="159" t="n">
        <v>0</v>
      </c>
    </row>
    <row r="45" customFormat="false" ht="12.75" hidden="false" customHeight="false" outlineLevel="0" collapsed="false">
      <c r="A45" s="0" t="n">
        <f aca="false">INDEX(BucketTable,MATCH(B45,SumMonths,0),1)</f>
        <v>2</v>
      </c>
      <c r="B45" s="171" t="n">
        <v>37347</v>
      </c>
      <c r="C45" s="159" t="s">
        <v>149</v>
      </c>
      <c r="D45" s="159" t="s">
        <v>15</v>
      </c>
      <c r="E45" s="160" t="n">
        <v>0</v>
      </c>
      <c r="F45" s="159" t="n">
        <v>0</v>
      </c>
      <c r="G45" s="160" t="n">
        <v>0</v>
      </c>
      <c r="H45" s="160" t="n">
        <v>0</v>
      </c>
      <c r="I45" s="160" t="n">
        <v>0</v>
      </c>
      <c r="J45" s="159" t="n">
        <v>0</v>
      </c>
    </row>
    <row r="46" customFormat="false" ht="12.75" hidden="false" customHeight="false" outlineLevel="0" collapsed="false">
      <c r="A46" s="0" t="n">
        <f aca="false">INDEX(BucketTable,MATCH(B46,SumMonths,0),1)</f>
        <v>2</v>
      </c>
      <c r="B46" s="171" t="n">
        <v>37347</v>
      </c>
      <c r="C46" s="159" t="s">
        <v>151</v>
      </c>
      <c r="D46" s="159" t="s">
        <v>15</v>
      </c>
      <c r="E46" s="160" t="n">
        <v>0</v>
      </c>
      <c r="F46" s="159" t="n">
        <v>0</v>
      </c>
      <c r="G46" s="160" t="n">
        <v>0</v>
      </c>
      <c r="H46" s="160" t="n">
        <v>0.02</v>
      </c>
      <c r="I46" s="160" t="n">
        <v>0</v>
      </c>
      <c r="J46" s="159" t="n">
        <v>0</v>
      </c>
    </row>
    <row r="47" customFormat="false" ht="12.75" hidden="false" customHeight="false" outlineLevel="0" collapsed="false">
      <c r="A47" s="0" t="n">
        <f aca="false">INDEX(BucketTable,MATCH(B47,SumMonths,0),1)</f>
        <v>2</v>
      </c>
      <c r="B47" s="171" t="n">
        <v>37347</v>
      </c>
      <c r="C47" s="159" t="s">
        <v>153</v>
      </c>
      <c r="D47" s="159" t="s">
        <v>15</v>
      </c>
      <c r="E47" s="160" t="n">
        <v>-26.10121951</v>
      </c>
      <c r="F47" s="159" t="n">
        <v>0</v>
      </c>
      <c r="G47" s="160" t="n">
        <v>-26.10121951</v>
      </c>
      <c r="H47" s="160" t="n">
        <v>0</v>
      </c>
      <c r="I47" s="160" t="n">
        <v>0</v>
      </c>
      <c r="J47" s="159" t="n">
        <v>0</v>
      </c>
    </row>
    <row r="48" customFormat="false" ht="12.75" hidden="false" customHeight="false" outlineLevel="0" collapsed="false">
      <c r="A48" s="0" t="n">
        <f aca="false">INDEX(BucketTable,MATCH(B48,SumMonths,0),1)</f>
        <v>2</v>
      </c>
      <c r="B48" s="171" t="n">
        <v>37347</v>
      </c>
      <c r="C48" s="159" t="s">
        <v>154</v>
      </c>
      <c r="D48" s="159" t="s">
        <v>15</v>
      </c>
      <c r="E48" s="160" t="n">
        <v>-12.99065291</v>
      </c>
      <c r="F48" s="159" t="n">
        <v>0</v>
      </c>
      <c r="G48" s="160" t="n">
        <v>-12.99065291</v>
      </c>
      <c r="H48" s="160" t="n">
        <v>-0.1</v>
      </c>
      <c r="I48" s="160" t="n">
        <v>1.299065291</v>
      </c>
      <c r="J48" s="159" t="n">
        <v>0</v>
      </c>
    </row>
    <row r="49" customFormat="false" ht="12.75" hidden="false" customHeight="false" outlineLevel="0" collapsed="false">
      <c r="A49" s="0" t="n">
        <f aca="false">INDEX(BucketTable,MATCH(B49,SumMonths,0),1)</f>
        <v>2</v>
      </c>
      <c r="B49" s="171" t="n">
        <v>37347</v>
      </c>
      <c r="C49" s="159" t="s">
        <v>155</v>
      </c>
      <c r="D49" s="159" t="s">
        <v>15</v>
      </c>
      <c r="E49" s="160" t="n">
        <v>-5.99568595</v>
      </c>
      <c r="F49" s="159" t="n">
        <v>0</v>
      </c>
      <c r="G49" s="160" t="n">
        <v>-5.99568595</v>
      </c>
      <c r="H49" s="160" t="n">
        <v>0.02</v>
      </c>
      <c r="I49" s="160" t="n">
        <v>-0.119913719</v>
      </c>
      <c r="J49" s="159" t="n">
        <v>0</v>
      </c>
    </row>
    <row r="50" customFormat="false" ht="12.75" hidden="false" customHeight="false" outlineLevel="0" collapsed="false">
      <c r="A50" s="0" t="n">
        <f aca="false">INDEX(BucketTable,MATCH(B50,SumMonths,0),1)</f>
        <v>2</v>
      </c>
      <c r="B50" s="171" t="n">
        <v>37347</v>
      </c>
      <c r="C50" s="159" t="s">
        <v>133</v>
      </c>
      <c r="D50" s="159" t="s">
        <v>98</v>
      </c>
      <c r="E50" s="160" t="n">
        <v>82.44068185</v>
      </c>
      <c r="F50" s="159" t="n">
        <v>0</v>
      </c>
      <c r="G50" s="160" t="n">
        <v>82.44068185</v>
      </c>
      <c r="H50" s="160" t="n">
        <v>-0.01</v>
      </c>
      <c r="I50" s="160" t="n">
        <v>-0.8244068185</v>
      </c>
      <c r="J50" s="159" t="n">
        <v>0</v>
      </c>
    </row>
    <row r="51" customFormat="false" ht="12.75" hidden="false" customHeight="false" outlineLevel="0" collapsed="false">
      <c r="A51" s="0" t="n">
        <f aca="false">INDEX(BucketTable,MATCH(B51,SumMonths,0),1)</f>
        <v>2</v>
      </c>
      <c r="B51" s="171" t="n">
        <v>37347</v>
      </c>
      <c r="C51" s="159" t="s">
        <v>142</v>
      </c>
      <c r="D51" s="159" t="s">
        <v>98</v>
      </c>
      <c r="E51" s="160" t="n">
        <v>5.09633306</v>
      </c>
      <c r="F51" s="159" t="n">
        <v>0</v>
      </c>
      <c r="G51" s="160" t="n">
        <v>5.09633306</v>
      </c>
      <c r="H51" s="160" t="n">
        <v>0</v>
      </c>
      <c r="I51" s="160" t="n">
        <v>0</v>
      </c>
      <c r="J51" s="159" t="n">
        <v>0</v>
      </c>
    </row>
    <row r="52" customFormat="false" ht="12.75" hidden="false" customHeight="false" outlineLevel="0" collapsed="false">
      <c r="A52" s="0" t="n">
        <f aca="false">INDEX(BucketTable,MATCH(B52,SumMonths,0),1)</f>
        <v>2</v>
      </c>
      <c r="B52" s="171" t="n">
        <v>37347</v>
      </c>
      <c r="C52" s="159" t="s">
        <v>154</v>
      </c>
      <c r="D52" s="159" t="s">
        <v>98</v>
      </c>
      <c r="E52" s="160" t="n">
        <v>-29.97842976</v>
      </c>
      <c r="F52" s="159" t="n">
        <v>0</v>
      </c>
      <c r="G52" s="160" t="n">
        <v>-29.97842976</v>
      </c>
      <c r="H52" s="160" t="n">
        <v>-0.1</v>
      </c>
      <c r="I52" s="160" t="n">
        <v>2.997842976</v>
      </c>
      <c r="J52" s="159" t="n">
        <v>0</v>
      </c>
    </row>
    <row r="53" customFormat="false" ht="12.75" hidden="false" customHeight="false" outlineLevel="0" collapsed="false">
      <c r="A53" s="0" t="n">
        <f aca="false">INDEX(BucketTable,MATCH(B53,SumMonths,0),1)</f>
        <v>3</v>
      </c>
      <c r="B53" s="171" t="n">
        <v>37377</v>
      </c>
      <c r="C53" s="159" t="s">
        <v>132</v>
      </c>
      <c r="D53" s="159" t="s">
        <v>15</v>
      </c>
      <c r="E53" s="160" t="n">
        <v>0</v>
      </c>
      <c r="F53" s="159" t="n">
        <v>0</v>
      </c>
      <c r="G53" s="160" t="n">
        <v>0</v>
      </c>
      <c r="H53" s="160" t="n">
        <v>-0.02002424001694</v>
      </c>
      <c r="I53" s="160" t="n">
        <v>0</v>
      </c>
      <c r="J53" s="159" t="n">
        <v>0</v>
      </c>
    </row>
    <row r="54" customFormat="false" ht="12.75" hidden="false" customHeight="false" outlineLevel="0" collapsed="false">
      <c r="A54" s="0" t="n">
        <f aca="false">INDEX(BucketTable,MATCH(B54,SumMonths,0),1)</f>
        <v>3</v>
      </c>
      <c r="B54" s="171" t="n">
        <v>37377</v>
      </c>
      <c r="C54" s="159" t="s">
        <v>133</v>
      </c>
      <c r="D54" s="159" t="s">
        <v>15</v>
      </c>
      <c r="E54" s="160" t="n">
        <v>-23.19576795</v>
      </c>
      <c r="F54" s="159" t="n">
        <v>0</v>
      </c>
      <c r="G54" s="160" t="n">
        <v>-23.19576795</v>
      </c>
      <c r="H54" s="160" t="n">
        <v>-0.01</v>
      </c>
      <c r="I54" s="160" t="n">
        <v>0.2319576795</v>
      </c>
      <c r="J54" s="159" t="n">
        <v>0</v>
      </c>
    </row>
    <row r="55" customFormat="false" ht="12.75" hidden="false" customHeight="false" outlineLevel="0" collapsed="false">
      <c r="A55" s="0" t="n">
        <f aca="false">INDEX(BucketTable,MATCH(B55,SumMonths,0),1)</f>
        <v>3</v>
      </c>
      <c r="B55" s="171" t="n">
        <v>37377</v>
      </c>
      <c r="C55" s="159" t="s">
        <v>135</v>
      </c>
      <c r="D55" s="159" t="s">
        <v>15</v>
      </c>
      <c r="E55" s="160" t="n">
        <v>23.18579127</v>
      </c>
      <c r="F55" s="159" t="n">
        <v>0</v>
      </c>
      <c r="G55" s="160" t="n">
        <v>23.18579127</v>
      </c>
      <c r="H55" s="160" t="n">
        <v>-0.1</v>
      </c>
      <c r="I55" s="160" t="n">
        <v>-2.318579127</v>
      </c>
      <c r="J55" s="159" t="n">
        <v>0</v>
      </c>
    </row>
    <row r="56" customFormat="false" ht="12.75" hidden="false" customHeight="false" outlineLevel="0" collapsed="false">
      <c r="A56" s="0" t="n">
        <f aca="false">INDEX(BucketTable,MATCH(B56,SumMonths,0),1)</f>
        <v>3</v>
      </c>
      <c r="B56" s="171" t="n">
        <v>37377</v>
      </c>
      <c r="C56" s="159" t="s">
        <v>136</v>
      </c>
      <c r="D56" s="159" t="s">
        <v>15</v>
      </c>
      <c r="E56" s="160" t="n">
        <v>-1.29696767</v>
      </c>
      <c r="F56" s="159" t="n">
        <v>0</v>
      </c>
      <c r="G56" s="160" t="n">
        <v>-1.29696767</v>
      </c>
      <c r="H56" s="160" t="n">
        <v>-0.1</v>
      </c>
      <c r="I56" s="160" t="n">
        <v>0.129696767</v>
      </c>
      <c r="J56" s="159" t="n">
        <v>0</v>
      </c>
    </row>
    <row r="57" customFormat="false" ht="12.75" hidden="false" customHeight="false" outlineLevel="0" collapsed="false">
      <c r="A57" s="0" t="n">
        <f aca="false">INDEX(BucketTable,MATCH(B57,SumMonths,0),1)</f>
        <v>3</v>
      </c>
      <c r="B57" s="171" t="n">
        <v>37377</v>
      </c>
      <c r="C57" s="159" t="s">
        <v>137</v>
      </c>
      <c r="D57" s="159" t="s">
        <v>15</v>
      </c>
      <c r="E57" s="160" t="n">
        <v>0</v>
      </c>
      <c r="F57" s="159" t="n">
        <v>0</v>
      </c>
      <c r="G57" s="160" t="n">
        <v>0</v>
      </c>
      <c r="H57" s="160" t="n">
        <v>0</v>
      </c>
      <c r="I57" s="160" t="n">
        <v>0</v>
      </c>
      <c r="J57" s="159" t="n">
        <v>0</v>
      </c>
    </row>
    <row r="58" customFormat="false" ht="12.75" hidden="false" customHeight="false" outlineLevel="0" collapsed="false">
      <c r="A58" s="0" t="n">
        <f aca="false">INDEX(BucketTable,MATCH(B58,SumMonths,0),1)</f>
        <v>3</v>
      </c>
      <c r="B58" s="171" t="n">
        <v>37377</v>
      </c>
      <c r="C58" s="159" t="s">
        <v>138</v>
      </c>
      <c r="D58" s="159" t="s">
        <v>15</v>
      </c>
      <c r="E58" s="160" t="n">
        <v>0</v>
      </c>
      <c r="F58" s="159" t="n">
        <v>0</v>
      </c>
      <c r="G58" s="160" t="n">
        <v>0</v>
      </c>
      <c r="H58" s="160" t="n">
        <v>0</v>
      </c>
      <c r="I58" s="160" t="n">
        <v>0</v>
      </c>
      <c r="J58" s="159" t="n">
        <v>0</v>
      </c>
    </row>
    <row r="59" customFormat="false" ht="12.75" hidden="false" customHeight="false" outlineLevel="0" collapsed="false">
      <c r="A59" s="0" t="n">
        <f aca="false">INDEX(BucketTable,MATCH(B59,SumMonths,0),1)</f>
        <v>3</v>
      </c>
      <c r="B59" s="171" t="n">
        <v>37377</v>
      </c>
      <c r="C59" s="159" t="s">
        <v>139</v>
      </c>
      <c r="D59" s="159" t="s">
        <v>15</v>
      </c>
      <c r="E59" s="160" t="n">
        <v>0</v>
      </c>
      <c r="F59" s="159" t="n">
        <v>0</v>
      </c>
      <c r="G59" s="160" t="n">
        <v>0</v>
      </c>
      <c r="H59" s="160" t="n">
        <v>0.0126</v>
      </c>
      <c r="I59" s="160" t="n">
        <v>0</v>
      </c>
      <c r="J59" s="159" t="n">
        <v>0</v>
      </c>
    </row>
    <row r="60" customFormat="false" ht="12.75" hidden="false" customHeight="false" outlineLevel="0" collapsed="false">
      <c r="A60" s="0" t="n">
        <f aca="false">INDEX(BucketTable,MATCH(B60,SumMonths,0),1)</f>
        <v>3</v>
      </c>
      <c r="B60" s="171" t="n">
        <v>37377</v>
      </c>
      <c r="C60" s="159" t="s">
        <v>140</v>
      </c>
      <c r="D60" s="159" t="s">
        <v>15</v>
      </c>
      <c r="E60" s="160" t="n">
        <v>0</v>
      </c>
      <c r="F60" s="159" t="n">
        <v>0</v>
      </c>
      <c r="G60" s="160" t="n">
        <v>0</v>
      </c>
      <c r="H60" s="160" t="n">
        <v>0</v>
      </c>
      <c r="I60" s="160" t="n">
        <v>0</v>
      </c>
      <c r="J60" s="159" t="n">
        <v>0</v>
      </c>
    </row>
    <row r="61" customFormat="false" ht="12.75" hidden="false" customHeight="false" outlineLevel="0" collapsed="false">
      <c r="A61" s="0" t="n">
        <f aca="false">INDEX(BucketTable,MATCH(B61,SumMonths,0),1)</f>
        <v>3</v>
      </c>
      <c r="B61" s="171" t="n">
        <v>37377</v>
      </c>
      <c r="C61" s="159" t="s">
        <v>142</v>
      </c>
      <c r="D61" s="159" t="s">
        <v>15</v>
      </c>
      <c r="E61" s="160" t="n">
        <v>20.86870865</v>
      </c>
      <c r="F61" s="159" t="n">
        <v>0</v>
      </c>
      <c r="G61" s="160" t="n">
        <v>20.86870865</v>
      </c>
      <c r="H61" s="160" t="n">
        <v>0</v>
      </c>
      <c r="I61" s="160" t="n">
        <v>0</v>
      </c>
      <c r="J61" s="159" t="n">
        <v>0</v>
      </c>
    </row>
    <row r="62" customFormat="false" ht="12.75" hidden="false" customHeight="false" outlineLevel="0" collapsed="false">
      <c r="A62" s="0" t="n">
        <f aca="false">INDEX(BucketTable,MATCH(B62,SumMonths,0),1)</f>
        <v>3</v>
      </c>
      <c r="B62" s="171" t="n">
        <v>37377</v>
      </c>
      <c r="C62" s="159" t="s">
        <v>144</v>
      </c>
      <c r="D62" s="159" t="s">
        <v>15</v>
      </c>
      <c r="E62" s="160" t="n">
        <v>62.50795547</v>
      </c>
      <c r="F62" s="159" t="n">
        <v>0</v>
      </c>
      <c r="G62" s="160" t="n">
        <v>62.50795547</v>
      </c>
      <c r="H62" s="160" t="n">
        <v>-0.1</v>
      </c>
      <c r="I62" s="160" t="n">
        <v>-6.250795547</v>
      </c>
      <c r="J62" s="159" t="n">
        <v>0</v>
      </c>
    </row>
    <row r="63" customFormat="false" ht="12.75" hidden="false" customHeight="false" outlineLevel="0" collapsed="false">
      <c r="A63" s="0" t="n">
        <f aca="false">INDEX(BucketTable,MATCH(B63,SumMonths,0),1)</f>
        <v>3</v>
      </c>
      <c r="B63" s="171" t="n">
        <v>37377</v>
      </c>
      <c r="C63" s="159" t="s">
        <v>145</v>
      </c>
      <c r="D63" s="159" t="s">
        <v>15</v>
      </c>
      <c r="E63" s="160" t="n">
        <v>-0.7781806</v>
      </c>
      <c r="F63" s="159" t="n">
        <v>0</v>
      </c>
      <c r="G63" s="160" t="n">
        <v>-0.7781806</v>
      </c>
      <c r="H63" s="160" t="n">
        <v>-0.025</v>
      </c>
      <c r="I63" s="160" t="n">
        <v>0.019454515</v>
      </c>
      <c r="J63" s="159" t="n">
        <v>0</v>
      </c>
    </row>
    <row r="64" customFormat="false" ht="12.75" hidden="false" customHeight="false" outlineLevel="0" collapsed="false">
      <c r="A64" s="0" t="n">
        <f aca="false">INDEX(BucketTable,MATCH(B64,SumMonths,0),1)</f>
        <v>3</v>
      </c>
      <c r="B64" s="171" t="n">
        <v>37377</v>
      </c>
      <c r="C64" s="159" t="s">
        <v>147</v>
      </c>
      <c r="D64" s="159" t="s">
        <v>15</v>
      </c>
      <c r="E64" s="160" t="n">
        <v>15.4638453</v>
      </c>
      <c r="F64" s="159" t="n">
        <v>0</v>
      </c>
      <c r="G64" s="160" t="n">
        <v>15.4638453</v>
      </c>
      <c r="H64" s="160" t="n">
        <v>-0.00396394729615</v>
      </c>
      <c r="I64" s="160" t="n">
        <v>-0.0612978677650169</v>
      </c>
      <c r="J64" s="159" t="n">
        <v>0</v>
      </c>
    </row>
    <row r="65" customFormat="false" ht="12.75" hidden="false" customHeight="false" outlineLevel="0" collapsed="false">
      <c r="A65" s="0" t="n">
        <f aca="false">INDEX(BucketTable,MATCH(B65,SumMonths,0),1)</f>
        <v>3</v>
      </c>
      <c r="B65" s="171" t="n">
        <v>37377</v>
      </c>
      <c r="C65" s="159" t="s">
        <v>148</v>
      </c>
      <c r="D65" s="159" t="s">
        <v>15</v>
      </c>
      <c r="E65" s="160" t="n">
        <v>-3.09276906</v>
      </c>
      <c r="F65" s="159" t="n">
        <v>0</v>
      </c>
      <c r="G65" s="160" t="n">
        <v>-3.09276906</v>
      </c>
      <c r="H65" s="160" t="n">
        <v>0.006639957427</v>
      </c>
      <c r="I65" s="160" t="n">
        <v>-0.0205358548899428</v>
      </c>
      <c r="J65" s="159" t="n">
        <v>0</v>
      </c>
    </row>
    <row r="66" customFormat="false" ht="12.75" hidden="false" customHeight="false" outlineLevel="0" collapsed="false">
      <c r="A66" s="0" t="n">
        <f aca="false">INDEX(BucketTable,MATCH(B66,SumMonths,0),1)</f>
        <v>3</v>
      </c>
      <c r="B66" s="171" t="n">
        <v>37377</v>
      </c>
      <c r="C66" s="159" t="s">
        <v>149</v>
      </c>
      <c r="D66" s="159" t="s">
        <v>15</v>
      </c>
      <c r="E66" s="160" t="n">
        <v>0</v>
      </c>
      <c r="F66" s="159" t="n">
        <v>0</v>
      </c>
      <c r="G66" s="160" t="n">
        <v>0</v>
      </c>
      <c r="H66" s="160" t="n">
        <v>0</v>
      </c>
      <c r="I66" s="160" t="n">
        <v>0</v>
      </c>
      <c r="J66" s="159" t="n">
        <v>0</v>
      </c>
    </row>
    <row r="67" customFormat="false" ht="12.75" hidden="false" customHeight="false" outlineLevel="0" collapsed="false">
      <c r="A67" s="0" t="n">
        <f aca="false">INDEX(BucketTable,MATCH(B67,SumMonths,0),1)</f>
        <v>3</v>
      </c>
      <c r="B67" s="171" t="n">
        <v>37377</v>
      </c>
      <c r="C67" s="159" t="s">
        <v>151</v>
      </c>
      <c r="D67" s="159" t="s">
        <v>15</v>
      </c>
      <c r="E67" s="160" t="n">
        <v>0</v>
      </c>
      <c r="F67" s="159" t="n">
        <v>0</v>
      </c>
      <c r="G67" s="160" t="n">
        <v>0</v>
      </c>
      <c r="H67" s="160" t="n">
        <v>0.02</v>
      </c>
      <c r="I67" s="160" t="n">
        <v>0</v>
      </c>
      <c r="J67" s="159" t="n">
        <v>0</v>
      </c>
    </row>
    <row r="68" customFormat="false" ht="12.75" hidden="false" customHeight="false" outlineLevel="0" collapsed="false">
      <c r="A68" s="0" t="n">
        <f aca="false">INDEX(BucketTable,MATCH(B68,SumMonths,0),1)</f>
        <v>3</v>
      </c>
      <c r="B68" s="171" t="n">
        <v>37377</v>
      </c>
      <c r="C68" s="159" t="s">
        <v>153</v>
      </c>
      <c r="D68" s="159" t="s">
        <v>15</v>
      </c>
      <c r="E68" s="160" t="n">
        <v>-26.26259766</v>
      </c>
      <c r="F68" s="159" t="n">
        <v>0</v>
      </c>
      <c r="G68" s="160" t="n">
        <v>-26.26259766</v>
      </c>
      <c r="H68" s="160" t="n">
        <v>0</v>
      </c>
      <c r="I68" s="160" t="n">
        <v>0</v>
      </c>
      <c r="J68" s="159" t="n">
        <v>0</v>
      </c>
    </row>
    <row r="69" customFormat="false" ht="12.75" hidden="false" customHeight="false" outlineLevel="0" collapsed="false">
      <c r="A69" s="0" t="n">
        <f aca="false">INDEX(BucketTable,MATCH(B69,SumMonths,0),1)</f>
        <v>3</v>
      </c>
      <c r="B69" s="171" t="n">
        <v>37377</v>
      </c>
      <c r="C69" s="159" t="s">
        <v>154</v>
      </c>
      <c r="D69" s="159" t="s">
        <v>15</v>
      </c>
      <c r="E69" s="160" t="n">
        <v>-15.96267902</v>
      </c>
      <c r="F69" s="159" t="n">
        <v>0</v>
      </c>
      <c r="G69" s="160" t="n">
        <v>-15.96267902</v>
      </c>
      <c r="H69" s="160" t="n">
        <v>-0.1</v>
      </c>
      <c r="I69" s="160" t="n">
        <v>1.596267902</v>
      </c>
      <c r="J69" s="159" t="n">
        <v>0</v>
      </c>
    </row>
    <row r="70" customFormat="false" ht="12.75" hidden="false" customHeight="false" outlineLevel="0" collapsed="false">
      <c r="A70" s="0" t="n">
        <f aca="false">INDEX(BucketTable,MATCH(B70,SumMonths,0),1)</f>
        <v>3</v>
      </c>
      <c r="B70" s="171" t="n">
        <v>37377</v>
      </c>
      <c r="C70" s="159" t="s">
        <v>155</v>
      </c>
      <c r="D70" s="159" t="s">
        <v>15</v>
      </c>
      <c r="E70" s="160" t="n">
        <v>-6.18553812</v>
      </c>
      <c r="F70" s="159" t="n">
        <v>0</v>
      </c>
      <c r="G70" s="160" t="n">
        <v>-6.18553812</v>
      </c>
      <c r="H70" s="160" t="n">
        <v>0.02</v>
      </c>
      <c r="I70" s="160" t="n">
        <v>-0.1237107624</v>
      </c>
      <c r="J70" s="159" t="n">
        <v>0</v>
      </c>
    </row>
    <row r="71" customFormat="false" ht="12.75" hidden="false" customHeight="false" outlineLevel="0" collapsed="false">
      <c r="A71" s="0" t="n">
        <f aca="false">INDEX(BucketTable,MATCH(B71,SumMonths,0),1)</f>
        <v>3</v>
      </c>
      <c r="B71" s="171" t="n">
        <v>37377</v>
      </c>
      <c r="C71" s="159" t="s">
        <v>133</v>
      </c>
      <c r="D71" s="159" t="s">
        <v>98</v>
      </c>
      <c r="E71" s="160" t="n">
        <v>85.05114915</v>
      </c>
      <c r="F71" s="159" t="n">
        <v>0</v>
      </c>
      <c r="G71" s="160" t="n">
        <v>85.05114915</v>
      </c>
      <c r="H71" s="160" t="n">
        <v>-0.01</v>
      </c>
      <c r="I71" s="160" t="n">
        <v>-0.8505114915</v>
      </c>
      <c r="J71" s="159" t="n">
        <v>0</v>
      </c>
    </row>
    <row r="72" customFormat="false" ht="12.75" hidden="false" customHeight="false" outlineLevel="0" collapsed="false">
      <c r="A72" s="0" t="n">
        <f aca="false">INDEX(BucketTable,MATCH(B72,SumMonths,0),1)</f>
        <v>3</v>
      </c>
      <c r="B72" s="171" t="n">
        <v>37377</v>
      </c>
      <c r="C72" s="159" t="s">
        <v>142</v>
      </c>
      <c r="D72" s="159" t="s">
        <v>98</v>
      </c>
      <c r="E72" s="160" t="n">
        <v>5.2577074</v>
      </c>
      <c r="F72" s="159" t="n">
        <v>0</v>
      </c>
      <c r="G72" s="160" t="n">
        <v>5.2577074</v>
      </c>
      <c r="H72" s="160" t="n">
        <v>0</v>
      </c>
      <c r="I72" s="160" t="n">
        <v>0</v>
      </c>
      <c r="J72" s="159" t="n">
        <v>0</v>
      </c>
    </row>
    <row r="73" customFormat="false" ht="12.75" hidden="false" customHeight="false" outlineLevel="0" collapsed="false">
      <c r="A73" s="0" t="n">
        <f aca="false">INDEX(BucketTable,MATCH(B73,SumMonths,0),1)</f>
        <v>3</v>
      </c>
      <c r="B73" s="171" t="n">
        <v>37377</v>
      </c>
      <c r="C73" s="159" t="s">
        <v>154</v>
      </c>
      <c r="D73" s="159" t="s">
        <v>98</v>
      </c>
      <c r="E73" s="160" t="n">
        <v>-30.9276906</v>
      </c>
      <c r="F73" s="159" t="n">
        <v>0</v>
      </c>
      <c r="G73" s="160" t="n">
        <v>-30.9276906</v>
      </c>
      <c r="H73" s="160" t="n">
        <v>-0.1</v>
      </c>
      <c r="I73" s="160" t="n">
        <v>3.09276906</v>
      </c>
      <c r="J73" s="159" t="n">
        <v>0</v>
      </c>
    </row>
    <row r="74" customFormat="false" ht="12.75" hidden="false" customHeight="false" outlineLevel="0" collapsed="false">
      <c r="A74" s="0" t="n">
        <f aca="false">INDEX(BucketTable,MATCH(B74,SumMonths,0),1)</f>
        <v>4</v>
      </c>
      <c r="B74" s="171" t="n">
        <v>37408</v>
      </c>
      <c r="C74" s="159" t="s">
        <v>132</v>
      </c>
      <c r="D74" s="159" t="s">
        <v>15</v>
      </c>
      <c r="E74" s="160" t="n">
        <v>0</v>
      </c>
      <c r="F74" s="159" t="n">
        <v>0</v>
      </c>
      <c r="G74" s="160" t="n">
        <v>0</v>
      </c>
      <c r="H74" s="160" t="n">
        <v>-0.02410858869553</v>
      </c>
      <c r="I74" s="160" t="n">
        <v>0</v>
      </c>
      <c r="J74" s="159" t="n">
        <v>0</v>
      </c>
    </row>
    <row r="75" customFormat="false" ht="12.75" hidden="false" customHeight="false" outlineLevel="0" collapsed="false">
      <c r="A75" s="0" t="n">
        <f aca="false">INDEX(BucketTable,MATCH(B75,SumMonths,0),1)</f>
        <v>4</v>
      </c>
      <c r="B75" s="171" t="n">
        <v>37408</v>
      </c>
      <c r="C75" s="159" t="s">
        <v>133</v>
      </c>
      <c r="D75" s="159" t="s">
        <v>15</v>
      </c>
      <c r="E75" s="160" t="n">
        <v>-22.40808876</v>
      </c>
      <c r="F75" s="159" t="n">
        <v>0</v>
      </c>
      <c r="G75" s="160" t="n">
        <v>-22.40808876</v>
      </c>
      <c r="H75" s="160" t="n">
        <v>-0.01</v>
      </c>
      <c r="I75" s="160" t="n">
        <v>0.2240808876</v>
      </c>
      <c r="J75" s="159" t="n">
        <v>0</v>
      </c>
    </row>
    <row r="76" customFormat="false" ht="12.75" hidden="false" customHeight="false" outlineLevel="0" collapsed="false">
      <c r="A76" s="0" t="n">
        <f aca="false">INDEX(BucketTable,MATCH(B76,SumMonths,0),1)</f>
        <v>4</v>
      </c>
      <c r="B76" s="171" t="n">
        <v>37408</v>
      </c>
      <c r="C76" s="159" t="s">
        <v>135</v>
      </c>
      <c r="D76" s="159" t="s">
        <v>15</v>
      </c>
      <c r="E76" s="160" t="n">
        <v>28.52300722</v>
      </c>
      <c r="F76" s="159" t="n">
        <v>0</v>
      </c>
      <c r="G76" s="160" t="n">
        <v>28.52300722</v>
      </c>
      <c r="H76" s="160" t="n">
        <v>-0.1</v>
      </c>
      <c r="I76" s="160" t="n">
        <v>-2.852300722</v>
      </c>
      <c r="J76" s="159" t="n">
        <v>0</v>
      </c>
    </row>
    <row r="77" customFormat="false" ht="12.75" hidden="false" customHeight="false" outlineLevel="0" collapsed="false">
      <c r="A77" s="0" t="n">
        <f aca="false">INDEX(BucketTable,MATCH(B77,SumMonths,0),1)</f>
        <v>4</v>
      </c>
      <c r="B77" s="171" t="n">
        <v>37408</v>
      </c>
      <c r="C77" s="159" t="s">
        <v>136</v>
      </c>
      <c r="D77" s="159" t="s">
        <v>15</v>
      </c>
      <c r="E77" s="160" t="n">
        <v>-0.89632355</v>
      </c>
      <c r="F77" s="159" t="n">
        <v>0</v>
      </c>
      <c r="G77" s="160" t="n">
        <v>-0.89632355</v>
      </c>
      <c r="H77" s="160" t="n">
        <v>-0.1</v>
      </c>
      <c r="I77" s="160" t="n">
        <v>0.089632355</v>
      </c>
      <c r="J77" s="159" t="n">
        <v>0</v>
      </c>
    </row>
    <row r="78" customFormat="false" ht="12.75" hidden="false" customHeight="false" outlineLevel="0" collapsed="false">
      <c r="A78" s="0" t="n">
        <f aca="false">INDEX(BucketTable,MATCH(B78,SumMonths,0),1)</f>
        <v>4</v>
      </c>
      <c r="B78" s="171" t="n">
        <v>37408</v>
      </c>
      <c r="C78" s="159" t="s">
        <v>137</v>
      </c>
      <c r="D78" s="159" t="s">
        <v>15</v>
      </c>
      <c r="E78" s="160" t="n">
        <v>0</v>
      </c>
      <c r="F78" s="159" t="n">
        <v>0</v>
      </c>
      <c r="G78" s="160" t="n">
        <v>0</v>
      </c>
      <c r="H78" s="160" t="n">
        <v>0</v>
      </c>
      <c r="I78" s="160" t="n">
        <v>0</v>
      </c>
      <c r="J78" s="159" t="n">
        <v>0</v>
      </c>
    </row>
    <row r="79" customFormat="false" ht="12.75" hidden="false" customHeight="false" outlineLevel="0" collapsed="false">
      <c r="A79" s="0" t="n">
        <f aca="false">INDEX(BucketTable,MATCH(B79,SumMonths,0),1)</f>
        <v>4</v>
      </c>
      <c r="B79" s="171" t="n">
        <v>37408</v>
      </c>
      <c r="C79" s="159" t="s">
        <v>138</v>
      </c>
      <c r="D79" s="159" t="s">
        <v>15</v>
      </c>
      <c r="E79" s="160" t="n">
        <v>0</v>
      </c>
      <c r="F79" s="159" t="n">
        <v>0</v>
      </c>
      <c r="G79" s="160" t="n">
        <v>0</v>
      </c>
      <c r="H79" s="160" t="n">
        <v>0</v>
      </c>
      <c r="I79" s="160" t="n">
        <v>0</v>
      </c>
      <c r="J79" s="159" t="n">
        <v>0</v>
      </c>
    </row>
    <row r="80" customFormat="false" ht="12.75" hidden="false" customHeight="false" outlineLevel="0" collapsed="false">
      <c r="A80" s="0" t="n">
        <f aca="false">INDEX(BucketTable,MATCH(B80,SumMonths,0),1)</f>
        <v>4</v>
      </c>
      <c r="B80" s="171" t="n">
        <v>37408</v>
      </c>
      <c r="C80" s="159" t="s">
        <v>139</v>
      </c>
      <c r="D80" s="159" t="s">
        <v>15</v>
      </c>
      <c r="E80" s="160" t="n">
        <v>0</v>
      </c>
      <c r="F80" s="159" t="n">
        <v>0</v>
      </c>
      <c r="G80" s="160" t="n">
        <v>0</v>
      </c>
      <c r="H80" s="160" t="n">
        <v>0.0126</v>
      </c>
      <c r="I80" s="160" t="n">
        <v>0</v>
      </c>
      <c r="J80" s="159" t="n">
        <v>0</v>
      </c>
    </row>
    <row r="81" customFormat="false" ht="12.75" hidden="false" customHeight="false" outlineLevel="0" collapsed="false">
      <c r="A81" s="0" t="n">
        <f aca="false">INDEX(BucketTable,MATCH(B81,SumMonths,0),1)</f>
        <v>4</v>
      </c>
      <c r="B81" s="171" t="n">
        <v>37408</v>
      </c>
      <c r="C81" s="159" t="s">
        <v>140</v>
      </c>
      <c r="D81" s="159" t="s">
        <v>15</v>
      </c>
      <c r="E81" s="160" t="n">
        <v>0</v>
      </c>
      <c r="F81" s="159" t="n">
        <v>0</v>
      </c>
      <c r="G81" s="160" t="n">
        <v>0</v>
      </c>
      <c r="H81" s="160" t="n">
        <v>0</v>
      </c>
      <c r="I81" s="160" t="n">
        <v>0</v>
      </c>
      <c r="J81" s="159" t="n">
        <v>0</v>
      </c>
    </row>
    <row r="82" customFormat="false" ht="12.75" hidden="false" customHeight="false" outlineLevel="0" collapsed="false">
      <c r="A82" s="0" t="n">
        <f aca="false">INDEX(BucketTable,MATCH(B82,SumMonths,0),1)</f>
        <v>4</v>
      </c>
      <c r="B82" s="171" t="n">
        <v>37408</v>
      </c>
      <c r="C82" s="159" t="s">
        <v>142</v>
      </c>
      <c r="D82" s="159" t="s">
        <v>15</v>
      </c>
      <c r="E82" s="160" t="n">
        <v>22.08441638</v>
      </c>
      <c r="F82" s="159" t="n">
        <v>0</v>
      </c>
      <c r="G82" s="160" t="n">
        <v>22.08441638</v>
      </c>
      <c r="H82" s="160" t="n">
        <v>0</v>
      </c>
      <c r="I82" s="160" t="n">
        <v>0</v>
      </c>
      <c r="J82" s="159" t="n">
        <v>0</v>
      </c>
    </row>
    <row r="83" customFormat="false" ht="12.75" hidden="false" customHeight="false" outlineLevel="0" collapsed="false">
      <c r="A83" s="0" t="n">
        <f aca="false">INDEX(BucketTable,MATCH(B83,SumMonths,0),1)</f>
        <v>4</v>
      </c>
      <c r="B83" s="171" t="n">
        <v>37408</v>
      </c>
      <c r="C83" s="159" t="s">
        <v>144</v>
      </c>
      <c r="D83" s="159" t="s">
        <v>15</v>
      </c>
      <c r="E83" s="160" t="n">
        <v>78.31178865</v>
      </c>
      <c r="F83" s="159" t="n">
        <v>0</v>
      </c>
      <c r="G83" s="160" t="n">
        <v>78.31178865</v>
      </c>
      <c r="H83" s="160" t="n">
        <v>-0.1</v>
      </c>
      <c r="I83" s="160" t="n">
        <v>-7.831178865</v>
      </c>
      <c r="J83" s="159" t="n">
        <v>0</v>
      </c>
    </row>
    <row r="84" customFormat="false" ht="12.75" hidden="false" customHeight="false" outlineLevel="0" collapsed="false">
      <c r="A84" s="0" t="n">
        <f aca="false">INDEX(BucketTable,MATCH(B84,SumMonths,0),1)</f>
        <v>4</v>
      </c>
      <c r="B84" s="171" t="n">
        <v>37408</v>
      </c>
      <c r="C84" s="159" t="s">
        <v>145</v>
      </c>
      <c r="D84" s="159" t="s">
        <v>15</v>
      </c>
      <c r="E84" s="160" t="n">
        <v>-0.68718139</v>
      </c>
      <c r="F84" s="159" t="n">
        <v>0</v>
      </c>
      <c r="G84" s="160" t="n">
        <v>-0.68718139</v>
      </c>
      <c r="H84" s="160" t="n">
        <v>-0.025</v>
      </c>
      <c r="I84" s="160" t="n">
        <v>0.01717953475</v>
      </c>
      <c r="J84" s="159" t="n">
        <v>0</v>
      </c>
    </row>
    <row r="85" customFormat="false" ht="12.75" hidden="false" customHeight="false" outlineLevel="0" collapsed="false">
      <c r="A85" s="0" t="n">
        <f aca="false">INDEX(BucketTable,MATCH(B85,SumMonths,0),1)</f>
        <v>4</v>
      </c>
      <c r="B85" s="171" t="n">
        <v>37408</v>
      </c>
      <c r="C85" s="159" t="s">
        <v>147</v>
      </c>
      <c r="D85" s="159" t="s">
        <v>15</v>
      </c>
      <c r="E85" s="160" t="n">
        <v>14.93872585</v>
      </c>
      <c r="F85" s="159" t="n">
        <v>0</v>
      </c>
      <c r="G85" s="160" t="n">
        <v>14.93872585</v>
      </c>
      <c r="H85" s="160" t="n">
        <v>-0.00410175323487</v>
      </c>
      <c r="I85" s="160" t="n">
        <v>-0.0612749670800736</v>
      </c>
      <c r="J85" s="159" t="n">
        <v>0</v>
      </c>
    </row>
    <row r="86" customFormat="false" ht="12.75" hidden="false" customHeight="false" outlineLevel="0" collapsed="false">
      <c r="A86" s="0" t="n">
        <f aca="false">INDEX(BucketTable,MATCH(B86,SumMonths,0),1)</f>
        <v>4</v>
      </c>
      <c r="B86" s="171" t="n">
        <v>37408</v>
      </c>
      <c r="C86" s="159" t="s">
        <v>148</v>
      </c>
      <c r="D86" s="159" t="s">
        <v>15</v>
      </c>
      <c r="E86" s="160" t="n">
        <v>-2.98774517</v>
      </c>
      <c r="F86" s="159" t="n">
        <v>0</v>
      </c>
      <c r="G86" s="160" t="n">
        <v>-2.98774517</v>
      </c>
      <c r="H86" s="160" t="n">
        <v>0.003257751464</v>
      </c>
      <c r="I86" s="160" t="n">
        <v>-0.00973333120162643</v>
      </c>
      <c r="J86" s="159" t="n">
        <v>0</v>
      </c>
    </row>
    <row r="87" customFormat="false" ht="12.75" hidden="false" customHeight="false" outlineLevel="0" collapsed="false">
      <c r="A87" s="0" t="n">
        <f aca="false">INDEX(BucketTable,MATCH(B87,SumMonths,0),1)</f>
        <v>4</v>
      </c>
      <c r="B87" s="171" t="n">
        <v>37408</v>
      </c>
      <c r="C87" s="159" t="s">
        <v>149</v>
      </c>
      <c r="D87" s="159" t="s">
        <v>15</v>
      </c>
      <c r="E87" s="160" t="n">
        <v>0</v>
      </c>
      <c r="F87" s="159" t="n">
        <v>0</v>
      </c>
      <c r="G87" s="160" t="n">
        <v>0</v>
      </c>
      <c r="H87" s="160" t="n">
        <v>-0.0048298239708</v>
      </c>
      <c r="I87" s="160" t="n">
        <v>0</v>
      </c>
      <c r="J87" s="159" t="n">
        <v>0</v>
      </c>
    </row>
    <row r="88" customFormat="false" ht="12.75" hidden="false" customHeight="false" outlineLevel="0" collapsed="false">
      <c r="A88" s="0" t="n">
        <f aca="false">INDEX(BucketTable,MATCH(B88,SumMonths,0),1)</f>
        <v>4</v>
      </c>
      <c r="B88" s="171" t="n">
        <v>37408</v>
      </c>
      <c r="C88" s="159" t="s">
        <v>151</v>
      </c>
      <c r="D88" s="159" t="s">
        <v>15</v>
      </c>
      <c r="E88" s="160" t="n">
        <v>0</v>
      </c>
      <c r="F88" s="159" t="n">
        <v>0</v>
      </c>
      <c r="G88" s="160" t="n">
        <v>0</v>
      </c>
      <c r="H88" s="160" t="n">
        <v>0.02</v>
      </c>
      <c r="I88" s="160" t="n">
        <v>0</v>
      </c>
      <c r="J88" s="159" t="n">
        <v>0</v>
      </c>
    </row>
    <row r="89" customFormat="false" ht="12.75" hidden="false" customHeight="false" outlineLevel="0" collapsed="false">
      <c r="A89" s="0" t="n">
        <f aca="false">INDEX(BucketTable,MATCH(B89,SumMonths,0),1)</f>
        <v>4</v>
      </c>
      <c r="B89" s="171" t="n">
        <v>37408</v>
      </c>
      <c r="C89" s="159" t="s">
        <v>153</v>
      </c>
      <c r="D89" s="159" t="s">
        <v>15</v>
      </c>
      <c r="E89" s="160" t="n">
        <v>-26.01330129</v>
      </c>
      <c r="F89" s="159" t="n">
        <v>0</v>
      </c>
      <c r="G89" s="160" t="n">
        <v>-26.01330129</v>
      </c>
      <c r="H89" s="160" t="n">
        <v>0</v>
      </c>
      <c r="I89" s="160" t="n">
        <v>0</v>
      </c>
      <c r="J89" s="159" t="n">
        <v>0</v>
      </c>
    </row>
    <row r="90" customFormat="false" ht="12.75" hidden="false" customHeight="false" outlineLevel="0" collapsed="false">
      <c r="A90" s="0" t="n">
        <f aca="false">INDEX(BucketTable,MATCH(B90,SumMonths,0),1)</f>
        <v>4</v>
      </c>
      <c r="B90" s="171" t="n">
        <v>37408</v>
      </c>
      <c r="C90" s="159" t="s">
        <v>154</v>
      </c>
      <c r="D90" s="159" t="s">
        <v>15</v>
      </c>
      <c r="E90" s="160" t="n">
        <v>-15.93464092</v>
      </c>
      <c r="F90" s="159" t="n">
        <v>0</v>
      </c>
      <c r="G90" s="160" t="n">
        <v>-15.93464092</v>
      </c>
      <c r="H90" s="160" t="n">
        <v>-0.1</v>
      </c>
      <c r="I90" s="160" t="n">
        <v>1.593464092</v>
      </c>
      <c r="J90" s="159" t="n">
        <v>0</v>
      </c>
    </row>
    <row r="91" customFormat="false" ht="12.75" hidden="false" customHeight="false" outlineLevel="0" collapsed="false">
      <c r="A91" s="0" t="n">
        <f aca="false">INDEX(BucketTable,MATCH(B91,SumMonths,0),1)</f>
        <v>4</v>
      </c>
      <c r="B91" s="171" t="n">
        <v>37408</v>
      </c>
      <c r="C91" s="159" t="s">
        <v>155</v>
      </c>
      <c r="D91" s="159" t="s">
        <v>15</v>
      </c>
      <c r="E91" s="160" t="n">
        <v>-5.97549034</v>
      </c>
      <c r="F91" s="159" t="n">
        <v>0</v>
      </c>
      <c r="G91" s="160" t="n">
        <v>-5.97549034</v>
      </c>
      <c r="H91" s="160" t="n">
        <v>0.02</v>
      </c>
      <c r="I91" s="160" t="n">
        <v>-0.1195098068</v>
      </c>
      <c r="J91" s="159" t="n">
        <v>0</v>
      </c>
    </row>
    <row r="92" customFormat="false" ht="12.75" hidden="false" customHeight="false" outlineLevel="0" collapsed="false">
      <c r="A92" s="0" t="n">
        <f aca="false">INDEX(BucketTable,MATCH(B92,SumMonths,0),1)</f>
        <v>4</v>
      </c>
      <c r="B92" s="171" t="n">
        <v>37408</v>
      </c>
      <c r="C92" s="159" t="s">
        <v>133</v>
      </c>
      <c r="D92" s="159" t="s">
        <v>98</v>
      </c>
      <c r="E92" s="160" t="n">
        <v>82.16299217</v>
      </c>
      <c r="F92" s="159" t="n">
        <v>0</v>
      </c>
      <c r="G92" s="160" t="n">
        <v>82.16299217</v>
      </c>
      <c r="H92" s="160" t="n">
        <v>-0.01</v>
      </c>
      <c r="I92" s="160" t="n">
        <v>-0.8216299217</v>
      </c>
      <c r="J92" s="159" t="n">
        <v>0</v>
      </c>
    </row>
    <row r="93" customFormat="false" ht="12.75" hidden="false" customHeight="false" outlineLevel="0" collapsed="false">
      <c r="A93" s="0" t="n">
        <f aca="false">INDEX(BucketTable,MATCH(B93,SumMonths,0),1)</f>
        <v>4</v>
      </c>
      <c r="B93" s="171" t="n">
        <v>37408</v>
      </c>
      <c r="C93" s="159" t="s">
        <v>142</v>
      </c>
      <c r="D93" s="159" t="s">
        <v>98</v>
      </c>
      <c r="E93" s="160" t="n">
        <v>5.07916679</v>
      </c>
      <c r="F93" s="159" t="n">
        <v>0</v>
      </c>
      <c r="G93" s="160" t="n">
        <v>5.07916679</v>
      </c>
      <c r="H93" s="160" t="n">
        <v>0</v>
      </c>
      <c r="I93" s="160" t="n">
        <v>0</v>
      </c>
      <c r="J93" s="159" t="n">
        <v>0</v>
      </c>
    </row>
    <row r="94" customFormat="false" ht="12.75" hidden="false" customHeight="false" outlineLevel="0" collapsed="false">
      <c r="A94" s="0" t="n">
        <f aca="false">INDEX(BucketTable,MATCH(B94,SumMonths,0),1)</f>
        <v>4</v>
      </c>
      <c r="B94" s="171" t="n">
        <v>37408</v>
      </c>
      <c r="C94" s="159" t="s">
        <v>153</v>
      </c>
      <c r="D94" s="159" t="s">
        <v>98</v>
      </c>
      <c r="E94" s="160" t="n">
        <v>-1.99183011</v>
      </c>
      <c r="F94" s="159" t="n">
        <v>0</v>
      </c>
      <c r="G94" s="160" t="n">
        <v>-1.99183011</v>
      </c>
      <c r="H94" s="160" t="n">
        <v>0</v>
      </c>
      <c r="I94" s="160" t="n">
        <v>0</v>
      </c>
      <c r="J94" s="159" t="n">
        <v>0</v>
      </c>
    </row>
    <row r="95" customFormat="false" ht="12.75" hidden="false" customHeight="false" outlineLevel="0" collapsed="false">
      <c r="A95" s="0" t="n">
        <f aca="false">INDEX(BucketTable,MATCH(B95,SumMonths,0),1)</f>
        <v>4</v>
      </c>
      <c r="B95" s="171" t="n">
        <v>37408</v>
      </c>
      <c r="C95" s="159" t="s">
        <v>154</v>
      </c>
      <c r="D95" s="159" t="s">
        <v>98</v>
      </c>
      <c r="E95" s="160" t="n">
        <v>-29.8774517</v>
      </c>
      <c r="F95" s="159" t="n">
        <v>0</v>
      </c>
      <c r="G95" s="160" t="n">
        <v>-29.8774517</v>
      </c>
      <c r="H95" s="160" t="n">
        <v>-0.1</v>
      </c>
      <c r="I95" s="160" t="n">
        <v>2.98774517</v>
      </c>
      <c r="J95" s="159" t="n">
        <v>0</v>
      </c>
    </row>
    <row r="96" customFormat="false" ht="12.75" hidden="false" customHeight="false" outlineLevel="0" collapsed="false">
      <c r="A96" s="0" t="n">
        <f aca="false">INDEX(BucketTable,MATCH(B96,SumMonths,0),1)</f>
        <v>5</v>
      </c>
      <c r="B96" s="171" t="n">
        <v>37438</v>
      </c>
      <c r="C96" s="159" t="s">
        <v>133</v>
      </c>
      <c r="D96" s="159" t="s">
        <v>15</v>
      </c>
      <c r="E96" s="160" t="n">
        <v>-23.11253418</v>
      </c>
      <c r="F96" s="159" t="n">
        <v>0</v>
      </c>
      <c r="G96" s="160" t="n">
        <v>-23.11253418</v>
      </c>
      <c r="H96" s="160" t="n">
        <v>-0.01</v>
      </c>
      <c r="I96" s="160" t="n">
        <v>0.2311253418</v>
      </c>
      <c r="J96" s="159" t="n">
        <v>0</v>
      </c>
    </row>
    <row r="97" customFormat="false" ht="12.75" hidden="false" customHeight="false" outlineLevel="0" collapsed="false">
      <c r="A97" s="0" t="n">
        <f aca="false">INDEX(BucketTable,MATCH(B97,SumMonths,0),1)</f>
        <v>5</v>
      </c>
      <c r="B97" s="171" t="n">
        <v>37438</v>
      </c>
      <c r="C97" s="159" t="s">
        <v>135</v>
      </c>
      <c r="D97" s="159" t="s">
        <v>15</v>
      </c>
      <c r="E97" s="160" t="n">
        <v>29.47469412</v>
      </c>
      <c r="F97" s="159" t="n">
        <v>0</v>
      </c>
      <c r="G97" s="160" t="n">
        <v>29.47469412</v>
      </c>
      <c r="H97" s="160" t="n">
        <v>-0.1</v>
      </c>
      <c r="I97" s="160" t="n">
        <v>-2.947469412</v>
      </c>
      <c r="J97" s="159" t="n">
        <v>0</v>
      </c>
    </row>
    <row r="98" customFormat="false" ht="12.75" hidden="false" customHeight="false" outlineLevel="0" collapsed="false">
      <c r="A98" s="0" t="n">
        <f aca="false">INDEX(BucketTable,MATCH(B98,SumMonths,0),1)</f>
        <v>5</v>
      </c>
      <c r="B98" s="171" t="n">
        <v>37438</v>
      </c>
      <c r="C98" s="159" t="s">
        <v>136</v>
      </c>
      <c r="D98" s="159" t="s">
        <v>15</v>
      </c>
      <c r="E98" s="160" t="n">
        <v>-0.74556562</v>
      </c>
      <c r="F98" s="159" t="n">
        <v>0</v>
      </c>
      <c r="G98" s="160" t="n">
        <v>-0.74556562</v>
      </c>
      <c r="H98" s="160" t="n">
        <v>-0.1</v>
      </c>
      <c r="I98" s="160" t="n">
        <v>0.074556562</v>
      </c>
      <c r="J98" s="159" t="n">
        <v>0</v>
      </c>
    </row>
    <row r="99" customFormat="false" ht="12.75" hidden="false" customHeight="false" outlineLevel="0" collapsed="false">
      <c r="A99" s="0" t="n">
        <f aca="false">INDEX(BucketTable,MATCH(B99,SumMonths,0),1)</f>
        <v>5</v>
      </c>
      <c r="B99" s="171" t="n">
        <v>37438</v>
      </c>
      <c r="C99" s="159" t="s">
        <v>137</v>
      </c>
      <c r="D99" s="159" t="s">
        <v>15</v>
      </c>
      <c r="E99" s="160" t="n">
        <v>0</v>
      </c>
      <c r="F99" s="159" t="n">
        <v>0</v>
      </c>
      <c r="G99" s="160" t="n">
        <v>0</v>
      </c>
      <c r="H99" s="160" t="n">
        <v>0</v>
      </c>
      <c r="I99" s="160" t="n">
        <v>0</v>
      </c>
      <c r="J99" s="159" t="n">
        <v>0</v>
      </c>
    </row>
    <row r="100" customFormat="false" ht="12.75" hidden="false" customHeight="false" outlineLevel="0" collapsed="false">
      <c r="A100" s="0" t="n">
        <f aca="false">INDEX(BucketTable,MATCH(B100,SumMonths,0),1)</f>
        <v>5</v>
      </c>
      <c r="B100" s="171" t="n">
        <v>37438</v>
      </c>
      <c r="C100" s="159" t="s">
        <v>138</v>
      </c>
      <c r="D100" s="159" t="s">
        <v>15</v>
      </c>
      <c r="E100" s="160" t="n">
        <v>0</v>
      </c>
      <c r="F100" s="159" t="n">
        <v>0</v>
      </c>
      <c r="G100" s="160" t="n">
        <v>0</v>
      </c>
      <c r="H100" s="160" t="n">
        <v>0</v>
      </c>
      <c r="I100" s="160" t="n">
        <v>0</v>
      </c>
      <c r="J100" s="159" t="n">
        <v>0</v>
      </c>
    </row>
    <row r="101" customFormat="false" ht="12.75" hidden="false" customHeight="false" outlineLevel="0" collapsed="false">
      <c r="A101" s="0" t="n">
        <f aca="false">INDEX(BucketTable,MATCH(B101,SumMonths,0),1)</f>
        <v>5</v>
      </c>
      <c r="B101" s="171" t="n">
        <v>37438</v>
      </c>
      <c r="C101" s="159" t="s">
        <v>139</v>
      </c>
      <c r="D101" s="159" t="s">
        <v>15</v>
      </c>
      <c r="E101" s="160" t="n">
        <v>0</v>
      </c>
      <c r="F101" s="159" t="n">
        <v>0</v>
      </c>
      <c r="G101" s="160" t="n">
        <v>0</v>
      </c>
      <c r="H101" s="160" t="n">
        <v>0.0126</v>
      </c>
      <c r="I101" s="160" t="n">
        <v>0</v>
      </c>
      <c r="J101" s="159" t="n">
        <v>0</v>
      </c>
    </row>
    <row r="102" customFormat="false" ht="12.75" hidden="false" customHeight="false" outlineLevel="0" collapsed="false">
      <c r="A102" s="0" t="n">
        <f aca="false">INDEX(BucketTable,MATCH(B102,SumMonths,0),1)</f>
        <v>5</v>
      </c>
      <c r="B102" s="171" t="n">
        <v>37438</v>
      </c>
      <c r="C102" s="159" t="s">
        <v>140</v>
      </c>
      <c r="D102" s="159" t="s">
        <v>15</v>
      </c>
      <c r="E102" s="160" t="n">
        <v>0</v>
      </c>
      <c r="F102" s="159" t="n">
        <v>0</v>
      </c>
      <c r="G102" s="160" t="n">
        <v>0</v>
      </c>
      <c r="H102" s="160" t="n">
        <v>0</v>
      </c>
      <c r="I102" s="160" t="n">
        <v>0</v>
      </c>
      <c r="J102" s="159" t="n">
        <v>0</v>
      </c>
    </row>
    <row r="103" customFormat="false" ht="12.75" hidden="false" customHeight="false" outlineLevel="0" collapsed="false">
      <c r="A103" s="0" t="n">
        <f aca="false">INDEX(BucketTable,MATCH(B103,SumMonths,0),1)</f>
        <v>5</v>
      </c>
      <c r="B103" s="171" t="n">
        <v>37438</v>
      </c>
      <c r="C103" s="159" t="s">
        <v>142</v>
      </c>
      <c r="D103" s="159" t="s">
        <v>15</v>
      </c>
      <c r="E103" s="160" t="n">
        <v>22.3346607</v>
      </c>
      <c r="F103" s="159" t="n">
        <v>0</v>
      </c>
      <c r="G103" s="160" t="n">
        <v>22.3346607</v>
      </c>
      <c r="H103" s="160" t="n">
        <v>0</v>
      </c>
      <c r="I103" s="160" t="n">
        <v>0</v>
      </c>
      <c r="J103" s="159" t="n">
        <v>0</v>
      </c>
    </row>
    <row r="104" customFormat="false" ht="12.75" hidden="false" customHeight="false" outlineLevel="0" collapsed="false">
      <c r="A104" s="0" t="n">
        <f aca="false">INDEX(BucketTable,MATCH(B104,SumMonths,0),1)</f>
        <v>5</v>
      </c>
      <c r="B104" s="171" t="n">
        <v>37438</v>
      </c>
      <c r="C104" s="159" t="s">
        <v>144</v>
      </c>
      <c r="D104" s="159" t="s">
        <v>15</v>
      </c>
      <c r="E104" s="160" t="n">
        <v>80.77368443</v>
      </c>
      <c r="F104" s="159" t="n">
        <v>0</v>
      </c>
      <c r="G104" s="160" t="n">
        <v>80.77368443</v>
      </c>
      <c r="H104" s="160" t="n">
        <v>-0.1</v>
      </c>
      <c r="I104" s="160" t="n">
        <v>-8.077368443</v>
      </c>
      <c r="J104" s="159" t="n">
        <v>0</v>
      </c>
    </row>
    <row r="105" customFormat="false" ht="12.75" hidden="false" customHeight="false" outlineLevel="0" collapsed="false">
      <c r="A105" s="0" t="n">
        <f aca="false">INDEX(BucketTable,MATCH(B105,SumMonths,0),1)</f>
        <v>5</v>
      </c>
      <c r="B105" s="171" t="n">
        <v>37438</v>
      </c>
      <c r="C105" s="159" t="s">
        <v>145</v>
      </c>
      <c r="D105" s="159" t="s">
        <v>15</v>
      </c>
      <c r="E105" s="160" t="n">
        <v>-0.15905399</v>
      </c>
      <c r="F105" s="159" t="n">
        <v>0</v>
      </c>
      <c r="G105" s="160" t="n">
        <v>-0.15905399</v>
      </c>
      <c r="H105" s="160" t="n">
        <v>-0.025</v>
      </c>
      <c r="I105" s="160" t="n">
        <v>0.00397634975</v>
      </c>
      <c r="J105" s="159" t="n">
        <v>0</v>
      </c>
    </row>
    <row r="106" customFormat="false" ht="12.75" hidden="false" customHeight="false" outlineLevel="0" collapsed="false">
      <c r="A106" s="0" t="n">
        <f aca="false">INDEX(BucketTable,MATCH(B106,SumMonths,0),1)</f>
        <v>5</v>
      </c>
      <c r="B106" s="171" t="n">
        <v>37438</v>
      </c>
      <c r="C106" s="159" t="s">
        <v>147</v>
      </c>
      <c r="D106" s="159" t="s">
        <v>15</v>
      </c>
      <c r="E106" s="160" t="n">
        <v>15.40835611</v>
      </c>
      <c r="F106" s="159" t="n">
        <v>0</v>
      </c>
      <c r="G106" s="160" t="n">
        <v>15.40835611</v>
      </c>
      <c r="H106" s="160" t="n">
        <v>-0.003990650177</v>
      </c>
      <c r="I106" s="160" t="n">
        <v>-0.0614893590376505</v>
      </c>
      <c r="J106" s="159" t="n">
        <v>0</v>
      </c>
    </row>
    <row r="107" customFormat="false" ht="12.75" hidden="false" customHeight="false" outlineLevel="0" collapsed="false">
      <c r="A107" s="0" t="n">
        <f aca="false">INDEX(BucketTable,MATCH(B107,SumMonths,0),1)</f>
        <v>5</v>
      </c>
      <c r="B107" s="171" t="n">
        <v>37438</v>
      </c>
      <c r="C107" s="159" t="s">
        <v>148</v>
      </c>
      <c r="D107" s="159" t="s">
        <v>15</v>
      </c>
      <c r="E107" s="160" t="n">
        <v>-3.08167122</v>
      </c>
      <c r="F107" s="159" t="n">
        <v>0</v>
      </c>
      <c r="G107" s="160" t="n">
        <v>-3.08167122</v>
      </c>
      <c r="H107" s="160" t="n">
        <v>0.002418875694</v>
      </c>
      <c r="I107" s="160" t="n">
        <v>-0.00745417961095733</v>
      </c>
      <c r="J107" s="159" t="n">
        <v>0</v>
      </c>
    </row>
    <row r="108" customFormat="false" ht="12.75" hidden="false" customHeight="false" outlineLevel="0" collapsed="false">
      <c r="A108" s="0" t="n">
        <f aca="false">INDEX(BucketTable,MATCH(B108,SumMonths,0),1)</f>
        <v>5</v>
      </c>
      <c r="B108" s="171" t="n">
        <v>37438</v>
      </c>
      <c r="C108" s="159" t="s">
        <v>149</v>
      </c>
      <c r="D108" s="159" t="s">
        <v>15</v>
      </c>
      <c r="E108" s="160" t="n">
        <v>0</v>
      </c>
      <c r="F108" s="159" t="n">
        <v>0</v>
      </c>
      <c r="G108" s="160" t="n">
        <v>0</v>
      </c>
      <c r="H108" s="160" t="n">
        <v>0.002418875694</v>
      </c>
      <c r="I108" s="160" t="n">
        <v>0</v>
      </c>
      <c r="J108" s="159" t="n">
        <v>0</v>
      </c>
    </row>
    <row r="109" customFormat="false" ht="12.75" hidden="false" customHeight="false" outlineLevel="0" collapsed="false">
      <c r="A109" s="0" t="n">
        <f aca="false">INDEX(BucketTable,MATCH(B109,SumMonths,0),1)</f>
        <v>5</v>
      </c>
      <c r="B109" s="171" t="n">
        <v>37438</v>
      </c>
      <c r="C109" s="159" t="s">
        <v>151</v>
      </c>
      <c r="D109" s="159" t="s">
        <v>15</v>
      </c>
      <c r="E109" s="160" t="n">
        <v>0</v>
      </c>
      <c r="F109" s="159" t="n">
        <v>0</v>
      </c>
      <c r="G109" s="160" t="n">
        <v>0</v>
      </c>
      <c r="H109" s="160" t="n">
        <v>0.02</v>
      </c>
      <c r="I109" s="160" t="n">
        <v>0</v>
      </c>
      <c r="J109" s="159" t="n">
        <v>0</v>
      </c>
    </row>
    <row r="110" customFormat="false" ht="12.75" hidden="false" customHeight="false" outlineLevel="0" collapsed="false">
      <c r="A110" s="0" t="n">
        <f aca="false">INDEX(BucketTable,MATCH(B110,SumMonths,0),1)</f>
        <v>5</v>
      </c>
      <c r="B110" s="171" t="n">
        <v>37438</v>
      </c>
      <c r="C110" s="159" t="s">
        <v>153</v>
      </c>
      <c r="D110" s="159" t="s">
        <v>15</v>
      </c>
      <c r="E110" s="160" t="n">
        <v>-16.2274842</v>
      </c>
      <c r="F110" s="159" t="n">
        <v>0</v>
      </c>
      <c r="G110" s="160" t="n">
        <v>-16.2274842</v>
      </c>
      <c r="H110" s="160" t="n">
        <v>0</v>
      </c>
      <c r="I110" s="160" t="n">
        <v>0</v>
      </c>
      <c r="J110" s="159" t="n">
        <v>0</v>
      </c>
    </row>
    <row r="111" customFormat="false" ht="12.75" hidden="false" customHeight="false" outlineLevel="0" collapsed="false">
      <c r="A111" s="0" t="n">
        <f aca="false">INDEX(BucketTable,MATCH(B111,SumMonths,0),1)</f>
        <v>5</v>
      </c>
      <c r="B111" s="171" t="n">
        <v>37438</v>
      </c>
      <c r="C111" s="159" t="s">
        <v>154</v>
      </c>
      <c r="D111" s="159" t="s">
        <v>15</v>
      </c>
      <c r="E111" s="160" t="n">
        <v>-13.91722488</v>
      </c>
      <c r="F111" s="159" t="n">
        <v>0</v>
      </c>
      <c r="G111" s="160" t="n">
        <v>-13.91722488</v>
      </c>
      <c r="H111" s="160" t="n">
        <v>-0.1</v>
      </c>
      <c r="I111" s="160" t="n">
        <v>1.391722488</v>
      </c>
      <c r="J111" s="159" t="n">
        <v>0</v>
      </c>
    </row>
    <row r="112" customFormat="false" ht="12.75" hidden="false" customHeight="false" outlineLevel="0" collapsed="false">
      <c r="A112" s="0" t="n">
        <f aca="false">INDEX(BucketTable,MATCH(B112,SumMonths,0),1)</f>
        <v>5</v>
      </c>
      <c r="B112" s="171" t="n">
        <v>37438</v>
      </c>
      <c r="C112" s="159" t="s">
        <v>155</v>
      </c>
      <c r="D112" s="159" t="s">
        <v>15</v>
      </c>
      <c r="E112" s="160" t="n">
        <v>-6.16334245</v>
      </c>
      <c r="F112" s="159" t="n">
        <v>0</v>
      </c>
      <c r="G112" s="160" t="n">
        <v>-6.16334245</v>
      </c>
      <c r="H112" s="160" t="n">
        <v>0.02</v>
      </c>
      <c r="I112" s="160" t="n">
        <v>-0.123266849</v>
      </c>
      <c r="J112" s="159" t="n">
        <v>0</v>
      </c>
    </row>
    <row r="113" customFormat="false" ht="12.75" hidden="false" customHeight="false" outlineLevel="0" collapsed="false">
      <c r="A113" s="0" t="n">
        <f aca="false">INDEX(BucketTable,MATCH(B113,SumMonths,0),1)</f>
        <v>5</v>
      </c>
      <c r="B113" s="171" t="n">
        <v>37438</v>
      </c>
      <c r="C113" s="159" t="s">
        <v>133</v>
      </c>
      <c r="D113" s="159" t="s">
        <v>98</v>
      </c>
      <c r="E113" s="160" t="n">
        <v>84.74595862</v>
      </c>
      <c r="F113" s="159" t="n">
        <v>0</v>
      </c>
      <c r="G113" s="160" t="n">
        <v>84.74595862</v>
      </c>
      <c r="H113" s="160" t="n">
        <v>-0.01</v>
      </c>
      <c r="I113" s="160" t="n">
        <v>-0.8474595862</v>
      </c>
      <c r="J113" s="159" t="n">
        <v>0</v>
      </c>
    </row>
    <row r="114" customFormat="false" ht="12.75" hidden="false" customHeight="false" outlineLevel="0" collapsed="false">
      <c r="A114" s="0" t="n">
        <f aca="false">INDEX(BucketTable,MATCH(B114,SumMonths,0),1)</f>
        <v>5</v>
      </c>
      <c r="B114" s="171" t="n">
        <v>37438</v>
      </c>
      <c r="C114" s="159" t="s">
        <v>142</v>
      </c>
      <c r="D114" s="159" t="s">
        <v>98</v>
      </c>
      <c r="E114" s="160" t="n">
        <v>5.23884108</v>
      </c>
      <c r="F114" s="159" t="n">
        <v>0</v>
      </c>
      <c r="G114" s="160" t="n">
        <v>5.23884108</v>
      </c>
      <c r="H114" s="160" t="n">
        <v>0</v>
      </c>
      <c r="I114" s="160" t="n">
        <v>0</v>
      </c>
      <c r="J114" s="159" t="n">
        <v>0</v>
      </c>
    </row>
    <row r="115" customFormat="false" ht="12.75" hidden="false" customHeight="false" outlineLevel="0" collapsed="false">
      <c r="A115" s="0" t="n">
        <f aca="false">INDEX(BucketTable,MATCH(B115,SumMonths,0),1)</f>
        <v>5</v>
      </c>
      <c r="B115" s="171" t="n">
        <v>37438</v>
      </c>
      <c r="C115" s="159" t="s">
        <v>153</v>
      </c>
      <c r="D115" s="159" t="s">
        <v>98</v>
      </c>
      <c r="E115" s="160" t="n">
        <v>-1.98817498</v>
      </c>
      <c r="F115" s="159" t="n">
        <v>0</v>
      </c>
      <c r="G115" s="160" t="n">
        <v>-1.98817498</v>
      </c>
      <c r="H115" s="160" t="n">
        <v>0</v>
      </c>
      <c r="I115" s="160" t="n">
        <v>0</v>
      </c>
      <c r="J115" s="159" t="n">
        <v>0</v>
      </c>
    </row>
    <row r="116" customFormat="false" ht="12.75" hidden="false" customHeight="false" outlineLevel="0" collapsed="false">
      <c r="A116" s="0" t="n">
        <f aca="false">INDEX(BucketTable,MATCH(B116,SumMonths,0),1)</f>
        <v>5</v>
      </c>
      <c r="B116" s="171" t="n">
        <v>37438</v>
      </c>
      <c r="C116" s="159" t="s">
        <v>154</v>
      </c>
      <c r="D116" s="159" t="s">
        <v>98</v>
      </c>
      <c r="E116" s="160" t="n">
        <v>-30.81671223</v>
      </c>
      <c r="F116" s="159" t="n">
        <v>0</v>
      </c>
      <c r="G116" s="160" t="n">
        <v>-30.81671223</v>
      </c>
      <c r="H116" s="160" t="n">
        <v>-0.1</v>
      </c>
      <c r="I116" s="160" t="n">
        <v>3.081671223</v>
      </c>
      <c r="J116" s="159" t="n">
        <v>0</v>
      </c>
    </row>
    <row r="117" customFormat="false" ht="12.75" hidden="false" customHeight="false" outlineLevel="0" collapsed="false">
      <c r="A117" s="0" t="n">
        <f aca="false">INDEX(BucketTable,MATCH(B117,SumMonths,0),1)</f>
        <v>6</v>
      </c>
      <c r="B117" s="171" t="n">
        <v>37469</v>
      </c>
      <c r="C117" s="159" t="s">
        <v>133</v>
      </c>
      <c r="D117" s="159" t="s">
        <v>15</v>
      </c>
      <c r="E117" s="160" t="n">
        <v>-23.06422149</v>
      </c>
      <c r="F117" s="159" t="n">
        <v>0</v>
      </c>
      <c r="G117" s="160" t="n">
        <v>-23.06422149</v>
      </c>
      <c r="H117" s="160" t="n">
        <v>-0.01</v>
      </c>
      <c r="I117" s="160" t="n">
        <v>0.2306422149</v>
      </c>
      <c r="J117" s="159" t="n">
        <v>0</v>
      </c>
    </row>
    <row r="118" customFormat="false" ht="12.75" hidden="false" customHeight="false" outlineLevel="0" collapsed="false">
      <c r="A118" s="0" t="n">
        <f aca="false">INDEX(BucketTable,MATCH(B118,SumMonths,0),1)</f>
        <v>6</v>
      </c>
      <c r="B118" s="171" t="n">
        <v>37469</v>
      </c>
      <c r="C118" s="159" t="s">
        <v>135</v>
      </c>
      <c r="D118" s="159" t="s">
        <v>15</v>
      </c>
      <c r="E118" s="160" t="n">
        <v>29.41308246</v>
      </c>
      <c r="F118" s="159" t="n">
        <v>0</v>
      </c>
      <c r="G118" s="160" t="n">
        <v>29.41308246</v>
      </c>
      <c r="H118" s="160" t="n">
        <v>0</v>
      </c>
      <c r="I118" s="160" t="n">
        <v>0</v>
      </c>
      <c r="J118" s="159" t="n">
        <v>0</v>
      </c>
    </row>
    <row r="119" customFormat="false" ht="12.75" hidden="false" customHeight="false" outlineLevel="0" collapsed="false">
      <c r="A119" s="0" t="n">
        <f aca="false">INDEX(BucketTable,MATCH(B119,SumMonths,0),1)</f>
        <v>6</v>
      </c>
      <c r="B119" s="171" t="n">
        <v>37469</v>
      </c>
      <c r="C119" s="159" t="s">
        <v>136</v>
      </c>
      <c r="D119" s="159" t="s">
        <v>15</v>
      </c>
      <c r="E119" s="160" t="n">
        <v>-0.69440667</v>
      </c>
      <c r="F119" s="159" t="n">
        <v>0</v>
      </c>
      <c r="G119" s="160" t="n">
        <v>-0.69440667</v>
      </c>
      <c r="H119" s="160" t="n">
        <v>0</v>
      </c>
      <c r="I119" s="160" t="n">
        <v>0</v>
      </c>
      <c r="J119" s="159" t="n">
        <v>0</v>
      </c>
    </row>
    <row r="120" customFormat="false" ht="12.75" hidden="false" customHeight="false" outlineLevel="0" collapsed="false">
      <c r="A120" s="0" t="n">
        <f aca="false">INDEX(BucketTable,MATCH(B120,SumMonths,0),1)</f>
        <v>6</v>
      </c>
      <c r="B120" s="171" t="n">
        <v>37469</v>
      </c>
      <c r="C120" s="159" t="s">
        <v>137</v>
      </c>
      <c r="D120" s="159" t="s">
        <v>15</v>
      </c>
      <c r="E120" s="160" t="n">
        <v>0</v>
      </c>
      <c r="F120" s="159" t="n">
        <v>0</v>
      </c>
      <c r="G120" s="160" t="n">
        <v>0</v>
      </c>
      <c r="H120" s="160" t="n">
        <v>0</v>
      </c>
      <c r="I120" s="160" t="n">
        <v>0</v>
      </c>
      <c r="J120" s="159" t="n">
        <v>0</v>
      </c>
    </row>
    <row r="121" customFormat="false" ht="12.75" hidden="false" customHeight="false" outlineLevel="0" collapsed="false">
      <c r="A121" s="0" t="n">
        <f aca="false">INDEX(BucketTable,MATCH(B121,SumMonths,0),1)</f>
        <v>6</v>
      </c>
      <c r="B121" s="171" t="n">
        <v>37469</v>
      </c>
      <c r="C121" s="159" t="s">
        <v>138</v>
      </c>
      <c r="D121" s="159" t="s">
        <v>15</v>
      </c>
      <c r="E121" s="160" t="n">
        <v>0</v>
      </c>
      <c r="F121" s="159" t="n">
        <v>0</v>
      </c>
      <c r="G121" s="160" t="n">
        <v>0</v>
      </c>
      <c r="H121" s="160" t="n">
        <v>0</v>
      </c>
      <c r="I121" s="160" t="n">
        <v>0</v>
      </c>
      <c r="J121" s="159" t="n">
        <v>0</v>
      </c>
    </row>
    <row r="122" customFormat="false" ht="12.75" hidden="false" customHeight="false" outlineLevel="0" collapsed="false">
      <c r="A122" s="0" t="n">
        <f aca="false">INDEX(BucketTable,MATCH(B122,SumMonths,0),1)</f>
        <v>6</v>
      </c>
      <c r="B122" s="171" t="n">
        <v>37469</v>
      </c>
      <c r="C122" s="159" t="s">
        <v>139</v>
      </c>
      <c r="D122" s="159" t="s">
        <v>15</v>
      </c>
      <c r="E122" s="160" t="n">
        <v>0</v>
      </c>
      <c r="F122" s="159" t="n">
        <v>0</v>
      </c>
      <c r="G122" s="160" t="n">
        <v>0</v>
      </c>
      <c r="H122" s="160" t="n">
        <v>0.0126</v>
      </c>
      <c r="I122" s="160" t="n">
        <v>0</v>
      </c>
      <c r="J122" s="159" t="n">
        <v>0</v>
      </c>
    </row>
    <row r="123" customFormat="false" ht="12.75" hidden="false" customHeight="false" outlineLevel="0" collapsed="false">
      <c r="A123" s="0" t="n">
        <f aca="false">INDEX(BucketTable,MATCH(B123,SumMonths,0),1)</f>
        <v>6</v>
      </c>
      <c r="B123" s="171" t="n">
        <v>37469</v>
      </c>
      <c r="C123" s="159" t="s">
        <v>140</v>
      </c>
      <c r="D123" s="159" t="s">
        <v>15</v>
      </c>
      <c r="E123" s="160" t="n">
        <v>0</v>
      </c>
      <c r="F123" s="159" t="n">
        <v>0</v>
      </c>
      <c r="G123" s="160" t="n">
        <v>0</v>
      </c>
      <c r="H123" s="160" t="n">
        <v>0</v>
      </c>
      <c r="I123" s="160" t="n">
        <v>0</v>
      </c>
      <c r="J123" s="159" t="n">
        <v>0</v>
      </c>
    </row>
    <row r="124" customFormat="false" ht="12.75" hidden="false" customHeight="false" outlineLevel="0" collapsed="false">
      <c r="A124" s="0" t="n">
        <f aca="false">INDEX(BucketTable,MATCH(B124,SumMonths,0),1)</f>
        <v>6</v>
      </c>
      <c r="B124" s="171" t="n">
        <v>37469</v>
      </c>
      <c r="C124" s="159" t="s">
        <v>142</v>
      </c>
      <c r="D124" s="159" t="s">
        <v>15</v>
      </c>
      <c r="E124" s="160" t="n">
        <v>21.74236879</v>
      </c>
      <c r="F124" s="159" t="n">
        <v>0</v>
      </c>
      <c r="G124" s="160" t="n">
        <v>21.74236879</v>
      </c>
      <c r="H124" s="160" t="n">
        <v>0</v>
      </c>
      <c r="I124" s="160" t="n">
        <v>0</v>
      </c>
      <c r="J124" s="159" t="n">
        <v>0</v>
      </c>
    </row>
    <row r="125" customFormat="false" ht="12.75" hidden="false" customHeight="false" outlineLevel="0" collapsed="false">
      <c r="A125" s="0" t="n">
        <f aca="false">INDEX(BucketTable,MATCH(B125,SumMonths,0),1)</f>
        <v>6</v>
      </c>
      <c r="B125" s="171" t="n">
        <v>37469</v>
      </c>
      <c r="C125" s="159" t="s">
        <v>144</v>
      </c>
      <c r="D125" s="159" t="s">
        <v>15</v>
      </c>
      <c r="E125" s="160" t="n">
        <v>80.60484126</v>
      </c>
      <c r="F125" s="159" t="n">
        <v>0</v>
      </c>
      <c r="G125" s="160" t="n">
        <v>80.60484126</v>
      </c>
      <c r="H125" s="160" t="n">
        <v>-0.1</v>
      </c>
      <c r="I125" s="160" t="n">
        <v>-8.060484126</v>
      </c>
      <c r="J125" s="159" t="n">
        <v>0</v>
      </c>
    </row>
    <row r="126" customFormat="false" ht="12.75" hidden="false" customHeight="false" outlineLevel="0" collapsed="false">
      <c r="A126" s="0" t="n">
        <f aca="false">INDEX(BucketTable,MATCH(B126,SumMonths,0),1)</f>
        <v>6</v>
      </c>
      <c r="B126" s="171" t="n">
        <v>37469</v>
      </c>
      <c r="C126" s="159" t="s">
        <v>145</v>
      </c>
      <c r="D126" s="159" t="s">
        <v>15</v>
      </c>
      <c r="E126" s="160" t="n">
        <v>-0.10912105</v>
      </c>
      <c r="F126" s="159" t="n">
        <v>0</v>
      </c>
      <c r="G126" s="160" t="n">
        <v>-0.10912105</v>
      </c>
      <c r="H126" s="160" t="n">
        <v>-0.025</v>
      </c>
      <c r="I126" s="160" t="n">
        <v>0.00272802625</v>
      </c>
      <c r="J126" s="159" t="n">
        <v>0</v>
      </c>
    </row>
    <row r="127" customFormat="false" ht="12.75" hidden="false" customHeight="false" outlineLevel="0" collapsed="false">
      <c r="A127" s="0" t="n">
        <f aca="false">INDEX(BucketTable,MATCH(B127,SumMonths,0),1)</f>
        <v>6</v>
      </c>
      <c r="B127" s="171" t="n">
        <v>37469</v>
      </c>
      <c r="C127" s="159" t="s">
        <v>147</v>
      </c>
      <c r="D127" s="159" t="s">
        <v>15</v>
      </c>
      <c r="E127" s="160" t="n">
        <v>15.37614766</v>
      </c>
      <c r="F127" s="159" t="n">
        <v>0</v>
      </c>
      <c r="G127" s="160" t="n">
        <v>15.37614766</v>
      </c>
      <c r="H127" s="160" t="n">
        <v>-0.00394695997239</v>
      </c>
      <c r="I127" s="160" t="n">
        <v>-0.0606890393435782</v>
      </c>
      <c r="J127" s="159" t="n">
        <v>0</v>
      </c>
    </row>
    <row r="128" customFormat="false" ht="12.75" hidden="false" customHeight="false" outlineLevel="0" collapsed="false">
      <c r="A128" s="0" t="n">
        <f aca="false">INDEX(BucketTable,MATCH(B128,SumMonths,0),1)</f>
        <v>6</v>
      </c>
      <c r="B128" s="171" t="n">
        <v>37469</v>
      </c>
      <c r="C128" s="159" t="s">
        <v>148</v>
      </c>
      <c r="D128" s="159" t="s">
        <v>15</v>
      </c>
      <c r="E128" s="160" t="n">
        <v>-3.07522953</v>
      </c>
      <c r="F128" s="159" t="n">
        <v>0</v>
      </c>
      <c r="G128" s="160" t="n">
        <v>-3.07522953</v>
      </c>
      <c r="H128" s="160" t="n">
        <v>0</v>
      </c>
      <c r="I128" s="160" t="n">
        <v>0</v>
      </c>
      <c r="J128" s="159" t="n">
        <v>0</v>
      </c>
    </row>
    <row r="129" customFormat="false" ht="12.75" hidden="false" customHeight="false" outlineLevel="0" collapsed="false">
      <c r="A129" s="0" t="n">
        <f aca="false">INDEX(BucketTable,MATCH(B129,SumMonths,0),1)</f>
        <v>6</v>
      </c>
      <c r="B129" s="171" t="n">
        <v>37469</v>
      </c>
      <c r="C129" s="159" t="s">
        <v>149</v>
      </c>
      <c r="D129" s="159" t="s">
        <v>15</v>
      </c>
      <c r="E129" s="160" t="n">
        <v>0</v>
      </c>
      <c r="F129" s="159" t="n">
        <v>0</v>
      </c>
      <c r="G129" s="160" t="n">
        <v>0</v>
      </c>
      <c r="H129" s="160" t="n">
        <v>0</v>
      </c>
      <c r="I129" s="160" t="n">
        <v>0</v>
      </c>
      <c r="J129" s="159" t="n">
        <v>0</v>
      </c>
    </row>
    <row r="130" customFormat="false" ht="12.75" hidden="false" customHeight="false" outlineLevel="0" collapsed="false">
      <c r="A130" s="0" t="n">
        <f aca="false">INDEX(BucketTable,MATCH(B130,SumMonths,0),1)</f>
        <v>6</v>
      </c>
      <c r="B130" s="171" t="n">
        <v>37469</v>
      </c>
      <c r="C130" s="159" t="s">
        <v>151</v>
      </c>
      <c r="D130" s="159" t="s">
        <v>15</v>
      </c>
      <c r="E130" s="160" t="n">
        <v>0</v>
      </c>
      <c r="F130" s="159" t="n">
        <v>0</v>
      </c>
      <c r="G130" s="160" t="n">
        <v>0</v>
      </c>
      <c r="H130" s="160" t="n">
        <v>0.02</v>
      </c>
      <c r="I130" s="160" t="n">
        <v>0</v>
      </c>
      <c r="J130" s="159" t="n">
        <v>0</v>
      </c>
    </row>
    <row r="131" customFormat="false" ht="12.75" hidden="false" customHeight="false" outlineLevel="0" collapsed="false">
      <c r="A131" s="0" t="n">
        <f aca="false">INDEX(BucketTable,MATCH(B131,SumMonths,0),1)</f>
        <v>6</v>
      </c>
      <c r="B131" s="171" t="n">
        <v>37469</v>
      </c>
      <c r="C131" s="159" t="s">
        <v>153</v>
      </c>
      <c r="D131" s="159" t="s">
        <v>15</v>
      </c>
      <c r="E131" s="160" t="n">
        <v>-16.19356352</v>
      </c>
      <c r="F131" s="159" t="n">
        <v>0</v>
      </c>
      <c r="G131" s="160" t="n">
        <v>-16.19356352</v>
      </c>
      <c r="H131" s="160" t="n">
        <v>0</v>
      </c>
      <c r="I131" s="160" t="n">
        <v>0</v>
      </c>
      <c r="J131" s="159" t="n">
        <v>0</v>
      </c>
    </row>
    <row r="132" customFormat="false" ht="12.75" hidden="false" customHeight="false" outlineLevel="0" collapsed="false">
      <c r="A132" s="0" t="n">
        <f aca="false">INDEX(BucketTable,MATCH(B132,SumMonths,0),1)</f>
        <v>6</v>
      </c>
      <c r="B132" s="171" t="n">
        <v>37469</v>
      </c>
      <c r="C132" s="159" t="s">
        <v>154</v>
      </c>
      <c r="D132" s="159" t="s">
        <v>15</v>
      </c>
      <c r="E132" s="160" t="n">
        <v>-10.91210479</v>
      </c>
      <c r="F132" s="159" t="n">
        <v>0</v>
      </c>
      <c r="G132" s="160" t="n">
        <v>-10.91210479</v>
      </c>
      <c r="H132" s="160" t="n">
        <v>0</v>
      </c>
      <c r="I132" s="160" t="n">
        <v>0</v>
      </c>
      <c r="J132" s="159" t="n">
        <v>0</v>
      </c>
    </row>
    <row r="133" customFormat="false" ht="12.75" hidden="false" customHeight="false" outlineLevel="0" collapsed="false">
      <c r="A133" s="0" t="n">
        <f aca="false">INDEX(BucketTable,MATCH(B133,SumMonths,0),1)</f>
        <v>6</v>
      </c>
      <c r="B133" s="171" t="n">
        <v>37469</v>
      </c>
      <c r="C133" s="159" t="s">
        <v>155</v>
      </c>
      <c r="D133" s="159" t="s">
        <v>15</v>
      </c>
      <c r="E133" s="160" t="n">
        <v>-6.15045906</v>
      </c>
      <c r="F133" s="159" t="n">
        <v>0</v>
      </c>
      <c r="G133" s="160" t="n">
        <v>-6.15045906</v>
      </c>
      <c r="H133" s="160" t="n">
        <v>0.02</v>
      </c>
      <c r="I133" s="160" t="n">
        <v>-0.1230091812</v>
      </c>
      <c r="J133" s="159" t="n">
        <v>0</v>
      </c>
    </row>
    <row r="134" customFormat="false" ht="12.75" hidden="false" customHeight="false" outlineLevel="0" collapsed="false">
      <c r="A134" s="0" t="n">
        <f aca="false">INDEX(BucketTable,MATCH(B134,SumMonths,0),1)</f>
        <v>6</v>
      </c>
      <c r="B134" s="171" t="n">
        <v>37469</v>
      </c>
      <c r="C134" s="159" t="s">
        <v>133</v>
      </c>
      <c r="D134" s="159" t="s">
        <v>98</v>
      </c>
      <c r="E134" s="160" t="n">
        <v>84.56881214</v>
      </c>
      <c r="F134" s="159" t="n">
        <v>0</v>
      </c>
      <c r="G134" s="160" t="n">
        <v>84.56881214</v>
      </c>
      <c r="H134" s="160" t="n">
        <v>-0.01</v>
      </c>
      <c r="I134" s="160" t="n">
        <v>-0.8456881214</v>
      </c>
      <c r="J134" s="159" t="n">
        <v>0</v>
      </c>
    </row>
    <row r="135" customFormat="false" ht="12.75" hidden="false" customHeight="false" outlineLevel="0" collapsed="false">
      <c r="A135" s="0" t="n">
        <f aca="false">INDEX(BucketTable,MATCH(B135,SumMonths,0),1)</f>
        <v>6</v>
      </c>
      <c r="B135" s="171" t="n">
        <v>37469</v>
      </c>
      <c r="C135" s="159" t="s">
        <v>142</v>
      </c>
      <c r="D135" s="159" t="s">
        <v>98</v>
      </c>
      <c r="E135" s="160" t="n">
        <v>5.2278902</v>
      </c>
      <c r="F135" s="159" t="n">
        <v>0</v>
      </c>
      <c r="G135" s="160" t="n">
        <v>5.2278902</v>
      </c>
      <c r="H135" s="160" t="n">
        <v>0</v>
      </c>
      <c r="I135" s="160" t="n">
        <v>0</v>
      </c>
      <c r="J135" s="159" t="n">
        <v>0</v>
      </c>
    </row>
    <row r="136" customFormat="false" ht="12.75" hidden="false" customHeight="false" outlineLevel="0" collapsed="false">
      <c r="A136" s="0" t="n">
        <f aca="false">INDEX(BucketTable,MATCH(B136,SumMonths,0),1)</f>
        <v>6</v>
      </c>
      <c r="B136" s="171" t="n">
        <v>37469</v>
      </c>
      <c r="C136" s="159" t="s">
        <v>153</v>
      </c>
      <c r="D136" s="159" t="s">
        <v>98</v>
      </c>
      <c r="E136" s="160" t="n">
        <v>-1.98401905</v>
      </c>
      <c r="F136" s="159" t="n">
        <v>0</v>
      </c>
      <c r="G136" s="160" t="n">
        <v>-1.98401905</v>
      </c>
      <c r="H136" s="160" t="n">
        <v>0</v>
      </c>
      <c r="I136" s="160" t="n">
        <v>0</v>
      </c>
      <c r="J136" s="159" t="n">
        <v>0</v>
      </c>
    </row>
    <row r="137" customFormat="false" ht="12.75" hidden="false" customHeight="false" outlineLevel="0" collapsed="false">
      <c r="A137" s="0" t="n">
        <f aca="false">INDEX(BucketTable,MATCH(B137,SumMonths,0),1)</f>
        <v>6</v>
      </c>
      <c r="B137" s="171" t="n">
        <v>37469</v>
      </c>
      <c r="C137" s="159" t="s">
        <v>154</v>
      </c>
      <c r="D137" s="159" t="s">
        <v>98</v>
      </c>
      <c r="E137" s="160" t="n">
        <v>-30.75229532</v>
      </c>
      <c r="F137" s="159" t="n">
        <v>0</v>
      </c>
      <c r="G137" s="160" t="n">
        <v>-30.75229532</v>
      </c>
      <c r="H137" s="160" t="n">
        <v>0</v>
      </c>
      <c r="I137" s="160" t="n">
        <v>0</v>
      </c>
      <c r="J137" s="159" t="n">
        <v>0</v>
      </c>
    </row>
    <row r="138" customFormat="false" ht="12.75" hidden="false" customHeight="false" outlineLevel="0" collapsed="false">
      <c r="A138" s="0" t="n">
        <f aca="false">INDEX(BucketTable,MATCH(B138,SumMonths,0),1)</f>
        <v>7</v>
      </c>
      <c r="B138" s="171" t="n">
        <v>37500</v>
      </c>
      <c r="C138" s="159" t="s">
        <v>133</v>
      </c>
      <c r="D138" s="159" t="s">
        <v>15</v>
      </c>
      <c r="E138" s="160" t="n">
        <v>-22.27009242</v>
      </c>
      <c r="F138" s="159" t="n">
        <v>0</v>
      </c>
      <c r="G138" s="160" t="n">
        <v>-22.27009242</v>
      </c>
      <c r="H138" s="160" t="n">
        <v>-0.01</v>
      </c>
      <c r="I138" s="160" t="n">
        <v>0.2227009242</v>
      </c>
      <c r="J138" s="159" t="n">
        <v>0</v>
      </c>
    </row>
    <row r="139" customFormat="false" ht="12.75" hidden="false" customHeight="false" outlineLevel="0" collapsed="false">
      <c r="A139" s="0" t="n">
        <f aca="false">INDEX(BucketTable,MATCH(B139,SumMonths,0),1)</f>
        <v>7</v>
      </c>
      <c r="B139" s="171" t="n">
        <v>37500</v>
      </c>
      <c r="C139" s="159" t="s">
        <v>135</v>
      </c>
      <c r="D139" s="159" t="s">
        <v>15</v>
      </c>
      <c r="E139" s="160" t="n">
        <v>28.70367469</v>
      </c>
      <c r="F139" s="159" t="n">
        <v>0</v>
      </c>
      <c r="G139" s="160" t="n">
        <v>28.70367469</v>
      </c>
      <c r="H139" s="160" t="n">
        <v>-0.1</v>
      </c>
      <c r="I139" s="160" t="n">
        <v>-2.870367469</v>
      </c>
      <c r="J139" s="159" t="n">
        <v>0</v>
      </c>
    </row>
    <row r="140" customFormat="false" ht="12.75" hidden="false" customHeight="false" outlineLevel="0" collapsed="false">
      <c r="A140" s="0" t="n">
        <f aca="false">INDEX(BucketTable,MATCH(B140,SumMonths,0),1)</f>
        <v>7</v>
      </c>
      <c r="B140" s="171" t="n">
        <v>37500</v>
      </c>
      <c r="C140" s="159" t="s">
        <v>136</v>
      </c>
      <c r="D140" s="159" t="s">
        <v>15</v>
      </c>
      <c r="E140" s="160" t="n">
        <v>-0.69284732</v>
      </c>
      <c r="F140" s="159" t="n">
        <v>0</v>
      </c>
      <c r="G140" s="160" t="n">
        <v>-0.69284732</v>
      </c>
      <c r="H140" s="160" t="n">
        <v>-0.1</v>
      </c>
      <c r="I140" s="160" t="n">
        <v>0.069284732</v>
      </c>
      <c r="J140" s="159" t="n">
        <v>0</v>
      </c>
    </row>
    <row r="141" customFormat="false" ht="12.75" hidden="false" customHeight="false" outlineLevel="0" collapsed="false">
      <c r="A141" s="0" t="n">
        <f aca="false">INDEX(BucketTable,MATCH(B141,SumMonths,0),1)</f>
        <v>7</v>
      </c>
      <c r="B141" s="171" t="n">
        <v>37500</v>
      </c>
      <c r="C141" s="159" t="s">
        <v>137</v>
      </c>
      <c r="D141" s="159" t="s">
        <v>15</v>
      </c>
      <c r="E141" s="160" t="n">
        <v>0</v>
      </c>
      <c r="F141" s="159" t="n">
        <v>0</v>
      </c>
      <c r="G141" s="160" t="n">
        <v>0</v>
      </c>
      <c r="H141" s="160" t="n">
        <v>0</v>
      </c>
      <c r="I141" s="160" t="n">
        <v>0</v>
      </c>
      <c r="J141" s="159" t="n">
        <v>0</v>
      </c>
    </row>
    <row r="142" customFormat="false" ht="12.75" hidden="false" customHeight="false" outlineLevel="0" collapsed="false">
      <c r="A142" s="0" t="n">
        <f aca="false">INDEX(BucketTable,MATCH(B142,SumMonths,0),1)</f>
        <v>7</v>
      </c>
      <c r="B142" s="171" t="n">
        <v>37500</v>
      </c>
      <c r="C142" s="159" t="s">
        <v>138</v>
      </c>
      <c r="D142" s="159" t="s">
        <v>15</v>
      </c>
      <c r="E142" s="160" t="n">
        <v>0</v>
      </c>
      <c r="F142" s="159" t="n">
        <v>0</v>
      </c>
      <c r="G142" s="160" t="n">
        <v>0</v>
      </c>
      <c r="H142" s="160" t="n">
        <v>0</v>
      </c>
      <c r="I142" s="160" t="n">
        <v>0</v>
      </c>
      <c r="J142" s="159" t="n">
        <v>0</v>
      </c>
    </row>
    <row r="143" customFormat="false" ht="12.75" hidden="false" customHeight="false" outlineLevel="0" collapsed="false">
      <c r="A143" s="0" t="n">
        <f aca="false">INDEX(BucketTable,MATCH(B143,SumMonths,0),1)</f>
        <v>7</v>
      </c>
      <c r="B143" s="171" t="n">
        <v>37500</v>
      </c>
      <c r="C143" s="159" t="s">
        <v>139</v>
      </c>
      <c r="D143" s="159" t="s">
        <v>15</v>
      </c>
      <c r="E143" s="160" t="n">
        <v>0</v>
      </c>
      <c r="F143" s="159" t="n">
        <v>0</v>
      </c>
      <c r="G143" s="160" t="n">
        <v>0</v>
      </c>
      <c r="H143" s="160" t="n">
        <v>0.0126</v>
      </c>
      <c r="I143" s="160" t="n">
        <v>0</v>
      </c>
      <c r="J143" s="159" t="n">
        <v>0</v>
      </c>
    </row>
    <row r="144" customFormat="false" ht="12.75" hidden="false" customHeight="false" outlineLevel="0" collapsed="false">
      <c r="A144" s="0" t="n">
        <f aca="false">INDEX(BucketTable,MATCH(B144,SumMonths,0),1)</f>
        <v>7</v>
      </c>
      <c r="B144" s="171" t="n">
        <v>37500</v>
      </c>
      <c r="C144" s="159" t="s">
        <v>140</v>
      </c>
      <c r="D144" s="159" t="s">
        <v>15</v>
      </c>
      <c r="E144" s="160" t="n">
        <v>0</v>
      </c>
      <c r="F144" s="159" t="n">
        <v>0</v>
      </c>
      <c r="G144" s="160" t="n">
        <v>0</v>
      </c>
      <c r="H144" s="160" t="n">
        <v>0</v>
      </c>
      <c r="I144" s="160" t="n">
        <v>0</v>
      </c>
      <c r="J144" s="159" t="n">
        <v>0</v>
      </c>
    </row>
    <row r="145" customFormat="false" ht="12.75" hidden="false" customHeight="false" outlineLevel="0" collapsed="false">
      <c r="A145" s="0" t="n">
        <f aca="false">INDEX(BucketTable,MATCH(B145,SumMonths,0),1)</f>
        <v>7</v>
      </c>
      <c r="B145" s="171" t="n">
        <v>37500</v>
      </c>
      <c r="C145" s="159" t="s">
        <v>142</v>
      </c>
      <c r="D145" s="159" t="s">
        <v>15</v>
      </c>
      <c r="E145" s="160" t="n">
        <v>21.55250058</v>
      </c>
      <c r="F145" s="159" t="n">
        <v>0</v>
      </c>
      <c r="G145" s="160" t="n">
        <v>21.55250058</v>
      </c>
      <c r="H145" s="160" t="n">
        <v>0</v>
      </c>
      <c r="I145" s="160" t="n">
        <v>0</v>
      </c>
      <c r="J145" s="159" t="n">
        <v>0</v>
      </c>
    </row>
    <row r="146" customFormat="false" ht="12.75" hidden="false" customHeight="false" outlineLevel="0" collapsed="false">
      <c r="A146" s="0" t="n">
        <f aca="false">INDEX(BucketTable,MATCH(B146,SumMonths,0),1)</f>
        <v>7</v>
      </c>
      <c r="B146" s="171" t="n">
        <v>37500</v>
      </c>
      <c r="C146" s="159" t="s">
        <v>144</v>
      </c>
      <c r="D146" s="159" t="s">
        <v>15</v>
      </c>
      <c r="E146" s="160" t="n">
        <v>77.82951904</v>
      </c>
      <c r="F146" s="159" t="n">
        <v>0</v>
      </c>
      <c r="G146" s="160" t="n">
        <v>77.82951904</v>
      </c>
      <c r="H146" s="160" t="n">
        <v>-0.1</v>
      </c>
      <c r="I146" s="160" t="n">
        <v>-7.782951904</v>
      </c>
      <c r="J146" s="159" t="n">
        <v>0</v>
      </c>
    </row>
    <row r="147" customFormat="false" ht="12.75" hidden="false" customHeight="false" outlineLevel="0" collapsed="false">
      <c r="A147" s="0" t="n">
        <f aca="false">INDEX(BucketTable,MATCH(B147,SumMonths,0),1)</f>
        <v>7</v>
      </c>
      <c r="B147" s="171" t="n">
        <v>37500</v>
      </c>
      <c r="C147" s="159" t="s">
        <v>147</v>
      </c>
      <c r="D147" s="159" t="s">
        <v>15</v>
      </c>
      <c r="E147" s="160" t="n">
        <v>14.84672829</v>
      </c>
      <c r="F147" s="159" t="n">
        <v>0</v>
      </c>
      <c r="G147" s="160" t="n">
        <v>14.84672829</v>
      </c>
      <c r="H147" s="160" t="n">
        <v>-0.00382226705552</v>
      </c>
      <c r="I147" s="160" t="n">
        <v>-0.0567481604251238</v>
      </c>
      <c r="J147" s="159" t="n">
        <v>0</v>
      </c>
    </row>
    <row r="148" customFormat="false" ht="12.75" hidden="false" customHeight="false" outlineLevel="0" collapsed="false">
      <c r="A148" s="0" t="n">
        <f aca="false">INDEX(BucketTable,MATCH(B148,SumMonths,0),1)</f>
        <v>7</v>
      </c>
      <c r="B148" s="171" t="n">
        <v>37500</v>
      </c>
      <c r="C148" s="159" t="s">
        <v>148</v>
      </c>
      <c r="D148" s="159" t="s">
        <v>15</v>
      </c>
      <c r="E148" s="160" t="n">
        <v>-2.96934566</v>
      </c>
      <c r="F148" s="159" t="n">
        <v>0</v>
      </c>
      <c r="G148" s="160" t="n">
        <v>-2.96934566</v>
      </c>
      <c r="H148" s="160" t="n">
        <v>0</v>
      </c>
      <c r="I148" s="160" t="n">
        <v>0</v>
      </c>
      <c r="J148" s="159" t="n">
        <v>0</v>
      </c>
    </row>
    <row r="149" customFormat="false" ht="12.75" hidden="false" customHeight="false" outlineLevel="0" collapsed="false">
      <c r="A149" s="0" t="n">
        <f aca="false">INDEX(BucketTable,MATCH(B149,SumMonths,0),1)</f>
        <v>7</v>
      </c>
      <c r="B149" s="171" t="n">
        <v>37500</v>
      </c>
      <c r="C149" s="159" t="s">
        <v>149</v>
      </c>
      <c r="D149" s="159" t="s">
        <v>15</v>
      </c>
      <c r="E149" s="160" t="n">
        <v>0</v>
      </c>
      <c r="F149" s="159" t="n">
        <v>0</v>
      </c>
      <c r="G149" s="160" t="n">
        <v>0</v>
      </c>
      <c r="H149" s="160" t="n">
        <v>0.002309441566</v>
      </c>
      <c r="I149" s="160" t="n">
        <v>0</v>
      </c>
      <c r="J149" s="159" t="n">
        <v>0</v>
      </c>
    </row>
    <row r="150" customFormat="false" ht="12.75" hidden="false" customHeight="false" outlineLevel="0" collapsed="false">
      <c r="A150" s="0" t="n">
        <f aca="false">INDEX(BucketTable,MATCH(B150,SumMonths,0),1)</f>
        <v>7</v>
      </c>
      <c r="B150" s="171" t="n">
        <v>37500</v>
      </c>
      <c r="C150" s="159" t="s">
        <v>151</v>
      </c>
      <c r="D150" s="159" t="s">
        <v>15</v>
      </c>
      <c r="E150" s="160" t="n">
        <v>0</v>
      </c>
      <c r="F150" s="159" t="n">
        <v>0</v>
      </c>
      <c r="G150" s="160" t="n">
        <v>0</v>
      </c>
      <c r="H150" s="160" t="n">
        <v>0.02</v>
      </c>
      <c r="I150" s="160" t="n">
        <v>0</v>
      </c>
      <c r="J150" s="159" t="n">
        <v>0</v>
      </c>
    </row>
    <row r="151" customFormat="false" ht="12.75" hidden="false" customHeight="false" outlineLevel="0" collapsed="false">
      <c r="A151" s="0" t="n">
        <f aca="false">INDEX(BucketTable,MATCH(B151,SumMonths,0),1)</f>
        <v>7</v>
      </c>
      <c r="B151" s="171" t="n">
        <v>37500</v>
      </c>
      <c r="C151" s="159" t="s">
        <v>153</v>
      </c>
      <c r="D151" s="159" t="s">
        <v>15</v>
      </c>
      <c r="E151" s="160" t="n">
        <v>-15.955284</v>
      </c>
      <c r="F151" s="159" t="n">
        <v>0</v>
      </c>
      <c r="G151" s="160" t="n">
        <v>-15.955284</v>
      </c>
      <c r="H151" s="160" t="n">
        <v>0</v>
      </c>
      <c r="I151" s="160" t="n">
        <v>0</v>
      </c>
      <c r="J151" s="159" t="n">
        <v>0</v>
      </c>
    </row>
    <row r="152" customFormat="false" ht="12.75" hidden="false" customHeight="false" outlineLevel="0" collapsed="false">
      <c r="A152" s="0" t="n">
        <f aca="false">INDEX(BucketTable,MATCH(B152,SumMonths,0),1)</f>
        <v>7</v>
      </c>
      <c r="B152" s="171" t="n">
        <v>37500</v>
      </c>
      <c r="C152" s="159" t="s">
        <v>154</v>
      </c>
      <c r="D152" s="159" t="s">
        <v>15</v>
      </c>
      <c r="E152" s="160" t="n">
        <v>-7.91825509</v>
      </c>
      <c r="F152" s="159" t="n">
        <v>0</v>
      </c>
      <c r="G152" s="160" t="n">
        <v>-7.91825509</v>
      </c>
      <c r="H152" s="160" t="n">
        <v>-0.1</v>
      </c>
      <c r="I152" s="160" t="n">
        <v>0.791825509</v>
      </c>
      <c r="J152" s="159" t="n">
        <v>0</v>
      </c>
    </row>
    <row r="153" customFormat="false" ht="12.75" hidden="false" customHeight="false" outlineLevel="0" collapsed="false">
      <c r="A153" s="0" t="n">
        <f aca="false">INDEX(BucketTable,MATCH(B153,SumMonths,0),1)</f>
        <v>7</v>
      </c>
      <c r="B153" s="171" t="n">
        <v>37500</v>
      </c>
      <c r="C153" s="159" t="s">
        <v>155</v>
      </c>
      <c r="D153" s="159" t="s">
        <v>15</v>
      </c>
      <c r="E153" s="160" t="n">
        <v>-5.93869132</v>
      </c>
      <c r="F153" s="159" t="n">
        <v>0</v>
      </c>
      <c r="G153" s="160" t="n">
        <v>-5.93869132</v>
      </c>
      <c r="H153" s="160" t="n">
        <v>0.02</v>
      </c>
      <c r="I153" s="160" t="n">
        <v>-0.1187738264</v>
      </c>
      <c r="J153" s="159" t="n">
        <v>0</v>
      </c>
    </row>
    <row r="154" customFormat="false" ht="12.75" hidden="false" customHeight="false" outlineLevel="0" collapsed="false">
      <c r="A154" s="0" t="n">
        <f aca="false">INDEX(BucketTable,MATCH(B154,SumMonths,0),1)</f>
        <v>7</v>
      </c>
      <c r="B154" s="171" t="n">
        <v>37500</v>
      </c>
      <c r="C154" s="159" t="s">
        <v>133</v>
      </c>
      <c r="D154" s="159" t="s">
        <v>98</v>
      </c>
      <c r="E154" s="160" t="n">
        <v>81.65700558</v>
      </c>
      <c r="F154" s="159" t="n">
        <v>0</v>
      </c>
      <c r="G154" s="160" t="n">
        <v>81.65700558</v>
      </c>
      <c r="H154" s="160" t="n">
        <v>-0.01</v>
      </c>
      <c r="I154" s="160" t="n">
        <v>-0.8165700558</v>
      </c>
      <c r="J154" s="159" t="n">
        <v>0</v>
      </c>
    </row>
    <row r="155" customFormat="false" ht="12.75" hidden="false" customHeight="false" outlineLevel="0" collapsed="false">
      <c r="A155" s="0" t="n">
        <f aca="false">INDEX(BucketTable,MATCH(B155,SumMonths,0),1)</f>
        <v>7</v>
      </c>
      <c r="B155" s="171" t="n">
        <v>37500</v>
      </c>
      <c r="C155" s="159" t="s">
        <v>142</v>
      </c>
      <c r="D155" s="159" t="s">
        <v>98</v>
      </c>
      <c r="E155" s="160" t="n">
        <v>5.04788762</v>
      </c>
      <c r="F155" s="159" t="n">
        <v>0</v>
      </c>
      <c r="G155" s="160" t="n">
        <v>5.04788762</v>
      </c>
      <c r="H155" s="160" t="n">
        <v>0</v>
      </c>
      <c r="I155" s="160" t="n">
        <v>0</v>
      </c>
      <c r="J155" s="159" t="n">
        <v>0</v>
      </c>
    </row>
    <row r="156" customFormat="false" ht="12.75" hidden="false" customHeight="false" outlineLevel="0" collapsed="false">
      <c r="A156" s="0" t="n">
        <f aca="false">INDEX(BucketTable,MATCH(B156,SumMonths,0),1)</f>
        <v>7</v>
      </c>
      <c r="B156" s="171" t="n">
        <v>37500</v>
      </c>
      <c r="C156" s="159" t="s">
        <v>153</v>
      </c>
      <c r="D156" s="159" t="s">
        <v>98</v>
      </c>
      <c r="E156" s="160" t="n">
        <v>-1.97956377</v>
      </c>
      <c r="F156" s="159" t="n">
        <v>0</v>
      </c>
      <c r="G156" s="160" t="n">
        <v>-1.97956377</v>
      </c>
      <c r="H156" s="160" t="n">
        <v>0</v>
      </c>
      <c r="I156" s="160" t="n">
        <v>0</v>
      </c>
      <c r="J156" s="159" t="n">
        <v>0</v>
      </c>
    </row>
    <row r="157" customFormat="false" ht="12.75" hidden="false" customHeight="false" outlineLevel="0" collapsed="false">
      <c r="A157" s="0" t="n">
        <f aca="false">INDEX(BucketTable,MATCH(B157,SumMonths,0),1)</f>
        <v>7</v>
      </c>
      <c r="B157" s="171" t="n">
        <v>37500</v>
      </c>
      <c r="C157" s="159" t="s">
        <v>154</v>
      </c>
      <c r="D157" s="159" t="s">
        <v>98</v>
      </c>
      <c r="E157" s="160" t="n">
        <v>-29.69345658</v>
      </c>
      <c r="F157" s="159" t="n">
        <v>0</v>
      </c>
      <c r="G157" s="160" t="n">
        <v>-29.69345658</v>
      </c>
      <c r="H157" s="160" t="n">
        <v>-0.1</v>
      </c>
      <c r="I157" s="160" t="n">
        <v>2.969345658</v>
      </c>
      <c r="J157" s="159" t="n">
        <v>0</v>
      </c>
    </row>
    <row r="158" customFormat="false" ht="12.75" hidden="false" customHeight="false" outlineLevel="0" collapsed="false">
      <c r="A158" s="0" t="n">
        <f aca="false">INDEX(BucketTable,MATCH(B158,SumMonths,0),1)</f>
        <v>8</v>
      </c>
      <c r="B158" s="171" t="n">
        <v>37530</v>
      </c>
      <c r="C158" s="159" t="s">
        <v>133</v>
      </c>
      <c r="D158" s="159" t="s">
        <v>15</v>
      </c>
      <c r="E158" s="160" t="n">
        <v>-22.95868014</v>
      </c>
      <c r="F158" s="159" t="n">
        <v>0</v>
      </c>
      <c r="G158" s="160" t="n">
        <v>-22.95868014</v>
      </c>
      <c r="H158" s="160" t="n">
        <v>-0.01</v>
      </c>
      <c r="I158" s="160" t="n">
        <v>0.2295868014</v>
      </c>
      <c r="J158" s="159" t="n">
        <v>0</v>
      </c>
    </row>
    <row r="159" customFormat="false" ht="12.75" hidden="false" customHeight="false" outlineLevel="0" collapsed="false">
      <c r="A159" s="0" t="n">
        <f aca="false">INDEX(BucketTable,MATCH(B159,SumMonths,0),1)</f>
        <v>8</v>
      </c>
      <c r="B159" s="171" t="n">
        <v>37530</v>
      </c>
      <c r="C159" s="159" t="s">
        <v>135</v>
      </c>
      <c r="D159" s="159" t="s">
        <v>15</v>
      </c>
      <c r="E159" s="160" t="n">
        <v>29.62410342</v>
      </c>
      <c r="F159" s="159" t="n">
        <v>0</v>
      </c>
      <c r="G159" s="160" t="n">
        <v>29.62410342</v>
      </c>
      <c r="H159" s="160" t="n">
        <v>0</v>
      </c>
      <c r="I159" s="160" t="n">
        <v>0</v>
      </c>
      <c r="J159" s="159" t="n">
        <v>0</v>
      </c>
    </row>
    <row r="160" customFormat="false" ht="12.75" hidden="false" customHeight="false" outlineLevel="0" collapsed="false">
      <c r="A160" s="0" t="n">
        <f aca="false">INDEX(BucketTable,MATCH(B160,SumMonths,0),1)</f>
        <v>8</v>
      </c>
      <c r="B160" s="171" t="n">
        <v>37530</v>
      </c>
      <c r="C160" s="159" t="s">
        <v>136</v>
      </c>
      <c r="D160" s="159" t="s">
        <v>15</v>
      </c>
      <c r="E160" s="160" t="n">
        <v>-1.97494023</v>
      </c>
      <c r="F160" s="159" t="n">
        <v>0</v>
      </c>
      <c r="G160" s="160" t="n">
        <v>-1.97494023</v>
      </c>
      <c r="H160" s="160" t="n">
        <v>0</v>
      </c>
      <c r="I160" s="160" t="n">
        <v>0</v>
      </c>
      <c r="J160" s="159" t="n">
        <v>0</v>
      </c>
    </row>
    <row r="161" customFormat="false" ht="12.75" hidden="false" customHeight="false" outlineLevel="0" collapsed="false">
      <c r="A161" s="0" t="n">
        <f aca="false">INDEX(BucketTable,MATCH(B161,SumMonths,0),1)</f>
        <v>8</v>
      </c>
      <c r="B161" s="171" t="n">
        <v>37530</v>
      </c>
      <c r="C161" s="159" t="s">
        <v>137</v>
      </c>
      <c r="D161" s="159" t="s">
        <v>15</v>
      </c>
      <c r="E161" s="160" t="n">
        <v>0</v>
      </c>
      <c r="F161" s="159" t="n">
        <v>0</v>
      </c>
      <c r="G161" s="160" t="n">
        <v>0</v>
      </c>
      <c r="H161" s="160" t="n">
        <v>0</v>
      </c>
      <c r="I161" s="160" t="n">
        <v>0</v>
      </c>
      <c r="J161" s="159" t="n">
        <v>0</v>
      </c>
    </row>
    <row r="162" customFormat="false" ht="12.75" hidden="false" customHeight="false" outlineLevel="0" collapsed="false">
      <c r="A162" s="0" t="n">
        <f aca="false">INDEX(BucketTable,MATCH(B162,SumMonths,0),1)</f>
        <v>8</v>
      </c>
      <c r="B162" s="171" t="n">
        <v>37530</v>
      </c>
      <c r="C162" s="159" t="s">
        <v>138</v>
      </c>
      <c r="D162" s="159" t="s">
        <v>15</v>
      </c>
      <c r="E162" s="160" t="n">
        <v>0</v>
      </c>
      <c r="F162" s="159" t="n">
        <v>0</v>
      </c>
      <c r="G162" s="160" t="n">
        <v>0</v>
      </c>
      <c r="H162" s="160" t="n">
        <v>0</v>
      </c>
      <c r="I162" s="160" t="n">
        <v>0</v>
      </c>
      <c r="J162" s="159" t="n">
        <v>0</v>
      </c>
    </row>
    <row r="163" customFormat="false" ht="12.75" hidden="false" customHeight="false" outlineLevel="0" collapsed="false">
      <c r="A163" s="0" t="n">
        <f aca="false">INDEX(BucketTable,MATCH(B163,SumMonths,0),1)</f>
        <v>8</v>
      </c>
      <c r="B163" s="171" t="n">
        <v>37530</v>
      </c>
      <c r="C163" s="159" t="s">
        <v>139</v>
      </c>
      <c r="D163" s="159" t="s">
        <v>15</v>
      </c>
      <c r="E163" s="160" t="n">
        <v>0</v>
      </c>
      <c r="F163" s="159" t="n">
        <v>0</v>
      </c>
      <c r="G163" s="160" t="n">
        <v>0</v>
      </c>
      <c r="H163" s="160" t="n">
        <v>0.0126</v>
      </c>
      <c r="I163" s="160" t="n">
        <v>0</v>
      </c>
      <c r="J163" s="159" t="n">
        <v>0</v>
      </c>
    </row>
    <row r="164" customFormat="false" ht="12.75" hidden="false" customHeight="false" outlineLevel="0" collapsed="false">
      <c r="A164" s="0" t="n">
        <f aca="false">INDEX(BucketTable,MATCH(B164,SumMonths,0),1)</f>
        <v>8</v>
      </c>
      <c r="B164" s="171" t="n">
        <v>37530</v>
      </c>
      <c r="C164" s="159" t="s">
        <v>140</v>
      </c>
      <c r="D164" s="159" t="s">
        <v>15</v>
      </c>
      <c r="E164" s="160" t="n">
        <v>0</v>
      </c>
      <c r="F164" s="159" t="n">
        <v>0</v>
      </c>
      <c r="G164" s="160" t="n">
        <v>0</v>
      </c>
      <c r="H164" s="160" t="n">
        <v>0</v>
      </c>
      <c r="I164" s="160" t="n">
        <v>0</v>
      </c>
      <c r="J164" s="159" t="n">
        <v>0</v>
      </c>
    </row>
    <row r="165" customFormat="false" ht="12.75" hidden="false" customHeight="false" outlineLevel="0" collapsed="false">
      <c r="A165" s="0" t="n">
        <f aca="false">INDEX(BucketTable,MATCH(B165,SumMonths,0),1)</f>
        <v>8</v>
      </c>
      <c r="B165" s="171" t="n">
        <v>37530</v>
      </c>
      <c r="C165" s="159" t="s">
        <v>142</v>
      </c>
      <c r="D165" s="159" t="s">
        <v>15</v>
      </c>
      <c r="E165" s="160" t="n">
        <v>21.88974374</v>
      </c>
      <c r="F165" s="159" t="n">
        <v>0</v>
      </c>
      <c r="G165" s="160" t="n">
        <v>21.88974374</v>
      </c>
      <c r="H165" s="160" t="n">
        <v>0</v>
      </c>
      <c r="I165" s="160" t="n">
        <v>0</v>
      </c>
      <c r="J165" s="159" t="n">
        <v>0</v>
      </c>
    </row>
    <row r="166" customFormat="false" ht="12.75" hidden="false" customHeight="false" outlineLevel="0" collapsed="false">
      <c r="A166" s="0" t="n">
        <f aca="false">INDEX(BucketTable,MATCH(B166,SumMonths,0),1)</f>
        <v>8</v>
      </c>
      <c r="B166" s="171" t="n">
        <v>37530</v>
      </c>
      <c r="C166" s="159" t="s">
        <v>144</v>
      </c>
      <c r="D166" s="159" t="s">
        <v>15</v>
      </c>
      <c r="E166" s="160" t="n">
        <v>80.23599538</v>
      </c>
      <c r="F166" s="159" t="n">
        <v>0</v>
      </c>
      <c r="G166" s="160" t="n">
        <v>80.23599538</v>
      </c>
      <c r="H166" s="160" t="n">
        <v>-0.1</v>
      </c>
      <c r="I166" s="160" t="n">
        <v>-8.023599538</v>
      </c>
      <c r="J166" s="159" t="n">
        <v>0</v>
      </c>
    </row>
    <row r="167" customFormat="false" ht="12.75" hidden="false" customHeight="false" outlineLevel="0" collapsed="false">
      <c r="A167" s="0" t="n">
        <f aca="false">INDEX(BucketTable,MATCH(B167,SumMonths,0),1)</f>
        <v>8</v>
      </c>
      <c r="B167" s="171" t="n">
        <v>37530</v>
      </c>
      <c r="C167" s="159" t="s">
        <v>147</v>
      </c>
      <c r="D167" s="159" t="s">
        <v>15</v>
      </c>
      <c r="E167" s="160" t="n">
        <v>15.30578677</v>
      </c>
      <c r="F167" s="159" t="n">
        <v>0</v>
      </c>
      <c r="G167" s="160" t="n">
        <v>15.30578677</v>
      </c>
      <c r="H167" s="160" t="n">
        <v>-0.0036011338234</v>
      </c>
      <c r="I167" s="160" t="n">
        <v>-0.0551181864311952</v>
      </c>
      <c r="J167" s="159" t="n">
        <v>0</v>
      </c>
    </row>
    <row r="168" customFormat="false" ht="12.75" hidden="false" customHeight="false" outlineLevel="0" collapsed="false">
      <c r="A168" s="0" t="n">
        <f aca="false">INDEX(BucketTable,MATCH(B168,SumMonths,0),1)</f>
        <v>8</v>
      </c>
      <c r="B168" s="171" t="n">
        <v>37530</v>
      </c>
      <c r="C168" s="159" t="s">
        <v>148</v>
      </c>
      <c r="D168" s="159" t="s">
        <v>15</v>
      </c>
      <c r="E168" s="160" t="n">
        <v>-3.06115735</v>
      </c>
      <c r="F168" s="159" t="n">
        <v>0</v>
      </c>
      <c r="G168" s="160" t="n">
        <v>-3.06115735</v>
      </c>
      <c r="H168" s="160" t="n">
        <v>0.004984378814</v>
      </c>
      <c r="I168" s="160" t="n">
        <v>-0.0152579678416604</v>
      </c>
      <c r="J168" s="159" t="n">
        <v>0</v>
      </c>
    </row>
    <row r="169" customFormat="false" ht="12.75" hidden="false" customHeight="false" outlineLevel="0" collapsed="false">
      <c r="A169" s="0" t="n">
        <f aca="false">INDEX(BucketTable,MATCH(B169,SumMonths,0),1)</f>
        <v>8</v>
      </c>
      <c r="B169" s="171" t="n">
        <v>37530</v>
      </c>
      <c r="C169" s="159" t="s">
        <v>149</v>
      </c>
      <c r="D169" s="159" t="s">
        <v>15</v>
      </c>
      <c r="E169" s="160" t="n">
        <v>0</v>
      </c>
      <c r="F169" s="159" t="n">
        <v>0</v>
      </c>
      <c r="G169" s="160" t="n">
        <v>0</v>
      </c>
      <c r="H169" s="160" t="n">
        <v>0.004984378814</v>
      </c>
      <c r="I169" s="160" t="n">
        <v>0</v>
      </c>
      <c r="J169" s="159" t="n">
        <v>0</v>
      </c>
    </row>
    <row r="170" customFormat="false" ht="12.75" hidden="false" customHeight="false" outlineLevel="0" collapsed="false">
      <c r="A170" s="0" t="n">
        <f aca="false">INDEX(BucketTable,MATCH(B170,SumMonths,0),1)</f>
        <v>8</v>
      </c>
      <c r="B170" s="171" t="n">
        <v>37530</v>
      </c>
      <c r="C170" s="159" t="s">
        <v>151</v>
      </c>
      <c r="D170" s="159" t="s">
        <v>15</v>
      </c>
      <c r="E170" s="160" t="n">
        <v>0</v>
      </c>
      <c r="F170" s="159" t="n">
        <v>0</v>
      </c>
      <c r="G170" s="160" t="n">
        <v>0</v>
      </c>
      <c r="H170" s="160" t="n">
        <v>0.02</v>
      </c>
      <c r="I170" s="160" t="n">
        <v>0</v>
      </c>
      <c r="J170" s="159" t="n">
        <v>0</v>
      </c>
    </row>
    <row r="171" customFormat="false" ht="12.75" hidden="false" customHeight="false" outlineLevel="0" collapsed="false">
      <c r="A171" s="0" t="n">
        <f aca="false">INDEX(BucketTable,MATCH(B171,SumMonths,0),1)</f>
        <v>8</v>
      </c>
      <c r="B171" s="171" t="n">
        <v>37530</v>
      </c>
      <c r="C171" s="159" t="s">
        <v>153</v>
      </c>
      <c r="D171" s="159" t="s">
        <v>15</v>
      </c>
      <c r="E171" s="160" t="n">
        <v>-16.11946214</v>
      </c>
      <c r="F171" s="159" t="n">
        <v>0</v>
      </c>
      <c r="G171" s="160" t="n">
        <v>-16.11946214</v>
      </c>
      <c r="H171" s="160" t="n">
        <v>0</v>
      </c>
      <c r="I171" s="160" t="n">
        <v>0</v>
      </c>
      <c r="J171" s="159" t="n">
        <v>0</v>
      </c>
    </row>
    <row r="172" customFormat="false" ht="12.75" hidden="false" customHeight="false" outlineLevel="0" collapsed="false">
      <c r="A172" s="0" t="n">
        <f aca="false">INDEX(BucketTable,MATCH(B172,SumMonths,0),1)</f>
        <v>8</v>
      </c>
      <c r="B172" s="171" t="n">
        <v>37530</v>
      </c>
      <c r="C172" s="159" t="s">
        <v>154</v>
      </c>
      <c r="D172" s="159" t="s">
        <v>15</v>
      </c>
      <c r="E172" s="160" t="n">
        <v>-1.97494023</v>
      </c>
      <c r="F172" s="159" t="n">
        <v>0</v>
      </c>
      <c r="G172" s="160" t="n">
        <v>-1.97494023</v>
      </c>
      <c r="H172" s="160" t="n">
        <v>0</v>
      </c>
      <c r="I172" s="160" t="n">
        <v>0</v>
      </c>
      <c r="J172" s="159" t="n">
        <v>0</v>
      </c>
    </row>
    <row r="173" customFormat="false" ht="12.75" hidden="false" customHeight="false" outlineLevel="0" collapsed="false">
      <c r="A173" s="0" t="n">
        <f aca="false">INDEX(BucketTable,MATCH(B173,SumMonths,0),1)</f>
        <v>8</v>
      </c>
      <c r="B173" s="171" t="n">
        <v>37530</v>
      </c>
      <c r="C173" s="159" t="s">
        <v>155</v>
      </c>
      <c r="D173" s="159" t="s">
        <v>15</v>
      </c>
      <c r="E173" s="160" t="n">
        <v>-6.12231471</v>
      </c>
      <c r="F173" s="159" t="n">
        <v>0</v>
      </c>
      <c r="G173" s="160" t="n">
        <v>-6.12231471</v>
      </c>
      <c r="H173" s="160" t="n">
        <v>0.02</v>
      </c>
      <c r="I173" s="160" t="n">
        <v>-0.1224462942</v>
      </c>
      <c r="J173" s="159" t="n">
        <v>0</v>
      </c>
    </row>
    <row r="174" customFormat="false" ht="12.75" hidden="false" customHeight="false" outlineLevel="0" collapsed="false">
      <c r="A174" s="0" t="n">
        <f aca="false">INDEX(BucketTable,MATCH(B174,SumMonths,0),1)</f>
        <v>8</v>
      </c>
      <c r="B174" s="171" t="n">
        <v>37530</v>
      </c>
      <c r="C174" s="159" t="s">
        <v>133</v>
      </c>
      <c r="D174" s="159" t="s">
        <v>98</v>
      </c>
      <c r="E174" s="160" t="n">
        <v>84.18182721</v>
      </c>
      <c r="F174" s="159" t="n">
        <v>0</v>
      </c>
      <c r="G174" s="160" t="n">
        <v>84.18182721</v>
      </c>
      <c r="H174" s="160" t="n">
        <v>-0.01</v>
      </c>
      <c r="I174" s="160" t="n">
        <v>-0.8418182721</v>
      </c>
      <c r="J174" s="159" t="n">
        <v>0</v>
      </c>
    </row>
    <row r="175" customFormat="false" ht="12.75" hidden="false" customHeight="false" outlineLevel="0" collapsed="false">
      <c r="A175" s="0" t="n">
        <f aca="false">INDEX(BucketTable,MATCH(B175,SumMonths,0),1)</f>
        <v>8</v>
      </c>
      <c r="B175" s="171" t="n">
        <v>37530</v>
      </c>
      <c r="C175" s="159" t="s">
        <v>142</v>
      </c>
      <c r="D175" s="159" t="s">
        <v>98</v>
      </c>
      <c r="E175" s="160" t="n">
        <v>5.2039675</v>
      </c>
      <c r="F175" s="159" t="n">
        <v>0</v>
      </c>
      <c r="G175" s="160" t="n">
        <v>5.2039675</v>
      </c>
      <c r="H175" s="160" t="n">
        <v>0</v>
      </c>
      <c r="I175" s="160" t="n">
        <v>0</v>
      </c>
      <c r="J175" s="159" t="n">
        <v>0</v>
      </c>
    </row>
    <row r="176" customFormat="false" ht="12.75" hidden="false" customHeight="false" outlineLevel="0" collapsed="false">
      <c r="A176" s="0" t="n">
        <f aca="false">INDEX(BucketTable,MATCH(B176,SumMonths,0),1)</f>
        <v>8</v>
      </c>
      <c r="B176" s="171" t="n">
        <v>37530</v>
      </c>
      <c r="C176" s="159" t="s">
        <v>153</v>
      </c>
      <c r="D176" s="159" t="s">
        <v>98</v>
      </c>
      <c r="E176" s="160" t="n">
        <v>-1.97494023</v>
      </c>
      <c r="F176" s="159" t="n">
        <v>0</v>
      </c>
      <c r="G176" s="160" t="n">
        <v>-1.97494023</v>
      </c>
      <c r="H176" s="160" t="n">
        <v>0</v>
      </c>
      <c r="I176" s="160" t="n">
        <v>0</v>
      </c>
      <c r="J176" s="159" t="n">
        <v>0</v>
      </c>
    </row>
    <row r="177" customFormat="false" ht="12.75" hidden="false" customHeight="false" outlineLevel="0" collapsed="false">
      <c r="A177" s="0" t="n">
        <f aca="false">INDEX(BucketTable,MATCH(B177,SumMonths,0),1)</f>
        <v>8</v>
      </c>
      <c r="B177" s="171" t="n">
        <v>37530</v>
      </c>
      <c r="C177" s="159" t="s">
        <v>154</v>
      </c>
      <c r="D177" s="159" t="s">
        <v>98</v>
      </c>
      <c r="E177" s="160" t="n">
        <v>-30.61157353</v>
      </c>
      <c r="F177" s="159" t="n">
        <v>0</v>
      </c>
      <c r="G177" s="160" t="n">
        <v>-30.61157353</v>
      </c>
      <c r="H177" s="160" t="n">
        <v>0</v>
      </c>
      <c r="I177" s="160" t="n">
        <v>0</v>
      </c>
      <c r="J177" s="159" t="n">
        <v>0</v>
      </c>
    </row>
    <row r="178" customFormat="false" ht="12.75" hidden="false" customHeight="false" outlineLevel="0" collapsed="false">
      <c r="A178" s="0" t="n">
        <f aca="false">INDEX(BucketTable,MATCH(B178,SumMonths,0),1)</f>
        <v>9</v>
      </c>
      <c r="B178" s="171" t="n">
        <v>37561</v>
      </c>
      <c r="C178" s="159" t="s">
        <v>135</v>
      </c>
      <c r="D178" s="159" t="s">
        <v>15</v>
      </c>
      <c r="E178" s="160" t="n">
        <v>-0.98490824</v>
      </c>
      <c r="F178" s="159" t="n">
        <v>0</v>
      </c>
      <c r="G178" s="160" t="n">
        <v>-0.98490824</v>
      </c>
      <c r="H178" s="160" t="n">
        <v>-0.1</v>
      </c>
      <c r="I178" s="160" t="n">
        <v>0.098490824</v>
      </c>
      <c r="J178" s="159" t="n">
        <v>0</v>
      </c>
    </row>
    <row r="179" customFormat="false" ht="12.75" hidden="false" customHeight="false" outlineLevel="0" collapsed="false">
      <c r="A179" s="0" t="n">
        <f aca="false">INDEX(BucketTable,MATCH(B179,SumMonths,0),1)</f>
        <v>9</v>
      </c>
      <c r="B179" s="171" t="n">
        <v>37561</v>
      </c>
      <c r="C179" s="159" t="s">
        <v>137</v>
      </c>
      <c r="D179" s="159" t="s">
        <v>15</v>
      </c>
      <c r="E179" s="160" t="n">
        <v>0</v>
      </c>
      <c r="F179" s="159" t="n">
        <v>0</v>
      </c>
      <c r="G179" s="160" t="n">
        <v>0</v>
      </c>
      <c r="H179" s="160" t="n">
        <v>-0.00602054595948</v>
      </c>
      <c r="I179" s="160" t="n">
        <v>0</v>
      </c>
      <c r="J179" s="159" t="n">
        <v>0</v>
      </c>
    </row>
    <row r="180" customFormat="false" ht="12.75" hidden="false" customHeight="false" outlineLevel="0" collapsed="false">
      <c r="A180" s="0" t="n">
        <f aca="false">INDEX(BucketTable,MATCH(B180,SumMonths,0),1)</f>
        <v>9</v>
      </c>
      <c r="B180" s="171" t="n">
        <v>37561</v>
      </c>
      <c r="C180" s="159" t="s">
        <v>138</v>
      </c>
      <c r="D180" s="159" t="s">
        <v>15</v>
      </c>
      <c r="E180" s="160" t="n">
        <v>0</v>
      </c>
      <c r="F180" s="159" t="n">
        <v>0</v>
      </c>
      <c r="G180" s="160" t="n">
        <v>0</v>
      </c>
      <c r="H180" s="160" t="n">
        <v>0.014948844909</v>
      </c>
      <c r="I180" s="160" t="n">
        <v>0</v>
      </c>
      <c r="J180" s="159" t="n">
        <v>0</v>
      </c>
    </row>
    <row r="181" customFormat="false" ht="12.75" hidden="false" customHeight="false" outlineLevel="0" collapsed="false">
      <c r="A181" s="0" t="n">
        <f aca="false">INDEX(BucketTable,MATCH(B181,SumMonths,0),1)</f>
        <v>9</v>
      </c>
      <c r="B181" s="171" t="n">
        <v>37561</v>
      </c>
      <c r="C181" s="159" t="s">
        <v>139</v>
      </c>
      <c r="D181" s="159" t="s">
        <v>15</v>
      </c>
      <c r="E181" s="160" t="n">
        <v>0</v>
      </c>
      <c r="F181" s="159" t="n">
        <v>0</v>
      </c>
      <c r="G181" s="160" t="n">
        <v>0</v>
      </c>
      <c r="H181" s="160" t="n">
        <v>0.0126</v>
      </c>
      <c r="I181" s="160" t="n">
        <v>0</v>
      </c>
      <c r="J181" s="159" t="n">
        <v>0</v>
      </c>
    </row>
    <row r="182" customFormat="false" ht="12.75" hidden="false" customHeight="false" outlineLevel="0" collapsed="false">
      <c r="A182" s="0" t="n">
        <f aca="false">INDEX(BucketTable,MATCH(B182,SumMonths,0),1)</f>
        <v>9</v>
      </c>
      <c r="B182" s="171" t="n">
        <v>37561</v>
      </c>
      <c r="C182" s="159" t="s">
        <v>140</v>
      </c>
      <c r="D182" s="159" t="s">
        <v>15</v>
      </c>
      <c r="E182" s="160" t="n">
        <v>0</v>
      </c>
      <c r="F182" s="159" t="n">
        <v>0</v>
      </c>
      <c r="G182" s="160" t="n">
        <v>0</v>
      </c>
      <c r="H182" s="160" t="n">
        <v>0</v>
      </c>
      <c r="I182" s="160" t="n">
        <v>0</v>
      </c>
      <c r="J182" s="159" t="n">
        <v>0</v>
      </c>
    </row>
    <row r="183" customFormat="false" ht="12.75" hidden="false" customHeight="false" outlineLevel="0" collapsed="false">
      <c r="A183" s="0" t="n">
        <f aca="false">INDEX(BucketTable,MATCH(B183,SumMonths,0),1)</f>
        <v>9</v>
      </c>
      <c r="B183" s="171" t="n">
        <v>37561</v>
      </c>
      <c r="C183" s="159" t="s">
        <v>142</v>
      </c>
      <c r="D183" s="159" t="s">
        <v>15</v>
      </c>
      <c r="E183" s="160" t="n">
        <v>20.8061866</v>
      </c>
      <c r="F183" s="159" t="n">
        <v>0</v>
      </c>
      <c r="G183" s="160" t="n">
        <v>20.8061866</v>
      </c>
      <c r="H183" s="160" t="n">
        <v>0</v>
      </c>
      <c r="I183" s="160" t="n">
        <v>0</v>
      </c>
      <c r="J183" s="159" t="n">
        <v>0</v>
      </c>
    </row>
    <row r="184" customFormat="false" ht="12.75" hidden="false" customHeight="false" outlineLevel="0" collapsed="false">
      <c r="A184" s="0" t="n">
        <f aca="false">INDEX(BucketTable,MATCH(B184,SumMonths,0),1)</f>
        <v>9</v>
      </c>
      <c r="B184" s="171" t="n">
        <v>37561</v>
      </c>
      <c r="C184" s="159" t="s">
        <v>144</v>
      </c>
      <c r="D184" s="159" t="s">
        <v>15</v>
      </c>
      <c r="E184" s="160" t="n">
        <v>92.21991341</v>
      </c>
      <c r="F184" s="159" t="n">
        <v>0</v>
      </c>
      <c r="G184" s="160" t="n">
        <v>92.21991341</v>
      </c>
      <c r="H184" s="160" t="n">
        <v>-0.1</v>
      </c>
      <c r="I184" s="160" t="n">
        <v>-9.221991341</v>
      </c>
      <c r="J184" s="159" t="n">
        <v>0</v>
      </c>
    </row>
    <row r="185" customFormat="false" ht="12.75" hidden="false" customHeight="false" outlineLevel="0" collapsed="false">
      <c r="A185" s="0" t="n">
        <f aca="false">INDEX(BucketTable,MATCH(B185,SumMonths,0),1)</f>
        <v>9</v>
      </c>
      <c r="B185" s="171" t="n">
        <v>37561</v>
      </c>
      <c r="C185" s="159" t="s">
        <v>156</v>
      </c>
      <c r="D185" s="159" t="s">
        <v>15</v>
      </c>
      <c r="E185" s="160" t="n">
        <v>0</v>
      </c>
      <c r="F185" s="159" t="n">
        <v>0</v>
      </c>
      <c r="G185" s="160" t="n">
        <v>0</v>
      </c>
      <c r="H185" s="160" t="n">
        <v>0.077663183212</v>
      </c>
      <c r="I185" s="160" t="n">
        <v>0</v>
      </c>
      <c r="J185" s="159" t="n">
        <v>0</v>
      </c>
    </row>
    <row r="186" customFormat="false" ht="12.75" hidden="false" customHeight="false" outlineLevel="0" collapsed="false">
      <c r="A186" s="0" t="n">
        <f aca="false">INDEX(BucketTable,MATCH(B186,SumMonths,0),1)</f>
        <v>9</v>
      </c>
      <c r="B186" s="171" t="n">
        <v>37561</v>
      </c>
      <c r="C186" s="159" t="s">
        <v>149</v>
      </c>
      <c r="D186" s="159" t="s">
        <v>15</v>
      </c>
      <c r="E186" s="160" t="n">
        <v>0</v>
      </c>
      <c r="F186" s="159" t="n">
        <v>0</v>
      </c>
      <c r="G186" s="160" t="n">
        <v>0</v>
      </c>
      <c r="H186" s="160" t="n">
        <v>0.001197338104</v>
      </c>
      <c r="I186" s="160" t="n">
        <v>0</v>
      </c>
      <c r="J186" s="159" t="n">
        <v>0</v>
      </c>
    </row>
    <row r="187" customFormat="false" ht="12.75" hidden="false" customHeight="false" outlineLevel="0" collapsed="false">
      <c r="A187" s="0" t="n">
        <f aca="false">INDEX(BucketTable,MATCH(B187,SumMonths,0),1)</f>
        <v>9</v>
      </c>
      <c r="B187" s="171" t="n">
        <v>37561</v>
      </c>
      <c r="C187" s="159" t="s">
        <v>153</v>
      </c>
      <c r="D187" s="159" t="s">
        <v>15</v>
      </c>
      <c r="E187" s="160" t="n">
        <v>-6.02763844</v>
      </c>
      <c r="F187" s="159" t="n">
        <v>0</v>
      </c>
      <c r="G187" s="160" t="n">
        <v>-6.02763844</v>
      </c>
      <c r="H187" s="160" t="n">
        <v>0</v>
      </c>
      <c r="I187" s="160" t="n">
        <v>0</v>
      </c>
      <c r="J187" s="159" t="n">
        <v>0</v>
      </c>
    </row>
    <row r="188" customFormat="false" ht="12.75" hidden="false" customHeight="false" outlineLevel="0" collapsed="false">
      <c r="A188" s="0" t="n">
        <f aca="false">INDEX(BucketTable,MATCH(B188,SumMonths,0),1)</f>
        <v>9</v>
      </c>
      <c r="B188" s="171" t="n">
        <v>37561</v>
      </c>
      <c r="C188" s="159" t="s">
        <v>154</v>
      </c>
      <c r="D188" s="159" t="s">
        <v>15</v>
      </c>
      <c r="E188" s="160" t="n">
        <v>-1.96981648</v>
      </c>
      <c r="F188" s="159" t="n">
        <v>0</v>
      </c>
      <c r="G188" s="160" t="n">
        <v>-1.96981648</v>
      </c>
      <c r="H188" s="160" t="n">
        <v>-0.1</v>
      </c>
      <c r="I188" s="160" t="n">
        <v>0.196981648</v>
      </c>
      <c r="J188" s="159" t="n">
        <v>0</v>
      </c>
    </row>
    <row r="189" customFormat="false" ht="12.75" hidden="false" customHeight="false" outlineLevel="0" collapsed="false">
      <c r="A189" s="0" t="n">
        <f aca="false">INDEX(BucketTable,MATCH(B189,SumMonths,0),1)</f>
        <v>9</v>
      </c>
      <c r="B189" s="171" t="n">
        <v>37561</v>
      </c>
      <c r="C189" s="159" t="s">
        <v>133</v>
      </c>
      <c r="D189" s="159" t="s">
        <v>98</v>
      </c>
      <c r="E189" s="160" t="n">
        <v>81.25492995</v>
      </c>
      <c r="F189" s="159" t="n">
        <v>0</v>
      </c>
      <c r="G189" s="160" t="n">
        <v>81.25492995</v>
      </c>
      <c r="H189" s="160" t="n">
        <v>-0.01</v>
      </c>
      <c r="I189" s="160" t="n">
        <v>-0.8125492995</v>
      </c>
      <c r="J189" s="159" t="n">
        <v>0</v>
      </c>
    </row>
    <row r="190" customFormat="false" ht="12.75" hidden="false" customHeight="false" outlineLevel="0" collapsed="false">
      <c r="A190" s="0" t="n">
        <f aca="false">INDEX(BucketTable,MATCH(B190,SumMonths,0),1)</f>
        <v>9</v>
      </c>
      <c r="B190" s="171" t="n">
        <v>37561</v>
      </c>
      <c r="C190" s="159" t="s">
        <v>142</v>
      </c>
      <c r="D190" s="159" t="s">
        <v>98</v>
      </c>
      <c r="E190" s="160" t="n">
        <v>5.02303203</v>
      </c>
      <c r="F190" s="159" t="n">
        <v>0</v>
      </c>
      <c r="G190" s="160" t="n">
        <v>5.02303203</v>
      </c>
      <c r="H190" s="160" t="n">
        <v>0</v>
      </c>
      <c r="I190" s="160" t="n">
        <v>0</v>
      </c>
      <c r="J190" s="159" t="n">
        <v>0</v>
      </c>
    </row>
    <row r="191" customFormat="false" ht="12.75" hidden="false" customHeight="false" outlineLevel="0" collapsed="false">
      <c r="A191" s="0" t="n">
        <f aca="false">INDEX(BucketTable,MATCH(B191,SumMonths,0),1)</f>
        <v>9</v>
      </c>
      <c r="B191" s="171" t="n">
        <v>37561</v>
      </c>
      <c r="C191" s="159" t="s">
        <v>153</v>
      </c>
      <c r="D191" s="159" t="s">
        <v>98</v>
      </c>
      <c r="E191" s="160" t="n">
        <v>-1.96981648</v>
      </c>
      <c r="F191" s="159" t="n">
        <v>0</v>
      </c>
      <c r="G191" s="160" t="n">
        <v>-1.96981648</v>
      </c>
      <c r="H191" s="160" t="n">
        <v>0</v>
      </c>
      <c r="I191" s="160" t="n">
        <v>0</v>
      </c>
      <c r="J191" s="159" t="n">
        <v>0</v>
      </c>
    </row>
    <row r="192" customFormat="false" ht="12.75" hidden="false" customHeight="false" outlineLevel="0" collapsed="false">
      <c r="A192" s="0" t="n">
        <f aca="false">INDEX(BucketTable,MATCH(B192,SumMonths,0),1)</f>
        <v>10</v>
      </c>
      <c r="B192" s="171" t="n">
        <v>37591</v>
      </c>
      <c r="C192" s="159" t="s">
        <v>137</v>
      </c>
      <c r="D192" s="159" t="s">
        <v>15</v>
      </c>
      <c r="E192" s="160" t="n">
        <v>0</v>
      </c>
      <c r="F192" s="159" t="n">
        <v>0</v>
      </c>
      <c r="G192" s="160" t="n">
        <v>0</v>
      </c>
      <c r="H192" s="160" t="n">
        <v>-0.01192480325699</v>
      </c>
      <c r="I192" s="160" t="n">
        <v>0</v>
      </c>
      <c r="J192" s="159" t="n">
        <v>0</v>
      </c>
    </row>
    <row r="193" customFormat="false" ht="12.75" hidden="false" customHeight="false" outlineLevel="0" collapsed="false">
      <c r="A193" s="0" t="n">
        <f aca="false">INDEX(BucketTable,MATCH(B193,SumMonths,0),1)</f>
        <v>10</v>
      </c>
      <c r="B193" s="171" t="n">
        <v>37591</v>
      </c>
      <c r="C193" s="159" t="s">
        <v>138</v>
      </c>
      <c r="D193" s="159" t="s">
        <v>15</v>
      </c>
      <c r="E193" s="160" t="n">
        <v>0</v>
      </c>
      <c r="F193" s="159" t="n">
        <v>0</v>
      </c>
      <c r="G193" s="160" t="n">
        <v>0</v>
      </c>
      <c r="H193" s="160" t="n">
        <v>0.007991790771</v>
      </c>
      <c r="I193" s="160" t="n">
        <v>0</v>
      </c>
      <c r="J193" s="159" t="n">
        <v>0</v>
      </c>
    </row>
    <row r="194" customFormat="false" ht="12.75" hidden="false" customHeight="false" outlineLevel="0" collapsed="false">
      <c r="A194" s="0" t="n">
        <f aca="false">INDEX(BucketTable,MATCH(B194,SumMonths,0),1)</f>
        <v>10</v>
      </c>
      <c r="B194" s="171" t="n">
        <v>37591</v>
      </c>
      <c r="C194" s="159" t="s">
        <v>139</v>
      </c>
      <c r="D194" s="159" t="s">
        <v>15</v>
      </c>
      <c r="E194" s="160" t="n">
        <v>0</v>
      </c>
      <c r="F194" s="159" t="n">
        <v>0</v>
      </c>
      <c r="G194" s="160" t="n">
        <v>0</v>
      </c>
      <c r="H194" s="160" t="n">
        <v>0.0126</v>
      </c>
      <c r="I194" s="160" t="n">
        <v>0</v>
      </c>
      <c r="J194" s="159" t="n">
        <v>0</v>
      </c>
    </row>
    <row r="195" customFormat="false" ht="12.75" hidden="false" customHeight="false" outlineLevel="0" collapsed="false">
      <c r="A195" s="0" t="n">
        <f aca="false">INDEX(BucketTable,MATCH(B195,SumMonths,0),1)</f>
        <v>10</v>
      </c>
      <c r="B195" s="171" t="n">
        <v>37591</v>
      </c>
      <c r="C195" s="159" t="s">
        <v>140</v>
      </c>
      <c r="D195" s="159" t="s">
        <v>15</v>
      </c>
      <c r="E195" s="160" t="n">
        <v>0</v>
      </c>
      <c r="F195" s="159" t="n">
        <v>0</v>
      </c>
      <c r="G195" s="160" t="n">
        <v>0</v>
      </c>
      <c r="H195" s="160" t="n">
        <v>0</v>
      </c>
      <c r="I195" s="160" t="n">
        <v>0</v>
      </c>
      <c r="J195" s="159" t="n">
        <v>0</v>
      </c>
    </row>
    <row r="196" customFormat="false" ht="12.75" hidden="false" customHeight="false" outlineLevel="0" collapsed="false">
      <c r="A196" s="0" t="n">
        <f aca="false">INDEX(BucketTable,MATCH(B196,SumMonths,0),1)</f>
        <v>10</v>
      </c>
      <c r="B196" s="171" t="n">
        <v>37591</v>
      </c>
      <c r="C196" s="159" t="s">
        <v>142</v>
      </c>
      <c r="D196" s="159" t="s">
        <v>15</v>
      </c>
      <c r="E196" s="160" t="n">
        <v>19.02430006</v>
      </c>
      <c r="F196" s="159" t="n">
        <v>0</v>
      </c>
      <c r="G196" s="160" t="n">
        <v>19.02430006</v>
      </c>
      <c r="H196" s="160" t="n">
        <v>0</v>
      </c>
      <c r="I196" s="160" t="n">
        <v>0</v>
      </c>
      <c r="J196" s="159" t="n">
        <v>0</v>
      </c>
    </row>
    <row r="197" customFormat="false" ht="12.75" hidden="false" customHeight="false" outlineLevel="0" collapsed="false">
      <c r="A197" s="0" t="n">
        <f aca="false">INDEX(BucketTable,MATCH(B197,SumMonths,0),1)</f>
        <v>10</v>
      </c>
      <c r="B197" s="171" t="n">
        <v>37591</v>
      </c>
      <c r="C197" s="159" t="s">
        <v>144</v>
      </c>
      <c r="D197" s="159" t="s">
        <v>15</v>
      </c>
      <c r="E197" s="160" t="n">
        <v>95.03957821</v>
      </c>
      <c r="F197" s="159" t="n">
        <v>0</v>
      </c>
      <c r="G197" s="160" t="n">
        <v>95.03957821</v>
      </c>
      <c r="H197" s="160" t="n">
        <v>-0.1</v>
      </c>
      <c r="I197" s="160" t="n">
        <v>-9.503957821</v>
      </c>
      <c r="J197" s="159" t="n">
        <v>0</v>
      </c>
    </row>
    <row r="198" customFormat="false" ht="12.75" hidden="false" customHeight="false" outlineLevel="0" collapsed="false">
      <c r="A198" s="0" t="n">
        <f aca="false">INDEX(BucketTable,MATCH(B198,SumMonths,0),1)</f>
        <v>10</v>
      </c>
      <c r="B198" s="171" t="n">
        <v>37591</v>
      </c>
      <c r="C198" s="159" t="s">
        <v>156</v>
      </c>
      <c r="D198" s="159" t="s">
        <v>15</v>
      </c>
      <c r="E198" s="160" t="n">
        <v>0</v>
      </c>
      <c r="F198" s="159" t="n">
        <v>0</v>
      </c>
      <c r="G198" s="160" t="n">
        <v>0</v>
      </c>
      <c r="H198" s="160" t="n">
        <v>-0.00201457738877</v>
      </c>
      <c r="I198" s="160" t="n">
        <v>0</v>
      </c>
      <c r="J198" s="159" t="n">
        <v>0</v>
      </c>
    </row>
    <row r="199" customFormat="false" ht="12.75" hidden="false" customHeight="false" outlineLevel="0" collapsed="false">
      <c r="A199" s="0" t="n">
        <f aca="false">INDEX(BucketTable,MATCH(B199,SumMonths,0),1)</f>
        <v>10</v>
      </c>
      <c r="B199" s="171" t="n">
        <v>37591</v>
      </c>
      <c r="C199" s="159" t="s">
        <v>149</v>
      </c>
      <c r="D199" s="159" t="s">
        <v>15</v>
      </c>
      <c r="E199" s="160" t="n">
        <v>0</v>
      </c>
      <c r="F199" s="159" t="n">
        <v>0</v>
      </c>
      <c r="G199" s="160" t="n">
        <v>0</v>
      </c>
      <c r="H199" s="160" t="n">
        <v>0</v>
      </c>
      <c r="I199" s="160" t="n">
        <v>0</v>
      </c>
      <c r="J199" s="159" t="n">
        <v>0</v>
      </c>
    </row>
    <row r="200" customFormat="false" ht="12.75" hidden="false" customHeight="false" outlineLevel="0" collapsed="false">
      <c r="A200" s="0" t="n">
        <f aca="false">INDEX(BucketTable,MATCH(B200,SumMonths,0),1)</f>
        <v>10</v>
      </c>
      <c r="B200" s="171" t="n">
        <v>37591</v>
      </c>
      <c r="C200" s="159" t="s">
        <v>153</v>
      </c>
      <c r="D200" s="159" t="s">
        <v>15</v>
      </c>
      <c r="E200" s="160" t="n">
        <v>-6.21193616</v>
      </c>
      <c r="F200" s="159" t="n">
        <v>0</v>
      </c>
      <c r="G200" s="160" t="n">
        <v>-6.21193616</v>
      </c>
      <c r="H200" s="160" t="n">
        <v>0</v>
      </c>
      <c r="I200" s="160" t="n">
        <v>0</v>
      </c>
      <c r="J200" s="159" t="n">
        <v>0</v>
      </c>
    </row>
    <row r="201" customFormat="false" ht="12.75" hidden="false" customHeight="false" outlineLevel="0" collapsed="false">
      <c r="A201" s="0" t="n">
        <f aca="false">INDEX(BucketTable,MATCH(B201,SumMonths,0),1)</f>
        <v>10</v>
      </c>
      <c r="B201" s="171" t="n">
        <v>37591</v>
      </c>
      <c r="C201" s="159" t="s">
        <v>154</v>
      </c>
      <c r="D201" s="159" t="s">
        <v>15</v>
      </c>
      <c r="E201" s="160" t="n">
        <v>-1.9645592</v>
      </c>
      <c r="F201" s="159" t="n">
        <v>0</v>
      </c>
      <c r="G201" s="160" t="n">
        <v>-1.9645592</v>
      </c>
      <c r="H201" s="160" t="n">
        <v>-0.1</v>
      </c>
      <c r="I201" s="160" t="n">
        <v>0.19645592</v>
      </c>
      <c r="J201" s="159" t="n">
        <v>0</v>
      </c>
    </row>
    <row r="202" customFormat="false" ht="12.75" hidden="false" customHeight="false" outlineLevel="0" collapsed="false">
      <c r="A202" s="0" t="n">
        <f aca="false">INDEX(BucketTable,MATCH(B202,SumMonths,0),1)</f>
        <v>10</v>
      </c>
      <c r="B202" s="171" t="n">
        <v>37591</v>
      </c>
      <c r="C202" s="159" t="s">
        <v>133</v>
      </c>
      <c r="D202" s="159" t="s">
        <v>98</v>
      </c>
      <c r="E202" s="160" t="n">
        <v>83.73933551</v>
      </c>
      <c r="F202" s="159" t="n">
        <v>0</v>
      </c>
      <c r="G202" s="160" t="n">
        <v>83.73933551</v>
      </c>
      <c r="H202" s="160" t="n">
        <v>-0.01</v>
      </c>
      <c r="I202" s="160" t="n">
        <v>-0.8373933551</v>
      </c>
      <c r="J202" s="159" t="n">
        <v>0</v>
      </c>
    </row>
    <row r="203" customFormat="false" ht="12.75" hidden="false" customHeight="false" outlineLevel="0" collapsed="false">
      <c r="A203" s="0" t="n">
        <f aca="false">INDEX(BucketTable,MATCH(B203,SumMonths,0),1)</f>
        <v>10</v>
      </c>
      <c r="B203" s="171" t="n">
        <v>37591</v>
      </c>
      <c r="C203" s="159" t="s">
        <v>142</v>
      </c>
      <c r="D203" s="159" t="s">
        <v>98</v>
      </c>
      <c r="E203" s="160" t="n">
        <v>5.17661347</v>
      </c>
      <c r="F203" s="159" t="n">
        <v>0</v>
      </c>
      <c r="G203" s="160" t="n">
        <v>5.17661347</v>
      </c>
      <c r="H203" s="160" t="n">
        <v>0</v>
      </c>
      <c r="I203" s="160" t="n">
        <v>0</v>
      </c>
      <c r="J203" s="159" t="n">
        <v>0</v>
      </c>
    </row>
    <row r="204" customFormat="false" ht="12.75" hidden="false" customHeight="false" outlineLevel="0" collapsed="false">
      <c r="A204" s="0" t="n">
        <f aca="false">INDEX(BucketTable,MATCH(B204,SumMonths,0),1)</f>
        <v>10</v>
      </c>
      <c r="B204" s="171" t="n">
        <v>37591</v>
      </c>
      <c r="C204" s="159" t="s">
        <v>153</v>
      </c>
      <c r="D204" s="159" t="s">
        <v>98</v>
      </c>
      <c r="E204" s="160" t="n">
        <v>-1.96455919</v>
      </c>
      <c r="F204" s="159" t="n">
        <v>0</v>
      </c>
      <c r="G204" s="160" t="n">
        <v>-1.96455919</v>
      </c>
      <c r="H204" s="160" t="n">
        <v>0</v>
      </c>
      <c r="I204" s="160" t="n">
        <v>0</v>
      </c>
      <c r="J204" s="159" t="n">
        <v>0</v>
      </c>
    </row>
    <row r="205" customFormat="false" ht="12.75" hidden="false" customHeight="false" outlineLevel="0" collapsed="false">
      <c r="A205" s="0" t="n">
        <f aca="false">INDEX(BucketTable,MATCH(B205,SumMonths,0),1)</f>
        <v>11</v>
      </c>
      <c r="B205" s="171" t="n">
        <v>37622</v>
      </c>
      <c r="C205" s="159" t="s">
        <v>137</v>
      </c>
      <c r="D205" s="159" t="s">
        <v>15</v>
      </c>
      <c r="E205" s="160" t="n">
        <v>0</v>
      </c>
      <c r="F205" s="159" t="n">
        <v>0</v>
      </c>
      <c r="G205" s="160" t="n">
        <v>0</v>
      </c>
      <c r="H205" s="160" t="n">
        <v>0</v>
      </c>
      <c r="I205" s="160" t="n">
        <v>0</v>
      </c>
      <c r="J205" s="159" t="n">
        <v>0</v>
      </c>
    </row>
    <row r="206" customFormat="false" ht="12.75" hidden="false" customHeight="false" outlineLevel="0" collapsed="false">
      <c r="A206" s="0" t="n">
        <f aca="false">INDEX(BucketTable,MATCH(B206,SumMonths,0),1)</f>
        <v>11</v>
      </c>
      <c r="B206" s="171" t="n">
        <v>37622</v>
      </c>
      <c r="C206" s="159" t="s">
        <v>138</v>
      </c>
      <c r="D206" s="159" t="s">
        <v>15</v>
      </c>
      <c r="E206" s="160" t="n">
        <v>0</v>
      </c>
      <c r="F206" s="159" t="n">
        <v>0</v>
      </c>
      <c r="G206" s="160" t="n">
        <v>0</v>
      </c>
      <c r="H206" s="160" t="n">
        <v>-0.02488124370575</v>
      </c>
      <c r="I206" s="160" t="n">
        <v>0</v>
      </c>
      <c r="J206" s="159" t="n">
        <v>0</v>
      </c>
    </row>
    <row r="207" customFormat="false" ht="12.75" hidden="false" customHeight="false" outlineLevel="0" collapsed="false">
      <c r="A207" s="0" t="n">
        <f aca="false">INDEX(BucketTable,MATCH(B207,SumMonths,0),1)</f>
        <v>11</v>
      </c>
      <c r="B207" s="171" t="n">
        <v>37622</v>
      </c>
      <c r="C207" s="159" t="s">
        <v>139</v>
      </c>
      <c r="D207" s="159" t="s">
        <v>15</v>
      </c>
      <c r="E207" s="160" t="n">
        <v>0</v>
      </c>
      <c r="F207" s="159" t="n">
        <v>0</v>
      </c>
      <c r="G207" s="160" t="n">
        <v>0</v>
      </c>
      <c r="H207" s="160" t="n">
        <v>0.0126</v>
      </c>
      <c r="I207" s="160" t="n">
        <v>0</v>
      </c>
      <c r="J207" s="159" t="n">
        <v>0</v>
      </c>
    </row>
    <row r="208" customFormat="false" ht="12.75" hidden="false" customHeight="false" outlineLevel="0" collapsed="false">
      <c r="A208" s="0" t="n">
        <f aca="false">INDEX(BucketTable,MATCH(B208,SumMonths,0),1)</f>
        <v>11</v>
      </c>
      <c r="B208" s="171" t="n">
        <v>37622</v>
      </c>
      <c r="C208" s="159" t="s">
        <v>140</v>
      </c>
      <c r="D208" s="159" t="s">
        <v>15</v>
      </c>
      <c r="E208" s="160" t="n">
        <v>0</v>
      </c>
      <c r="F208" s="159" t="n">
        <v>0</v>
      </c>
      <c r="G208" s="160" t="n">
        <v>0</v>
      </c>
      <c r="H208" s="160" t="n">
        <v>0</v>
      </c>
      <c r="I208" s="160" t="n">
        <v>0</v>
      </c>
      <c r="J208" s="159" t="n">
        <v>0</v>
      </c>
    </row>
    <row r="209" customFormat="false" ht="12.75" hidden="false" customHeight="false" outlineLevel="0" collapsed="false">
      <c r="A209" s="0" t="n">
        <f aca="false">INDEX(BucketTable,MATCH(B209,SumMonths,0),1)</f>
        <v>11</v>
      </c>
      <c r="B209" s="171" t="n">
        <v>37622</v>
      </c>
      <c r="C209" s="159" t="s">
        <v>142</v>
      </c>
      <c r="D209" s="159" t="s">
        <v>15</v>
      </c>
      <c r="E209" s="160" t="n">
        <v>-4.11331828</v>
      </c>
      <c r="F209" s="159" t="n">
        <v>0</v>
      </c>
      <c r="G209" s="160" t="n">
        <v>-4.11331828</v>
      </c>
      <c r="H209" s="160" t="n">
        <v>0</v>
      </c>
      <c r="I209" s="160" t="n">
        <v>0</v>
      </c>
      <c r="J209" s="159" t="n">
        <v>0</v>
      </c>
    </row>
    <row r="210" customFormat="false" ht="12.75" hidden="false" customHeight="false" outlineLevel="0" collapsed="false">
      <c r="A210" s="0" t="n">
        <f aca="false">INDEX(BucketTable,MATCH(B210,SumMonths,0),1)</f>
        <v>11</v>
      </c>
      <c r="B210" s="171" t="n">
        <v>37622</v>
      </c>
      <c r="C210" s="159" t="s">
        <v>144</v>
      </c>
      <c r="D210" s="159" t="s">
        <v>15</v>
      </c>
      <c r="E210" s="160" t="n">
        <v>0.54951973</v>
      </c>
      <c r="F210" s="159" t="n">
        <v>0</v>
      </c>
      <c r="G210" s="160" t="n">
        <v>0.54951973</v>
      </c>
      <c r="H210" s="160" t="n">
        <v>-0.1</v>
      </c>
      <c r="I210" s="160" t="n">
        <v>-0.054951973</v>
      </c>
      <c r="J210" s="159" t="n">
        <v>0</v>
      </c>
    </row>
    <row r="211" customFormat="false" ht="12.75" hidden="false" customHeight="false" outlineLevel="0" collapsed="false">
      <c r="A211" s="0" t="n">
        <f aca="false">INDEX(BucketTable,MATCH(B211,SumMonths,0),1)</f>
        <v>11</v>
      </c>
      <c r="B211" s="171" t="n">
        <v>37622</v>
      </c>
      <c r="C211" s="159" t="s">
        <v>156</v>
      </c>
      <c r="D211" s="159" t="s">
        <v>15</v>
      </c>
      <c r="E211" s="160" t="n">
        <v>0</v>
      </c>
      <c r="F211" s="159" t="n">
        <v>0</v>
      </c>
      <c r="G211" s="160" t="n">
        <v>0</v>
      </c>
      <c r="H211" s="160" t="n">
        <v>-0.0019423365593</v>
      </c>
      <c r="I211" s="160" t="n">
        <v>0</v>
      </c>
      <c r="J211" s="159" t="n">
        <v>0</v>
      </c>
    </row>
    <row r="212" customFormat="false" ht="12.75" hidden="false" customHeight="false" outlineLevel="0" collapsed="false">
      <c r="A212" s="0" t="n">
        <f aca="false">INDEX(BucketTable,MATCH(B212,SumMonths,0),1)</f>
        <v>11</v>
      </c>
      <c r="B212" s="171" t="n">
        <v>37622</v>
      </c>
      <c r="C212" s="159" t="s">
        <v>149</v>
      </c>
      <c r="D212" s="159" t="s">
        <v>15</v>
      </c>
      <c r="E212" s="160" t="n">
        <v>0</v>
      </c>
      <c r="F212" s="159" t="n">
        <v>0</v>
      </c>
      <c r="G212" s="160" t="n">
        <v>0</v>
      </c>
      <c r="H212" s="160" t="n">
        <v>0</v>
      </c>
      <c r="I212" s="160" t="n">
        <v>0</v>
      </c>
      <c r="J212" s="159" t="n">
        <v>0</v>
      </c>
    </row>
    <row r="213" customFormat="false" ht="12.75" hidden="false" customHeight="false" outlineLevel="0" collapsed="false">
      <c r="A213" s="0" t="n">
        <f aca="false">INDEX(BucketTable,MATCH(B213,SumMonths,0),1)</f>
        <v>11</v>
      </c>
      <c r="B213" s="171" t="n">
        <v>37622</v>
      </c>
      <c r="C213" s="159" t="s">
        <v>153</v>
      </c>
      <c r="D213" s="159" t="s">
        <v>15</v>
      </c>
      <c r="E213" s="160" t="n">
        <v>-6.19348209</v>
      </c>
      <c r="F213" s="159" t="n">
        <v>0</v>
      </c>
      <c r="G213" s="160" t="n">
        <v>-6.19348209</v>
      </c>
      <c r="H213" s="160" t="n">
        <v>0</v>
      </c>
      <c r="I213" s="160" t="n">
        <v>0</v>
      </c>
      <c r="J213" s="159" t="n">
        <v>0</v>
      </c>
    </row>
    <row r="214" customFormat="false" ht="12.75" hidden="false" customHeight="false" outlineLevel="0" collapsed="false">
      <c r="A214" s="0" t="n">
        <f aca="false">INDEX(BucketTable,MATCH(B214,SumMonths,0),1)</f>
        <v>11</v>
      </c>
      <c r="B214" s="171" t="n">
        <v>37622</v>
      </c>
      <c r="C214" s="159" t="s">
        <v>133</v>
      </c>
      <c r="D214" s="159" t="s">
        <v>98</v>
      </c>
      <c r="E214" s="160" t="n">
        <v>83.49056742</v>
      </c>
      <c r="F214" s="159" t="n">
        <v>0</v>
      </c>
      <c r="G214" s="160" t="n">
        <v>83.49056742</v>
      </c>
      <c r="H214" s="160" t="n">
        <v>-0.01</v>
      </c>
      <c r="I214" s="160" t="n">
        <v>-0.8349056742</v>
      </c>
      <c r="J214" s="159" t="n">
        <v>0</v>
      </c>
    </row>
    <row r="215" customFormat="false" ht="12.75" hidden="false" customHeight="false" outlineLevel="0" collapsed="false">
      <c r="A215" s="0" t="n">
        <f aca="false">INDEX(BucketTable,MATCH(B215,SumMonths,0),1)</f>
        <v>11</v>
      </c>
      <c r="B215" s="171" t="n">
        <v>37622</v>
      </c>
      <c r="C215" s="159" t="s">
        <v>153</v>
      </c>
      <c r="D215" s="159" t="s">
        <v>98</v>
      </c>
      <c r="E215" s="160" t="n">
        <v>-1.95872299</v>
      </c>
      <c r="F215" s="159" t="n">
        <v>0</v>
      </c>
      <c r="G215" s="160" t="n">
        <v>-1.95872299</v>
      </c>
      <c r="H215" s="160" t="n">
        <v>0</v>
      </c>
      <c r="I215" s="160" t="n">
        <v>0</v>
      </c>
      <c r="J215" s="159" t="n">
        <v>0</v>
      </c>
    </row>
    <row r="216" customFormat="false" ht="12.75" hidden="false" customHeight="false" outlineLevel="0" collapsed="false">
      <c r="A216" s="0" t="n">
        <f aca="false">INDEX(BucketTable,MATCH(B216,SumMonths,0),1)</f>
        <v>12</v>
      </c>
      <c r="B216" s="171" t="n">
        <v>37653</v>
      </c>
      <c r="C216" s="159" t="s">
        <v>137</v>
      </c>
      <c r="D216" s="159" t="s">
        <v>15</v>
      </c>
      <c r="E216" s="160" t="n">
        <v>0</v>
      </c>
      <c r="F216" s="159" t="n">
        <v>0</v>
      </c>
      <c r="G216" s="160" t="n">
        <v>0</v>
      </c>
      <c r="H216" s="160" t="n">
        <v>0</v>
      </c>
      <c r="I216" s="160" t="n">
        <v>0</v>
      </c>
      <c r="J216" s="159" t="n">
        <v>0</v>
      </c>
    </row>
    <row r="217" customFormat="false" ht="12.75" hidden="false" customHeight="false" outlineLevel="0" collapsed="false">
      <c r="A217" s="0" t="n">
        <f aca="false">INDEX(BucketTable,MATCH(B217,SumMonths,0),1)</f>
        <v>12</v>
      </c>
      <c r="B217" s="171" t="n">
        <v>37653</v>
      </c>
      <c r="C217" s="159" t="s">
        <v>138</v>
      </c>
      <c r="D217" s="159" t="s">
        <v>15</v>
      </c>
      <c r="E217" s="160" t="n">
        <v>0</v>
      </c>
      <c r="F217" s="159" t="n">
        <v>0</v>
      </c>
      <c r="G217" s="160" t="n">
        <v>0</v>
      </c>
      <c r="H217" s="160" t="n">
        <v>-0.00642162561417</v>
      </c>
      <c r="I217" s="160" t="n">
        <v>0</v>
      </c>
      <c r="J217" s="159" t="n">
        <v>0</v>
      </c>
    </row>
    <row r="218" customFormat="false" ht="12.75" hidden="false" customHeight="false" outlineLevel="0" collapsed="false">
      <c r="A218" s="0" t="n">
        <f aca="false">INDEX(BucketTable,MATCH(B218,SumMonths,0),1)</f>
        <v>12</v>
      </c>
      <c r="B218" s="171" t="n">
        <v>37653</v>
      </c>
      <c r="C218" s="159" t="s">
        <v>139</v>
      </c>
      <c r="D218" s="159" t="s">
        <v>15</v>
      </c>
      <c r="E218" s="160" t="n">
        <v>0</v>
      </c>
      <c r="F218" s="159" t="n">
        <v>0</v>
      </c>
      <c r="G218" s="160" t="n">
        <v>0</v>
      </c>
      <c r="H218" s="160" t="n">
        <v>0.0126</v>
      </c>
      <c r="I218" s="160" t="n">
        <v>0</v>
      </c>
      <c r="J218" s="159" t="n">
        <v>0</v>
      </c>
    </row>
    <row r="219" customFormat="false" ht="12.75" hidden="false" customHeight="false" outlineLevel="0" collapsed="false">
      <c r="A219" s="0" t="n">
        <f aca="false">INDEX(BucketTable,MATCH(B219,SumMonths,0),1)</f>
        <v>12</v>
      </c>
      <c r="B219" s="171" t="n">
        <v>37653</v>
      </c>
      <c r="C219" s="159" t="s">
        <v>140</v>
      </c>
      <c r="D219" s="159" t="s">
        <v>15</v>
      </c>
      <c r="E219" s="160" t="n">
        <v>0</v>
      </c>
      <c r="F219" s="159" t="n">
        <v>0</v>
      </c>
      <c r="G219" s="160" t="n">
        <v>0</v>
      </c>
      <c r="H219" s="160" t="n">
        <v>0</v>
      </c>
      <c r="I219" s="160" t="n">
        <v>0</v>
      </c>
      <c r="J219" s="159" t="n">
        <v>0</v>
      </c>
    </row>
    <row r="220" customFormat="false" ht="12.75" hidden="false" customHeight="false" outlineLevel="0" collapsed="false">
      <c r="A220" s="0" t="n">
        <f aca="false">INDEX(BucketTable,MATCH(B220,SumMonths,0),1)</f>
        <v>12</v>
      </c>
      <c r="B220" s="171" t="n">
        <v>37653</v>
      </c>
      <c r="C220" s="159" t="s">
        <v>142</v>
      </c>
      <c r="D220" s="159" t="s">
        <v>15</v>
      </c>
      <c r="E220" s="160" t="n">
        <v>-3.80723417</v>
      </c>
      <c r="F220" s="159" t="n">
        <v>0</v>
      </c>
      <c r="G220" s="160" t="n">
        <v>-3.80723417</v>
      </c>
      <c r="H220" s="160" t="n">
        <v>0</v>
      </c>
      <c r="I220" s="160" t="n">
        <v>0</v>
      </c>
      <c r="J220" s="159" t="n">
        <v>0</v>
      </c>
    </row>
    <row r="221" customFormat="false" ht="12.75" hidden="false" customHeight="false" outlineLevel="0" collapsed="false">
      <c r="A221" s="0" t="n">
        <f aca="false">INDEX(BucketTable,MATCH(B221,SumMonths,0),1)</f>
        <v>12</v>
      </c>
      <c r="B221" s="171" t="n">
        <v>37653</v>
      </c>
      <c r="C221" s="159" t="s">
        <v>144</v>
      </c>
      <c r="D221" s="159" t="s">
        <v>15</v>
      </c>
      <c r="E221" s="160" t="n">
        <v>0.4947452</v>
      </c>
      <c r="F221" s="159" t="n">
        <v>0</v>
      </c>
      <c r="G221" s="160" t="n">
        <v>0.4947452</v>
      </c>
      <c r="H221" s="160" t="n">
        <v>-0.1</v>
      </c>
      <c r="I221" s="160" t="n">
        <v>-0.04947452</v>
      </c>
      <c r="J221" s="159" t="n">
        <v>0</v>
      </c>
    </row>
    <row r="222" customFormat="false" ht="12.75" hidden="false" customHeight="false" outlineLevel="0" collapsed="false">
      <c r="A222" s="0" t="n">
        <f aca="false">INDEX(BucketTable,MATCH(B222,SumMonths,0),1)</f>
        <v>12</v>
      </c>
      <c r="B222" s="171" t="n">
        <v>37653</v>
      </c>
      <c r="C222" s="159" t="s">
        <v>156</v>
      </c>
      <c r="D222" s="159" t="s">
        <v>15</v>
      </c>
      <c r="E222" s="160" t="n">
        <v>0</v>
      </c>
      <c r="F222" s="159" t="n">
        <v>0</v>
      </c>
      <c r="G222" s="160" t="n">
        <v>0</v>
      </c>
      <c r="H222" s="160" t="n">
        <v>-0.00181430578232</v>
      </c>
      <c r="I222" s="160" t="n">
        <v>0</v>
      </c>
      <c r="J222" s="159" t="n">
        <v>0</v>
      </c>
    </row>
    <row r="223" customFormat="false" ht="12.75" hidden="false" customHeight="false" outlineLevel="0" collapsed="false">
      <c r="A223" s="0" t="n">
        <f aca="false">INDEX(BucketTable,MATCH(B223,SumMonths,0),1)</f>
        <v>12</v>
      </c>
      <c r="B223" s="171" t="n">
        <v>37653</v>
      </c>
      <c r="C223" s="159" t="s">
        <v>149</v>
      </c>
      <c r="D223" s="159" t="s">
        <v>15</v>
      </c>
      <c r="E223" s="160" t="n">
        <v>0</v>
      </c>
      <c r="F223" s="159" t="n">
        <v>0</v>
      </c>
      <c r="G223" s="160" t="n">
        <v>0</v>
      </c>
      <c r="H223" s="160" t="n">
        <v>0</v>
      </c>
      <c r="I223" s="160" t="n">
        <v>0</v>
      </c>
      <c r="J223" s="159" t="n">
        <v>0</v>
      </c>
    </row>
    <row r="224" customFormat="false" ht="12.75" hidden="false" customHeight="false" outlineLevel="0" collapsed="false">
      <c r="A224" s="0" t="n">
        <f aca="false">INDEX(BucketTable,MATCH(B224,SumMonths,0),1)</f>
        <v>12</v>
      </c>
      <c r="B224" s="171" t="n">
        <v>37653</v>
      </c>
      <c r="C224" s="159" t="s">
        <v>153</v>
      </c>
      <c r="D224" s="159" t="s">
        <v>15</v>
      </c>
      <c r="E224" s="160" t="n">
        <v>-5.57613374</v>
      </c>
      <c r="F224" s="159" t="n">
        <v>0</v>
      </c>
      <c r="G224" s="160" t="n">
        <v>-5.57613374</v>
      </c>
      <c r="H224" s="160" t="n">
        <v>0</v>
      </c>
      <c r="I224" s="160" t="n">
        <v>0</v>
      </c>
      <c r="J224" s="159" t="n">
        <v>0</v>
      </c>
    </row>
    <row r="225" customFormat="false" ht="12.75" hidden="false" customHeight="false" outlineLevel="0" collapsed="false">
      <c r="A225" s="0" t="n">
        <f aca="false">INDEX(BucketTable,MATCH(B225,SumMonths,0),1)</f>
        <v>12</v>
      </c>
      <c r="B225" s="171" t="n">
        <v>37653</v>
      </c>
      <c r="C225" s="159" t="s">
        <v>133</v>
      </c>
      <c r="D225" s="159" t="s">
        <v>98</v>
      </c>
      <c r="E225" s="160" t="n">
        <v>75.16846956</v>
      </c>
      <c r="F225" s="159" t="n">
        <v>0</v>
      </c>
      <c r="G225" s="160" t="n">
        <v>75.16846956</v>
      </c>
      <c r="H225" s="160" t="n">
        <v>-0.01</v>
      </c>
      <c r="I225" s="160" t="n">
        <v>-0.7516846956</v>
      </c>
      <c r="J225" s="159" t="n">
        <v>0</v>
      </c>
    </row>
    <row r="226" customFormat="false" ht="12.75" hidden="false" customHeight="false" outlineLevel="0" collapsed="false">
      <c r="A226" s="0" t="n">
        <f aca="false">INDEX(BucketTable,MATCH(B226,SumMonths,0),1)</f>
        <v>12</v>
      </c>
      <c r="B226" s="171" t="n">
        <v>37653</v>
      </c>
      <c r="C226" s="159" t="s">
        <v>153</v>
      </c>
      <c r="D226" s="159" t="s">
        <v>98</v>
      </c>
      <c r="E226" s="160" t="n">
        <v>-1.95242778</v>
      </c>
      <c r="F226" s="159" t="n">
        <v>0</v>
      </c>
      <c r="G226" s="160" t="n">
        <v>-1.95242778</v>
      </c>
      <c r="H226" s="160" t="n">
        <v>0</v>
      </c>
      <c r="I226" s="160" t="n">
        <v>0</v>
      </c>
      <c r="J226" s="159" t="n">
        <v>0</v>
      </c>
    </row>
    <row r="227" customFormat="false" ht="12.75" hidden="false" customHeight="false" outlineLevel="0" collapsed="false">
      <c r="A227" s="0" t="n">
        <f aca="false">INDEX(BucketTable,MATCH(B227,SumMonths,0),1)</f>
        <v>12</v>
      </c>
      <c r="B227" s="171" t="n">
        <v>37681</v>
      </c>
      <c r="C227" s="159" t="s">
        <v>137</v>
      </c>
      <c r="D227" s="159" t="s">
        <v>15</v>
      </c>
      <c r="E227" s="160" t="n">
        <v>0</v>
      </c>
      <c r="F227" s="159" t="n">
        <v>0</v>
      </c>
      <c r="G227" s="160" t="n">
        <v>0</v>
      </c>
      <c r="H227" s="160" t="n">
        <v>0</v>
      </c>
      <c r="I227" s="160" t="n">
        <v>0</v>
      </c>
      <c r="J227" s="159" t="n">
        <v>0</v>
      </c>
    </row>
    <row r="228" customFormat="false" ht="12.75" hidden="false" customHeight="false" outlineLevel="0" collapsed="false">
      <c r="A228" s="0" t="n">
        <f aca="false">INDEX(BucketTable,MATCH(B228,SumMonths,0),1)</f>
        <v>12</v>
      </c>
      <c r="B228" s="171" t="n">
        <v>37681</v>
      </c>
      <c r="C228" s="159" t="s">
        <v>138</v>
      </c>
      <c r="D228" s="159" t="s">
        <v>15</v>
      </c>
      <c r="E228" s="160" t="n">
        <v>0</v>
      </c>
      <c r="F228" s="159" t="n">
        <v>0</v>
      </c>
      <c r="G228" s="160" t="n">
        <v>0</v>
      </c>
      <c r="H228" s="160" t="n">
        <v>0.020547628402</v>
      </c>
      <c r="I228" s="160" t="n">
        <v>0</v>
      </c>
      <c r="J228" s="159" t="n">
        <v>0</v>
      </c>
    </row>
    <row r="229" customFormat="false" ht="12.75" hidden="false" customHeight="false" outlineLevel="0" collapsed="false">
      <c r="A229" s="0" t="n">
        <f aca="false">INDEX(BucketTable,MATCH(B229,SumMonths,0),1)</f>
        <v>12</v>
      </c>
      <c r="B229" s="171" t="n">
        <v>37681</v>
      </c>
      <c r="C229" s="159" t="s">
        <v>139</v>
      </c>
      <c r="D229" s="159" t="s">
        <v>15</v>
      </c>
      <c r="E229" s="160" t="n">
        <v>0</v>
      </c>
      <c r="F229" s="159" t="n">
        <v>0</v>
      </c>
      <c r="G229" s="160" t="n">
        <v>0</v>
      </c>
      <c r="H229" s="160" t="n">
        <v>0.0126</v>
      </c>
      <c r="I229" s="160" t="n">
        <v>0</v>
      </c>
      <c r="J229" s="159" t="n">
        <v>0</v>
      </c>
    </row>
    <row r="230" customFormat="false" ht="12.75" hidden="false" customHeight="false" outlineLevel="0" collapsed="false">
      <c r="A230" s="0" t="n">
        <f aca="false">INDEX(BucketTable,MATCH(B230,SumMonths,0),1)</f>
        <v>12</v>
      </c>
      <c r="B230" s="171" t="n">
        <v>37681</v>
      </c>
      <c r="C230" s="159" t="s">
        <v>140</v>
      </c>
      <c r="D230" s="159" t="s">
        <v>15</v>
      </c>
      <c r="E230" s="160" t="n">
        <v>0</v>
      </c>
      <c r="F230" s="159" t="n">
        <v>0</v>
      </c>
      <c r="G230" s="160" t="n">
        <v>0</v>
      </c>
      <c r="H230" s="160" t="n">
        <v>0</v>
      </c>
      <c r="I230" s="160" t="n">
        <v>0</v>
      </c>
      <c r="J230" s="159" t="n">
        <v>0</v>
      </c>
    </row>
    <row r="231" customFormat="false" ht="12.75" hidden="false" customHeight="false" outlineLevel="0" collapsed="false">
      <c r="A231" s="0" t="n">
        <f aca="false">INDEX(BucketTable,MATCH(B231,SumMonths,0),1)</f>
        <v>12</v>
      </c>
      <c r="B231" s="171" t="n">
        <v>37681</v>
      </c>
      <c r="C231" s="159" t="s">
        <v>142</v>
      </c>
      <c r="D231" s="159" t="s">
        <v>15</v>
      </c>
      <c r="E231" s="160" t="n">
        <v>-3.01698479</v>
      </c>
      <c r="F231" s="159" t="n">
        <v>0</v>
      </c>
      <c r="G231" s="160" t="n">
        <v>-3.01698479</v>
      </c>
      <c r="H231" s="160" t="n">
        <v>0</v>
      </c>
      <c r="I231" s="160" t="n">
        <v>0</v>
      </c>
      <c r="J231" s="159" t="n">
        <v>0</v>
      </c>
    </row>
    <row r="232" customFormat="false" ht="12.75" hidden="false" customHeight="false" outlineLevel="0" collapsed="false">
      <c r="A232" s="0" t="n">
        <f aca="false">INDEX(BucketTable,MATCH(B232,SumMonths,0),1)</f>
        <v>12</v>
      </c>
      <c r="B232" s="171" t="n">
        <v>37681</v>
      </c>
      <c r="C232" s="159" t="s">
        <v>144</v>
      </c>
      <c r="D232" s="159" t="s">
        <v>15</v>
      </c>
      <c r="E232" s="160" t="n">
        <v>0.54607425</v>
      </c>
      <c r="F232" s="159" t="n">
        <v>0</v>
      </c>
      <c r="G232" s="160" t="n">
        <v>0.54607425</v>
      </c>
      <c r="H232" s="160" t="n">
        <v>-0.1</v>
      </c>
      <c r="I232" s="160" t="n">
        <v>-0.054607425</v>
      </c>
      <c r="J232" s="159" t="n">
        <v>0</v>
      </c>
    </row>
    <row r="233" customFormat="false" ht="12.75" hidden="false" customHeight="false" outlineLevel="0" collapsed="false">
      <c r="A233" s="0" t="n">
        <f aca="false">INDEX(BucketTable,MATCH(B233,SumMonths,0),1)</f>
        <v>12</v>
      </c>
      <c r="B233" s="171" t="n">
        <v>37681</v>
      </c>
      <c r="C233" s="159" t="s">
        <v>156</v>
      </c>
      <c r="D233" s="159" t="s">
        <v>15</v>
      </c>
      <c r="E233" s="160" t="n">
        <v>0</v>
      </c>
      <c r="F233" s="159" t="n">
        <v>0</v>
      </c>
      <c r="G233" s="160" t="n">
        <v>0</v>
      </c>
      <c r="H233" s="160" t="n">
        <v>-0.00284886360169</v>
      </c>
      <c r="I233" s="160" t="n">
        <v>0</v>
      </c>
      <c r="J233" s="159" t="n">
        <v>0</v>
      </c>
    </row>
    <row r="234" customFormat="false" ht="12.75" hidden="false" customHeight="false" outlineLevel="0" collapsed="false">
      <c r="A234" s="0" t="n">
        <f aca="false">INDEX(BucketTable,MATCH(B234,SumMonths,0),1)</f>
        <v>12</v>
      </c>
      <c r="B234" s="171" t="n">
        <v>37681</v>
      </c>
      <c r="C234" s="159" t="s">
        <v>149</v>
      </c>
      <c r="D234" s="159" t="s">
        <v>15</v>
      </c>
      <c r="E234" s="160" t="n">
        <v>0</v>
      </c>
      <c r="F234" s="159" t="n">
        <v>0</v>
      </c>
      <c r="G234" s="160" t="n">
        <v>0</v>
      </c>
      <c r="H234" s="160" t="n">
        <v>0</v>
      </c>
      <c r="I234" s="160" t="n">
        <v>0</v>
      </c>
      <c r="J234" s="159" t="n">
        <v>0</v>
      </c>
    </row>
    <row r="235" customFormat="false" ht="12.75" hidden="false" customHeight="false" outlineLevel="0" collapsed="false">
      <c r="A235" s="0" t="n">
        <f aca="false">INDEX(BucketTable,MATCH(B235,SumMonths,0),1)</f>
        <v>12</v>
      </c>
      <c r="B235" s="171" t="n">
        <v>37681</v>
      </c>
      <c r="C235" s="159" t="s">
        <v>153</v>
      </c>
      <c r="D235" s="159" t="s">
        <v>98</v>
      </c>
      <c r="E235" s="160" t="n">
        <v>-1.9464418</v>
      </c>
      <c r="F235" s="159" t="n">
        <v>0</v>
      </c>
      <c r="G235" s="160" t="n">
        <v>-1.9464418</v>
      </c>
      <c r="H235" s="160" t="n">
        <v>0</v>
      </c>
      <c r="I235" s="160" t="n">
        <v>0</v>
      </c>
      <c r="J235" s="159" t="n">
        <v>0</v>
      </c>
    </row>
    <row r="236" customFormat="false" ht="12.75" hidden="false" customHeight="false" outlineLevel="0" collapsed="false">
      <c r="A236" s="0" t="n">
        <f aca="false">INDEX(BucketTable,MATCH(B236,SumMonths,0),1)</f>
        <v>13</v>
      </c>
      <c r="B236" s="171" t="n">
        <v>37712</v>
      </c>
      <c r="C236" s="159" t="s">
        <v>137</v>
      </c>
      <c r="D236" s="159" t="s">
        <v>15</v>
      </c>
      <c r="E236" s="160" t="n">
        <v>0</v>
      </c>
      <c r="F236" s="159" t="n">
        <v>0</v>
      </c>
      <c r="G236" s="160" t="n">
        <v>0</v>
      </c>
      <c r="H236" s="160" t="n">
        <v>0</v>
      </c>
      <c r="I236" s="160" t="n">
        <v>0</v>
      </c>
      <c r="J236" s="159" t="n">
        <v>0</v>
      </c>
    </row>
    <row r="237" customFormat="false" ht="12.75" hidden="false" customHeight="false" outlineLevel="0" collapsed="false">
      <c r="A237" s="0" t="n">
        <f aca="false">INDEX(BucketTable,MATCH(B237,SumMonths,0),1)</f>
        <v>13</v>
      </c>
      <c r="B237" s="171" t="n">
        <v>37712</v>
      </c>
      <c r="C237" s="159" t="s">
        <v>138</v>
      </c>
      <c r="D237" s="159" t="s">
        <v>15</v>
      </c>
      <c r="E237" s="160" t="n">
        <v>0</v>
      </c>
      <c r="F237" s="159" t="n">
        <v>0</v>
      </c>
      <c r="G237" s="160" t="n">
        <v>0</v>
      </c>
      <c r="H237" s="160" t="n">
        <v>0</v>
      </c>
      <c r="I237" s="160" t="n">
        <v>0</v>
      </c>
      <c r="J237" s="159" t="n">
        <v>0</v>
      </c>
    </row>
    <row r="238" customFormat="false" ht="12.75" hidden="false" customHeight="false" outlineLevel="0" collapsed="false">
      <c r="A238" s="0" t="n">
        <f aca="false">INDEX(BucketTable,MATCH(B238,SumMonths,0),1)</f>
        <v>13</v>
      </c>
      <c r="B238" s="171" t="n">
        <v>37712</v>
      </c>
      <c r="C238" s="159" t="s">
        <v>139</v>
      </c>
      <c r="D238" s="159" t="s">
        <v>15</v>
      </c>
      <c r="E238" s="160" t="n">
        <v>0</v>
      </c>
      <c r="F238" s="159" t="n">
        <v>0</v>
      </c>
      <c r="G238" s="160" t="n">
        <v>0</v>
      </c>
      <c r="H238" s="160" t="n">
        <v>0.0126</v>
      </c>
      <c r="I238" s="160" t="n">
        <v>0</v>
      </c>
      <c r="J238" s="159" t="n">
        <v>0</v>
      </c>
    </row>
    <row r="239" customFormat="false" ht="12.75" hidden="false" customHeight="false" outlineLevel="0" collapsed="false">
      <c r="A239" s="0" t="n">
        <f aca="false">INDEX(BucketTable,MATCH(B239,SumMonths,0),1)</f>
        <v>13</v>
      </c>
      <c r="B239" s="171" t="n">
        <v>37712</v>
      </c>
      <c r="C239" s="159" t="s">
        <v>140</v>
      </c>
      <c r="D239" s="159" t="s">
        <v>15</v>
      </c>
      <c r="E239" s="160" t="n">
        <v>0</v>
      </c>
      <c r="F239" s="159" t="n">
        <v>0</v>
      </c>
      <c r="G239" s="160" t="n">
        <v>0</v>
      </c>
      <c r="H239" s="160" t="n">
        <v>0</v>
      </c>
      <c r="I239" s="160" t="n">
        <v>0</v>
      </c>
      <c r="J239" s="159" t="n">
        <v>0</v>
      </c>
    </row>
    <row r="240" customFormat="false" ht="12.75" hidden="false" customHeight="false" outlineLevel="0" collapsed="false">
      <c r="A240" s="0" t="n">
        <f aca="false">INDEX(BucketTable,MATCH(B240,SumMonths,0),1)</f>
        <v>13</v>
      </c>
      <c r="B240" s="171" t="n">
        <v>37712</v>
      </c>
      <c r="C240" s="159" t="s">
        <v>142</v>
      </c>
      <c r="D240" s="159" t="s">
        <v>15</v>
      </c>
      <c r="E240" s="160" t="n">
        <v>-2.03614087</v>
      </c>
      <c r="F240" s="159" t="n">
        <v>0</v>
      </c>
      <c r="G240" s="160" t="n">
        <v>-2.03614087</v>
      </c>
      <c r="H240" s="160" t="n">
        <v>0</v>
      </c>
      <c r="I240" s="160" t="n">
        <v>0</v>
      </c>
      <c r="J240" s="159" t="n">
        <v>0</v>
      </c>
    </row>
    <row r="241" customFormat="false" ht="12.75" hidden="false" customHeight="false" outlineLevel="0" collapsed="false">
      <c r="A241" s="0" t="n">
        <f aca="false">INDEX(BucketTable,MATCH(B241,SumMonths,0),1)</f>
        <v>13</v>
      </c>
      <c r="B241" s="171" t="n">
        <v>37712</v>
      </c>
      <c r="C241" s="159" t="s">
        <v>144</v>
      </c>
      <c r="D241" s="159" t="s">
        <v>15</v>
      </c>
      <c r="E241" s="160" t="n">
        <v>0.52648785</v>
      </c>
      <c r="F241" s="159" t="n">
        <v>0</v>
      </c>
      <c r="G241" s="160" t="n">
        <v>0.52648785</v>
      </c>
      <c r="H241" s="160" t="n">
        <v>-0.1</v>
      </c>
      <c r="I241" s="160" t="n">
        <v>-0.052648785</v>
      </c>
      <c r="J241" s="159" t="n">
        <v>0</v>
      </c>
    </row>
    <row r="242" customFormat="false" ht="12.75" hidden="false" customHeight="false" outlineLevel="0" collapsed="false">
      <c r="A242" s="0" t="n">
        <f aca="false">INDEX(BucketTable,MATCH(B242,SumMonths,0),1)</f>
        <v>13</v>
      </c>
      <c r="B242" s="171" t="n">
        <v>37712</v>
      </c>
      <c r="C242" s="159" t="s">
        <v>149</v>
      </c>
      <c r="D242" s="159" t="s">
        <v>15</v>
      </c>
      <c r="E242" s="160" t="n">
        <v>0</v>
      </c>
      <c r="F242" s="159" t="n">
        <v>0</v>
      </c>
      <c r="G242" s="160" t="n">
        <v>0</v>
      </c>
      <c r="H242" s="160" t="n">
        <v>0</v>
      </c>
      <c r="I242" s="160" t="n">
        <v>0</v>
      </c>
      <c r="J242" s="159" t="n">
        <v>0</v>
      </c>
    </row>
    <row r="243" customFormat="false" ht="12.75" hidden="false" customHeight="false" outlineLevel="0" collapsed="false">
      <c r="A243" s="0" t="n">
        <f aca="false">INDEX(BucketTable,MATCH(B243,SumMonths,0),1)</f>
        <v>13</v>
      </c>
      <c r="B243" s="171" t="n">
        <v>37712</v>
      </c>
      <c r="C243" s="159" t="s">
        <v>153</v>
      </c>
      <c r="D243" s="159" t="s">
        <v>98</v>
      </c>
      <c r="E243" s="160" t="n">
        <v>-1.93918178</v>
      </c>
      <c r="F243" s="159" t="n">
        <v>0</v>
      </c>
      <c r="G243" s="160" t="n">
        <v>-1.93918178</v>
      </c>
      <c r="H243" s="160" t="n">
        <v>0</v>
      </c>
      <c r="I243" s="160" t="n">
        <v>0</v>
      </c>
      <c r="J243" s="159" t="n">
        <v>0</v>
      </c>
    </row>
    <row r="244" customFormat="false" ht="12.75" hidden="false" customHeight="false" outlineLevel="0" collapsed="false">
      <c r="A244" s="0" t="n">
        <f aca="false">INDEX(BucketTable,MATCH(B244,SumMonths,0),1)</f>
        <v>13</v>
      </c>
      <c r="B244" s="171" t="n">
        <v>37742</v>
      </c>
      <c r="C244" s="159" t="s">
        <v>137</v>
      </c>
      <c r="D244" s="159" t="s">
        <v>15</v>
      </c>
      <c r="E244" s="160" t="n">
        <v>0</v>
      </c>
      <c r="F244" s="159" t="n">
        <v>0</v>
      </c>
      <c r="G244" s="160" t="n">
        <v>0</v>
      </c>
      <c r="H244" s="160" t="n">
        <v>0</v>
      </c>
      <c r="I244" s="160" t="n">
        <v>0</v>
      </c>
      <c r="J244" s="159" t="n">
        <v>0</v>
      </c>
    </row>
    <row r="245" customFormat="false" ht="12.75" hidden="false" customHeight="false" outlineLevel="0" collapsed="false">
      <c r="A245" s="0" t="n">
        <f aca="false">INDEX(BucketTable,MATCH(B245,SumMonths,0),1)</f>
        <v>13</v>
      </c>
      <c r="B245" s="171" t="n">
        <v>37742</v>
      </c>
      <c r="C245" s="159" t="s">
        <v>138</v>
      </c>
      <c r="D245" s="159" t="s">
        <v>15</v>
      </c>
      <c r="E245" s="160" t="n">
        <v>0</v>
      </c>
      <c r="F245" s="159" t="n">
        <v>0</v>
      </c>
      <c r="G245" s="160" t="n">
        <v>0</v>
      </c>
      <c r="H245" s="160" t="n">
        <v>0</v>
      </c>
      <c r="I245" s="160" t="n">
        <v>0</v>
      </c>
      <c r="J245" s="159" t="n">
        <v>0</v>
      </c>
    </row>
    <row r="246" customFormat="false" ht="12.75" hidden="false" customHeight="false" outlineLevel="0" collapsed="false">
      <c r="A246" s="0" t="n">
        <f aca="false">INDEX(BucketTable,MATCH(B246,SumMonths,0),1)</f>
        <v>13</v>
      </c>
      <c r="B246" s="171" t="n">
        <v>37742</v>
      </c>
      <c r="C246" s="159" t="s">
        <v>139</v>
      </c>
      <c r="D246" s="159" t="s">
        <v>15</v>
      </c>
      <c r="E246" s="160" t="n">
        <v>0</v>
      </c>
      <c r="F246" s="159" t="n">
        <v>0</v>
      </c>
      <c r="G246" s="160" t="n">
        <v>0</v>
      </c>
      <c r="H246" s="160" t="n">
        <v>0.0126</v>
      </c>
      <c r="I246" s="160" t="n">
        <v>0</v>
      </c>
      <c r="J246" s="159" t="n">
        <v>0</v>
      </c>
    </row>
    <row r="247" customFormat="false" ht="12.75" hidden="false" customHeight="false" outlineLevel="0" collapsed="false">
      <c r="A247" s="0" t="n">
        <f aca="false">INDEX(BucketTable,MATCH(B247,SumMonths,0),1)</f>
        <v>13</v>
      </c>
      <c r="B247" s="171" t="n">
        <v>37742</v>
      </c>
      <c r="C247" s="159" t="s">
        <v>140</v>
      </c>
      <c r="D247" s="159" t="s">
        <v>15</v>
      </c>
      <c r="E247" s="160" t="n">
        <v>0</v>
      </c>
      <c r="F247" s="159" t="n">
        <v>0</v>
      </c>
      <c r="G247" s="160" t="n">
        <v>0</v>
      </c>
      <c r="H247" s="160" t="n">
        <v>0</v>
      </c>
      <c r="I247" s="160" t="n">
        <v>0</v>
      </c>
      <c r="J247" s="159" t="n">
        <v>0</v>
      </c>
    </row>
    <row r="248" customFormat="false" ht="12.75" hidden="false" customHeight="false" outlineLevel="0" collapsed="false">
      <c r="A248" s="0" t="n">
        <f aca="false">INDEX(BucketTable,MATCH(B248,SumMonths,0),1)</f>
        <v>13</v>
      </c>
      <c r="B248" s="171" t="n">
        <v>37742</v>
      </c>
      <c r="C248" s="159" t="s">
        <v>142</v>
      </c>
      <c r="D248" s="159" t="s">
        <v>15</v>
      </c>
      <c r="E248" s="160" t="n">
        <v>-2.99376286</v>
      </c>
      <c r="F248" s="159" t="n">
        <v>0</v>
      </c>
      <c r="G248" s="160" t="n">
        <v>-2.99376286</v>
      </c>
      <c r="H248" s="160" t="n">
        <v>0</v>
      </c>
      <c r="I248" s="160" t="n">
        <v>0</v>
      </c>
      <c r="J248" s="159" t="n">
        <v>0</v>
      </c>
    </row>
    <row r="249" customFormat="false" ht="12.75" hidden="false" customHeight="false" outlineLevel="0" collapsed="false">
      <c r="A249" s="0" t="n">
        <f aca="false">INDEX(BucketTable,MATCH(B249,SumMonths,0),1)</f>
        <v>13</v>
      </c>
      <c r="B249" s="171" t="n">
        <v>37742</v>
      </c>
      <c r="C249" s="159" t="s">
        <v>144</v>
      </c>
      <c r="D249" s="159" t="s">
        <v>15</v>
      </c>
      <c r="E249" s="160" t="n">
        <v>0.54187108</v>
      </c>
      <c r="F249" s="159" t="n">
        <v>0</v>
      </c>
      <c r="G249" s="160" t="n">
        <v>0.54187108</v>
      </c>
      <c r="H249" s="160" t="n">
        <v>-0.1</v>
      </c>
      <c r="I249" s="160" t="n">
        <v>-0.054187108</v>
      </c>
      <c r="J249" s="159" t="n">
        <v>0</v>
      </c>
    </row>
    <row r="250" customFormat="false" ht="12.75" hidden="false" customHeight="false" outlineLevel="0" collapsed="false">
      <c r="A250" s="0" t="n">
        <f aca="false">INDEX(BucketTable,MATCH(B250,SumMonths,0),1)</f>
        <v>13</v>
      </c>
      <c r="B250" s="171" t="n">
        <v>37742</v>
      </c>
      <c r="C250" s="159" t="s">
        <v>149</v>
      </c>
      <c r="D250" s="159" t="s">
        <v>15</v>
      </c>
      <c r="E250" s="160" t="n">
        <v>0</v>
      </c>
      <c r="F250" s="159" t="n">
        <v>0</v>
      </c>
      <c r="G250" s="160" t="n">
        <v>0</v>
      </c>
      <c r="H250" s="160" t="n">
        <v>0</v>
      </c>
      <c r="I250" s="160" t="n">
        <v>0</v>
      </c>
      <c r="J250" s="159" t="n">
        <v>0</v>
      </c>
    </row>
    <row r="251" customFormat="false" ht="12.75" hidden="false" customHeight="false" outlineLevel="0" collapsed="false">
      <c r="A251" s="0" t="n">
        <f aca="false">INDEX(BucketTable,MATCH(B251,SumMonths,0),1)</f>
        <v>13</v>
      </c>
      <c r="B251" s="171" t="n">
        <v>37742</v>
      </c>
      <c r="C251" s="159" t="s">
        <v>153</v>
      </c>
      <c r="D251" s="159" t="s">
        <v>98</v>
      </c>
      <c r="E251" s="160" t="n">
        <v>-1.93145991</v>
      </c>
      <c r="F251" s="159" t="n">
        <v>0</v>
      </c>
      <c r="G251" s="160" t="n">
        <v>-1.93145991</v>
      </c>
      <c r="H251" s="160" t="n">
        <v>0</v>
      </c>
      <c r="I251" s="160" t="n">
        <v>0</v>
      </c>
      <c r="J251" s="159" t="n">
        <v>0</v>
      </c>
    </row>
    <row r="252" customFormat="false" ht="12.75" hidden="false" customHeight="false" outlineLevel="0" collapsed="false">
      <c r="A252" s="0" t="n">
        <f aca="false">INDEX(BucketTable,MATCH(B252,SumMonths,0),1)</f>
        <v>13</v>
      </c>
      <c r="B252" s="171" t="n">
        <v>37773</v>
      </c>
      <c r="C252" s="159" t="s">
        <v>137</v>
      </c>
      <c r="D252" s="159" t="s">
        <v>15</v>
      </c>
      <c r="E252" s="160" t="n">
        <v>0</v>
      </c>
      <c r="F252" s="159" t="n">
        <v>0</v>
      </c>
      <c r="G252" s="160" t="n">
        <v>0</v>
      </c>
      <c r="H252" s="160" t="n">
        <v>0</v>
      </c>
      <c r="I252" s="160" t="n">
        <v>0</v>
      </c>
      <c r="J252" s="159" t="n">
        <v>0</v>
      </c>
    </row>
    <row r="253" customFormat="false" ht="12.75" hidden="false" customHeight="false" outlineLevel="0" collapsed="false">
      <c r="A253" s="0" t="n">
        <f aca="false">INDEX(BucketTable,MATCH(B253,SumMonths,0),1)</f>
        <v>13</v>
      </c>
      <c r="B253" s="171" t="n">
        <v>37773</v>
      </c>
      <c r="C253" s="159" t="s">
        <v>138</v>
      </c>
      <c r="D253" s="159" t="s">
        <v>15</v>
      </c>
      <c r="E253" s="160" t="n">
        <v>0</v>
      </c>
      <c r="F253" s="159" t="n">
        <v>0</v>
      </c>
      <c r="G253" s="160" t="n">
        <v>0</v>
      </c>
      <c r="H253" s="160" t="n">
        <v>0</v>
      </c>
      <c r="I253" s="160" t="n">
        <v>0</v>
      </c>
      <c r="J253" s="159" t="n">
        <v>0</v>
      </c>
    </row>
    <row r="254" customFormat="false" ht="12.75" hidden="false" customHeight="false" outlineLevel="0" collapsed="false">
      <c r="A254" s="0" t="n">
        <f aca="false">INDEX(BucketTable,MATCH(B254,SumMonths,0),1)</f>
        <v>13</v>
      </c>
      <c r="B254" s="171" t="n">
        <v>37773</v>
      </c>
      <c r="C254" s="159" t="s">
        <v>139</v>
      </c>
      <c r="D254" s="159" t="s">
        <v>15</v>
      </c>
      <c r="E254" s="160" t="n">
        <v>0</v>
      </c>
      <c r="F254" s="159" t="n">
        <v>0</v>
      </c>
      <c r="G254" s="160" t="n">
        <v>0</v>
      </c>
      <c r="H254" s="160" t="n">
        <v>0.0126</v>
      </c>
      <c r="I254" s="160" t="n">
        <v>0</v>
      </c>
      <c r="J254" s="159" t="n">
        <v>0</v>
      </c>
    </row>
    <row r="255" customFormat="false" ht="12.75" hidden="false" customHeight="false" outlineLevel="0" collapsed="false">
      <c r="A255" s="0" t="n">
        <f aca="false">INDEX(BucketTable,MATCH(B255,SumMonths,0),1)</f>
        <v>13</v>
      </c>
      <c r="B255" s="171" t="n">
        <v>37773</v>
      </c>
      <c r="C255" s="159" t="s">
        <v>140</v>
      </c>
      <c r="D255" s="159" t="s">
        <v>15</v>
      </c>
      <c r="E255" s="160" t="n">
        <v>0</v>
      </c>
      <c r="F255" s="159" t="n">
        <v>0</v>
      </c>
      <c r="G255" s="160" t="n">
        <v>0</v>
      </c>
      <c r="H255" s="160" t="n">
        <v>0</v>
      </c>
      <c r="I255" s="160" t="n">
        <v>0</v>
      </c>
      <c r="J255" s="159" t="n">
        <v>0</v>
      </c>
    </row>
    <row r="256" customFormat="false" ht="12.75" hidden="false" customHeight="false" outlineLevel="0" collapsed="false">
      <c r="A256" s="0" t="n">
        <f aca="false">INDEX(BucketTable,MATCH(B256,SumMonths,0),1)</f>
        <v>13</v>
      </c>
      <c r="B256" s="171" t="n">
        <v>37773</v>
      </c>
      <c r="C256" s="159" t="s">
        <v>142</v>
      </c>
      <c r="D256" s="159" t="s">
        <v>15</v>
      </c>
      <c r="E256" s="160" t="n">
        <v>-1.92305714</v>
      </c>
      <c r="F256" s="159" t="n">
        <v>0</v>
      </c>
      <c r="G256" s="160" t="n">
        <v>-1.92305714</v>
      </c>
      <c r="H256" s="160" t="n">
        <v>0</v>
      </c>
      <c r="I256" s="160" t="n">
        <v>0</v>
      </c>
      <c r="J256" s="159" t="n">
        <v>0</v>
      </c>
    </row>
    <row r="257" customFormat="false" ht="12.75" hidden="false" customHeight="false" outlineLevel="0" collapsed="false">
      <c r="A257" s="0" t="n">
        <f aca="false">INDEX(BucketTable,MATCH(B257,SumMonths,0),1)</f>
        <v>13</v>
      </c>
      <c r="B257" s="171" t="n">
        <v>37773</v>
      </c>
      <c r="C257" s="159" t="s">
        <v>144</v>
      </c>
      <c r="D257" s="159" t="s">
        <v>15</v>
      </c>
      <c r="E257" s="160" t="n">
        <v>0.52211001</v>
      </c>
      <c r="F257" s="159" t="n">
        <v>0</v>
      </c>
      <c r="G257" s="160" t="n">
        <v>0.52211001</v>
      </c>
      <c r="H257" s="160" t="n">
        <v>-0.1</v>
      </c>
      <c r="I257" s="160" t="n">
        <v>-0.052211001</v>
      </c>
      <c r="J257" s="159" t="n">
        <v>0</v>
      </c>
    </row>
    <row r="258" customFormat="false" ht="12.75" hidden="false" customHeight="false" outlineLevel="0" collapsed="false">
      <c r="A258" s="0" t="n">
        <f aca="false">INDEX(BucketTable,MATCH(B258,SumMonths,0),1)</f>
        <v>13</v>
      </c>
      <c r="B258" s="171" t="n">
        <v>37773</v>
      </c>
      <c r="C258" s="159" t="s">
        <v>149</v>
      </c>
      <c r="D258" s="159" t="s">
        <v>15</v>
      </c>
      <c r="E258" s="160" t="n">
        <v>0</v>
      </c>
      <c r="F258" s="159" t="n">
        <v>0</v>
      </c>
      <c r="G258" s="160" t="n">
        <v>0</v>
      </c>
      <c r="H258" s="160" t="n">
        <v>-0.00465738773346</v>
      </c>
      <c r="I258" s="160" t="n">
        <v>0</v>
      </c>
      <c r="J258" s="159" t="n">
        <v>0</v>
      </c>
    </row>
    <row r="259" customFormat="false" ht="12.75" hidden="false" customHeight="false" outlineLevel="0" collapsed="false">
      <c r="A259" s="0" t="n">
        <f aca="false">INDEX(BucketTable,MATCH(B259,SumMonths,0),1)</f>
        <v>13</v>
      </c>
      <c r="B259" s="171" t="n">
        <v>37803</v>
      </c>
      <c r="C259" s="159" t="s">
        <v>137</v>
      </c>
      <c r="D259" s="159" t="s">
        <v>15</v>
      </c>
      <c r="E259" s="160" t="n">
        <v>0</v>
      </c>
      <c r="F259" s="159" t="n">
        <v>0</v>
      </c>
      <c r="G259" s="160" t="n">
        <v>0</v>
      </c>
      <c r="H259" s="160" t="n">
        <v>0</v>
      </c>
      <c r="I259" s="160" t="n">
        <v>0</v>
      </c>
      <c r="J259" s="159" t="n">
        <v>0</v>
      </c>
    </row>
    <row r="260" customFormat="false" ht="12.75" hidden="false" customHeight="false" outlineLevel="0" collapsed="false">
      <c r="A260" s="0" t="n">
        <f aca="false">INDEX(BucketTable,MATCH(B260,SumMonths,0),1)</f>
        <v>13</v>
      </c>
      <c r="B260" s="171" t="n">
        <v>37803</v>
      </c>
      <c r="C260" s="159" t="s">
        <v>138</v>
      </c>
      <c r="D260" s="159" t="s">
        <v>15</v>
      </c>
      <c r="E260" s="160" t="n">
        <v>0</v>
      </c>
      <c r="F260" s="159" t="n">
        <v>0</v>
      </c>
      <c r="G260" s="160" t="n">
        <v>0</v>
      </c>
      <c r="H260" s="160" t="n">
        <v>0</v>
      </c>
      <c r="I260" s="160" t="n">
        <v>0</v>
      </c>
      <c r="J260" s="159" t="n">
        <v>0</v>
      </c>
    </row>
    <row r="261" customFormat="false" ht="12.75" hidden="false" customHeight="false" outlineLevel="0" collapsed="false">
      <c r="A261" s="0" t="n">
        <f aca="false">INDEX(BucketTable,MATCH(B261,SumMonths,0),1)</f>
        <v>13</v>
      </c>
      <c r="B261" s="171" t="n">
        <v>37803</v>
      </c>
      <c r="C261" s="159" t="s">
        <v>139</v>
      </c>
      <c r="D261" s="159" t="s">
        <v>15</v>
      </c>
      <c r="E261" s="160" t="n">
        <v>0</v>
      </c>
      <c r="F261" s="159" t="n">
        <v>0</v>
      </c>
      <c r="G261" s="160" t="n">
        <v>0</v>
      </c>
      <c r="H261" s="160" t="n">
        <v>0.0126</v>
      </c>
      <c r="I261" s="160" t="n">
        <v>0</v>
      </c>
      <c r="J261" s="159" t="n">
        <v>0</v>
      </c>
    </row>
    <row r="262" customFormat="false" ht="12.75" hidden="false" customHeight="false" outlineLevel="0" collapsed="false">
      <c r="A262" s="0" t="n">
        <f aca="false">INDEX(BucketTable,MATCH(B262,SumMonths,0),1)</f>
        <v>13</v>
      </c>
      <c r="B262" s="171" t="n">
        <v>37803</v>
      </c>
      <c r="C262" s="159" t="s">
        <v>140</v>
      </c>
      <c r="D262" s="159" t="s">
        <v>15</v>
      </c>
      <c r="E262" s="160" t="n">
        <v>0</v>
      </c>
      <c r="F262" s="159" t="n">
        <v>0</v>
      </c>
      <c r="G262" s="160" t="n">
        <v>0</v>
      </c>
      <c r="H262" s="160" t="n">
        <v>0</v>
      </c>
      <c r="I262" s="160" t="n">
        <v>0</v>
      </c>
      <c r="J262" s="159" t="n">
        <v>0</v>
      </c>
    </row>
    <row r="263" customFormat="false" ht="12.75" hidden="false" customHeight="false" outlineLevel="0" collapsed="false">
      <c r="A263" s="0" t="n">
        <f aca="false">INDEX(BucketTable,MATCH(B263,SumMonths,0),1)</f>
        <v>13</v>
      </c>
      <c r="B263" s="171" t="n">
        <v>37803</v>
      </c>
      <c r="C263" s="159" t="s">
        <v>142</v>
      </c>
      <c r="D263" s="159" t="s">
        <v>15</v>
      </c>
      <c r="E263" s="160" t="n">
        <v>-1.0052745</v>
      </c>
      <c r="F263" s="159" t="n">
        <v>0</v>
      </c>
      <c r="G263" s="160" t="n">
        <v>-1.0052745</v>
      </c>
      <c r="H263" s="160" t="n">
        <v>0</v>
      </c>
      <c r="I263" s="160" t="n">
        <v>0</v>
      </c>
      <c r="J263" s="159" t="n">
        <v>0</v>
      </c>
    </row>
    <row r="264" customFormat="false" ht="12.75" hidden="false" customHeight="false" outlineLevel="0" collapsed="false">
      <c r="A264" s="0" t="n">
        <f aca="false">INDEX(BucketTable,MATCH(B264,SumMonths,0),1)</f>
        <v>13</v>
      </c>
      <c r="B264" s="171" t="n">
        <v>37803</v>
      </c>
      <c r="C264" s="159" t="s">
        <v>144</v>
      </c>
      <c r="D264" s="159" t="s">
        <v>15</v>
      </c>
      <c r="E264" s="160" t="n">
        <v>0.53719954</v>
      </c>
      <c r="F264" s="159" t="n">
        <v>0</v>
      </c>
      <c r="G264" s="160" t="n">
        <v>0.53719954</v>
      </c>
      <c r="H264" s="160" t="n">
        <v>-0.1</v>
      </c>
      <c r="I264" s="160" t="n">
        <v>-0.053719954</v>
      </c>
      <c r="J264" s="159" t="n">
        <v>0</v>
      </c>
    </row>
    <row r="265" customFormat="false" ht="12.75" hidden="false" customHeight="false" outlineLevel="0" collapsed="false">
      <c r="A265" s="0" t="n">
        <f aca="false">INDEX(BucketTable,MATCH(B265,SumMonths,0),1)</f>
        <v>13</v>
      </c>
      <c r="B265" s="171" t="n">
        <v>37803</v>
      </c>
      <c r="C265" s="159" t="s">
        <v>149</v>
      </c>
      <c r="D265" s="159" t="s">
        <v>15</v>
      </c>
      <c r="E265" s="160" t="n">
        <v>0</v>
      </c>
      <c r="F265" s="159" t="n">
        <v>0</v>
      </c>
      <c r="G265" s="160" t="n">
        <v>0</v>
      </c>
      <c r="H265" s="160" t="n">
        <v>0.002351403236</v>
      </c>
      <c r="I265" s="160" t="n">
        <v>0</v>
      </c>
      <c r="J265" s="159" t="n">
        <v>0</v>
      </c>
    </row>
    <row r="266" customFormat="false" ht="12.75" hidden="false" customHeight="false" outlineLevel="0" collapsed="false">
      <c r="A266" s="0" t="n">
        <f aca="false">INDEX(BucketTable,MATCH(B266,SumMonths,0),1)</f>
        <v>13</v>
      </c>
      <c r="B266" s="171" t="n">
        <v>37834</v>
      </c>
      <c r="C266" s="159" t="s">
        <v>137</v>
      </c>
      <c r="D266" s="159" t="s">
        <v>15</v>
      </c>
      <c r="E266" s="160" t="n">
        <v>0</v>
      </c>
      <c r="F266" s="159" t="n">
        <v>0</v>
      </c>
      <c r="G266" s="160" t="n">
        <v>0</v>
      </c>
      <c r="H266" s="160" t="n">
        <v>0</v>
      </c>
      <c r="I266" s="160" t="n">
        <v>0</v>
      </c>
      <c r="J266" s="159" t="n">
        <v>0</v>
      </c>
    </row>
    <row r="267" customFormat="false" ht="12.75" hidden="false" customHeight="false" outlineLevel="0" collapsed="false">
      <c r="A267" s="0" t="n">
        <f aca="false">INDEX(BucketTable,MATCH(B267,SumMonths,0),1)</f>
        <v>13</v>
      </c>
      <c r="B267" s="171" t="n">
        <v>37834</v>
      </c>
      <c r="C267" s="159" t="s">
        <v>138</v>
      </c>
      <c r="D267" s="159" t="s">
        <v>15</v>
      </c>
      <c r="E267" s="160" t="n">
        <v>0</v>
      </c>
      <c r="F267" s="159" t="n">
        <v>0</v>
      </c>
      <c r="G267" s="160" t="n">
        <v>0</v>
      </c>
      <c r="H267" s="160" t="n">
        <v>0</v>
      </c>
      <c r="I267" s="160" t="n">
        <v>0</v>
      </c>
      <c r="J267" s="159" t="n">
        <v>0</v>
      </c>
    </row>
    <row r="268" customFormat="false" ht="12.75" hidden="false" customHeight="false" outlineLevel="0" collapsed="false">
      <c r="A268" s="0" t="n">
        <f aca="false">INDEX(BucketTable,MATCH(B268,SumMonths,0),1)</f>
        <v>13</v>
      </c>
      <c r="B268" s="171" t="n">
        <v>37834</v>
      </c>
      <c r="C268" s="159" t="s">
        <v>139</v>
      </c>
      <c r="D268" s="159" t="s">
        <v>15</v>
      </c>
      <c r="E268" s="160" t="n">
        <v>0</v>
      </c>
      <c r="F268" s="159" t="n">
        <v>0</v>
      </c>
      <c r="G268" s="160" t="n">
        <v>0</v>
      </c>
      <c r="H268" s="160" t="n">
        <v>0.0126</v>
      </c>
      <c r="I268" s="160" t="n">
        <v>0</v>
      </c>
      <c r="J268" s="159" t="n">
        <v>0</v>
      </c>
    </row>
    <row r="269" customFormat="false" ht="12.75" hidden="false" customHeight="false" outlineLevel="0" collapsed="false">
      <c r="A269" s="0" t="n">
        <f aca="false">INDEX(BucketTable,MATCH(B269,SumMonths,0),1)</f>
        <v>13</v>
      </c>
      <c r="B269" s="171" t="n">
        <v>37834</v>
      </c>
      <c r="C269" s="159" t="s">
        <v>140</v>
      </c>
      <c r="D269" s="159" t="s">
        <v>15</v>
      </c>
      <c r="E269" s="160" t="n">
        <v>0</v>
      </c>
      <c r="F269" s="159" t="n">
        <v>0</v>
      </c>
      <c r="G269" s="160" t="n">
        <v>0</v>
      </c>
      <c r="H269" s="160" t="n">
        <v>0</v>
      </c>
      <c r="I269" s="160" t="n">
        <v>0</v>
      </c>
      <c r="J269" s="159" t="n">
        <v>0</v>
      </c>
    </row>
    <row r="270" customFormat="false" ht="12.75" hidden="false" customHeight="false" outlineLevel="0" collapsed="false">
      <c r="A270" s="0" t="n">
        <f aca="false">INDEX(BucketTable,MATCH(B270,SumMonths,0),1)</f>
        <v>13</v>
      </c>
      <c r="B270" s="171" t="n">
        <v>37834</v>
      </c>
      <c r="C270" s="159" t="s">
        <v>142</v>
      </c>
      <c r="D270" s="159" t="s">
        <v>15</v>
      </c>
      <c r="E270" s="160" t="n">
        <v>-1.0484889</v>
      </c>
      <c r="F270" s="159" t="n">
        <v>0</v>
      </c>
      <c r="G270" s="160" t="n">
        <v>-1.0484889</v>
      </c>
      <c r="H270" s="160" t="n">
        <v>0</v>
      </c>
      <c r="I270" s="160" t="n">
        <v>0</v>
      </c>
      <c r="J270" s="159" t="n">
        <v>0</v>
      </c>
    </row>
    <row r="271" customFormat="false" ht="12.75" hidden="false" customHeight="false" outlineLevel="0" collapsed="false">
      <c r="A271" s="0" t="n">
        <f aca="false">INDEX(BucketTable,MATCH(B271,SumMonths,0),1)</f>
        <v>13</v>
      </c>
      <c r="B271" s="171" t="n">
        <v>37834</v>
      </c>
      <c r="C271" s="159" t="s">
        <v>144</v>
      </c>
      <c r="D271" s="159" t="s">
        <v>15</v>
      </c>
      <c r="E271" s="160" t="n">
        <v>0.53482466</v>
      </c>
      <c r="F271" s="159" t="n">
        <v>0</v>
      </c>
      <c r="G271" s="160" t="n">
        <v>0.53482466</v>
      </c>
      <c r="H271" s="160" t="n">
        <v>-0.1</v>
      </c>
      <c r="I271" s="160" t="n">
        <v>-0.053482466</v>
      </c>
      <c r="J271" s="159" t="n">
        <v>0</v>
      </c>
    </row>
    <row r="272" customFormat="false" ht="12.75" hidden="false" customHeight="false" outlineLevel="0" collapsed="false">
      <c r="A272" s="0" t="n">
        <f aca="false">INDEX(BucketTable,MATCH(B272,SumMonths,0),1)</f>
        <v>13</v>
      </c>
      <c r="B272" s="171" t="n">
        <v>37834</v>
      </c>
      <c r="C272" s="159" t="s">
        <v>149</v>
      </c>
      <c r="D272" s="159" t="s">
        <v>15</v>
      </c>
      <c r="E272" s="160" t="n">
        <v>0</v>
      </c>
      <c r="F272" s="159" t="n">
        <v>0</v>
      </c>
      <c r="G272" s="160" t="n">
        <v>0</v>
      </c>
      <c r="H272" s="160" t="n">
        <v>0</v>
      </c>
      <c r="I272" s="160" t="n">
        <v>0</v>
      </c>
      <c r="J272" s="159" t="n">
        <v>0</v>
      </c>
    </row>
    <row r="273" customFormat="false" ht="12.75" hidden="false" customHeight="false" outlineLevel="0" collapsed="false">
      <c r="A273" s="0" t="n">
        <f aca="false">INDEX(BucketTable,MATCH(B273,SumMonths,0),1)</f>
        <v>13</v>
      </c>
      <c r="B273" s="171" t="n">
        <v>37865</v>
      </c>
      <c r="C273" s="159" t="s">
        <v>137</v>
      </c>
      <c r="D273" s="159" t="s">
        <v>15</v>
      </c>
      <c r="E273" s="160" t="n">
        <v>0</v>
      </c>
      <c r="F273" s="159" t="n">
        <v>0</v>
      </c>
      <c r="G273" s="160" t="n">
        <v>0</v>
      </c>
      <c r="H273" s="160" t="n">
        <v>0</v>
      </c>
      <c r="I273" s="160" t="n">
        <v>0</v>
      </c>
      <c r="J273" s="159" t="n">
        <v>0</v>
      </c>
    </row>
    <row r="274" customFormat="false" ht="12.75" hidden="false" customHeight="false" outlineLevel="0" collapsed="false">
      <c r="A274" s="0" t="n">
        <f aca="false">INDEX(BucketTable,MATCH(B274,SumMonths,0),1)</f>
        <v>13</v>
      </c>
      <c r="B274" s="171" t="n">
        <v>37865</v>
      </c>
      <c r="C274" s="159" t="s">
        <v>138</v>
      </c>
      <c r="D274" s="159" t="s">
        <v>15</v>
      </c>
      <c r="E274" s="160" t="n">
        <v>0</v>
      </c>
      <c r="F274" s="159" t="n">
        <v>0</v>
      </c>
      <c r="G274" s="160" t="n">
        <v>0</v>
      </c>
      <c r="H274" s="160" t="n">
        <v>0</v>
      </c>
      <c r="I274" s="160" t="n">
        <v>0</v>
      </c>
      <c r="J274" s="159" t="n">
        <v>0</v>
      </c>
    </row>
    <row r="275" customFormat="false" ht="12.75" hidden="false" customHeight="false" outlineLevel="0" collapsed="false">
      <c r="A275" s="0" t="n">
        <f aca="false">INDEX(BucketTable,MATCH(B275,SumMonths,0),1)</f>
        <v>13</v>
      </c>
      <c r="B275" s="171" t="n">
        <v>37865</v>
      </c>
      <c r="C275" s="159" t="s">
        <v>139</v>
      </c>
      <c r="D275" s="159" t="s">
        <v>15</v>
      </c>
      <c r="E275" s="160" t="n">
        <v>0</v>
      </c>
      <c r="F275" s="159" t="n">
        <v>0</v>
      </c>
      <c r="G275" s="160" t="n">
        <v>0</v>
      </c>
      <c r="H275" s="160" t="n">
        <v>0.0126</v>
      </c>
      <c r="I275" s="160" t="n">
        <v>0</v>
      </c>
      <c r="J275" s="159" t="n">
        <v>0</v>
      </c>
    </row>
    <row r="276" customFormat="false" ht="12.75" hidden="false" customHeight="false" outlineLevel="0" collapsed="false">
      <c r="A276" s="0" t="n">
        <f aca="false">INDEX(BucketTable,MATCH(B276,SumMonths,0),1)</f>
        <v>13</v>
      </c>
      <c r="B276" s="171" t="n">
        <v>37865</v>
      </c>
      <c r="C276" s="159" t="s">
        <v>140</v>
      </c>
      <c r="D276" s="159" t="s">
        <v>15</v>
      </c>
      <c r="E276" s="160" t="n">
        <v>0</v>
      </c>
      <c r="F276" s="159" t="n">
        <v>0</v>
      </c>
      <c r="G276" s="160" t="n">
        <v>0</v>
      </c>
      <c r="H276" s="160" t="n">
        <v>0</v>
      </c>
      <c r="I276" s="160" t="n">
        <v>0</v>
      </c>
      <c r="J276" s="159" t="n">
        <v>0</v>
      </c>
    </row>
    <row r="277" customFormat="false" ht="12.75" hidden="false" customHeight="false" outlineLevel="0" collapsed="false">
      <c r="A277" s="0" t="n">
        <f aca="false">INDEX(BucketTable,MATCH(B277,SumMonths,0),1)</f>
        <v>13</v>
      </c>
      <c r="B277" s="171" t="n">
        <v>37865</v>
      </c>
      <c r="C277" s="159" t="s">
        <v>142</v>
      </c>
      <c r="D277" s="159" t="s">
        <v>15</v>
      </c>
      <c r="E277" s="160" t="n">
        <v>-1.04365321</v>
      </c>
      <c r="F277" s="159" t="n">
        <v>0</v>
      </c>
      <c r="G277" s="160" t="n">
        <v>-1.04365321</v>
      </c>
      <c r="H277" s="160" t="n">
        <v>0</v>
      </c>
      <c r="I277" s="160" t="n">
        <v>0</v>
      </c>
      <c r="J277" s="159" t="n">
        <v>0</v>
      </c>
    </row>
    <row r="278" customFormat="false" ht="12.75" hidden="false" customHeight="false" outlineLevel="0" collapsed="false">
      <c r="A278" s="0" t="n">
        <f aca="false">INDEX(BucketTable,MATCH(B278,SumMonths,0),1)</f>
        <v>13</v>
      </c>
      <c r="B278" s="171" t="n">
        <v>37865</v>
      </c>
      <c r="C278" s="159" t="s">
        <v>144</v>
      </c>
      <c r="D278" s="159" t="s">
        <v>15</v>
      </c>
      <c r="E278" s="160" t="n">
        <v>0.51518517</v>
      </c>
      <c r="F278" s="159" t="n">
        <v>0</v>
      </c>
      <c r="G278" s="160" t="n">
        <v>0.51518517</v>
      </c>
      <c r="H278" s="160" t="n">
        <v>-0.1</v>
      </c>
      <c r="I278" s="160" t="n">
        <v>-0.051518517</v>
      </c>
      <c r="J278" s="159" t="n">
        <v>0</v>
      </c>
    </row>
    <row r="279" customFormat="false" ht="12.75" hidden="false" customHeight="false" outlineLevel="0" collapsed="false">
      <c r="A279" s="0" t="n">
        <f aca="false">INDEX(BucketTable,MATCH(B279,SumMonths,0),1)</f>
        <v>13</v>
      </c>
      <c r="B279" s="171" t="n">
        <v>37865</v>
      </c>
      <c r="C279" s="159" t="s">
        <v>149</v>
      </c>
      <c r="D279" s="159" t="s">
        <v>15</v>
      </c>
      <c r="E279" s="160" t="n">
        <v>0</v>
      </c>
      <c r="F279" s="159" t="n">
        <v>0</v>
      </c>
      <c r="G279" s="160" t="n">
        <v>0</v>
      </c>
      <c r="H279" s="160" t="n">
        <v>0.002246022224</v>
      </c>
      <c r="I279" s="160" t="n">
        <v>0</v>
      </c>
      <c r="J279" s="159" t="n">
        <v>0</v>
      </c>
    </row>
    <row r="280" customFormat="false" ht="12.75" hidden="false" customHeight="false" outlineLevel="0" collapsed="false">
      <c r="A280" s="0" t="n">
        <f aca="false">INDEX(BucketTable,MATCH(B280,SumMonths,0),1)</f>
        <v>13</v>
      </c>
      <c r="B280" s="171" t="n">
        <v>37895</v>
      </c>
      <c r="C280" s="159" t="s">
        <v>137</v>
      </c>
      <c r="D280" s="159" t="s">
        <v>15</v>
      </c>
      <c r="E280" s="160" t="n">
        <v>0</v>
      </c>
      <c r="F280" s="159" t="n">
        <v>0</v>
      </c>
      <c r="G280" s="160" t="n">
        <v>0</v>
      </c>
      <c r="H280" s="160" t="n">
        <v>0</v>
      </c>
      <c r="I280" s="160" t="n">
        <v>0</v>
      </c>
      <c r="J280" s="159" t="n">
        <v>0</v>
      </c>
    </row>
    <row r="281" customFormat="false" ht="12.75" hidden="false" customHeight="false" outlineLevel="0" collapsed="false">
      <c r="A281" s="0" t="n">
        <f aca="false">INDEX(BucketTable,MATCH(B281,SumMonths,0),1)</f>
        <v>13</v>
      </c>
      <c r="B281" s="171" t="n">
        <v>37895</v>
      </c>
      <c r="C281" s="159" t="s">
        <v>138</v>
      </c>
      <c r="D281" s="159" t="s">
        <v>15</v>
      </c>
      <c r="E281" s="160" t="n">
        <v>0</v>
      </c>
      <c r="F281" s="159" t="n">
        <v>0</v>
      </c>
      <c r="G281" s="160" t="n">
        <v>0</v>
      </c>
      <c r="H281" s="160" t="n">
        <v>0</v>
      </c>
      <c r="I281" s="160" t="n">
        <v>0</v>
      </c>
      <c r="J281" s="159" t="n">
        <v>0</v>
      </c>
    </row>
    <row r="282" customFormat="false" ht="12.75" hidden="false" customHeight="false" outlineLevel="0" collapsed="false">
      <c r="A282" s="0" t="n">
        <f aca="false">INDEX(BucketTable,MATCH(B282,SumMonths,0),1)</f>
        <v>13</v>
      </c>
      <c r="B282" s="171" t="n">
        <v>37895</v>
      </c>
      <c r="C282" s="159" t="s">
        <v>139</v>
      </c>
      <c r="D282" s="159" t="s">
        <v>15</v>
      </c>
      <c r="E282" s="160" t="n">
        <v>0</v>
      </c>
      <c r="F282" s="159" t="n">
        <v>0</v>
      </c>
      <c r="G282" s="160" t="n">
        <v>0</v>
      </c>
      <c r="H282" s="160" t="n">
        <v>0.0126</v>
      </c>
      <c r="I282" s="160" t="n">
        <v>0</v>
      </c>
      <c r="J282" s="159" t="n">
        <v>0</v>
      </c>
    </row>
    <row r="283" customFormat="false" ht="12.75" hidden="false" customHeight="false" outlineLevel="0" collapsed="false">
      <c r="A283" s="0" t="n">
        <f aca="false">INDEX(BucketTable,MATCH(B283,SumMonths,0),1)</f>
        <v>13</v>
      </c>
      <c r="B283" s="171" t="n">
        <v>37895</v>
      </c>
      <c r="C283" s="159" t="s">
        <v>140</v>
      </c>
      <c r="D283" s="159" t="s">
        <v>15</v>
      </c>
      <c r="E283" s="160" t="n">
        <v>0</v>
      </c>
      <c r="F283" s="159" t="n">
        <v>0</v>
      </c>
      <c r="G283" s="160" t="n">
        <v>0</v>
      </c>
      <c r="H283" s="160" t="n">
        <v>0</v>
      </c>
      <c r="I283" s="160" t="n">
        <v>0</v>
      </c>
      <c r="J283" s="159" t="n">
        <v>0</v>
      </c>
    </row>
    <row r="284" customFormat="false" ht="12.75" hidden="false" customHeight="false" outlineLevel="0" collapsed="false">
      <c r="A284" s="0" t="n">
        <f aca="false">INDEX(BucketTable,MATCH(B284,SumMonths,0),1)</f>
        <v>13</v>
      </c>
      <c r="B284" s="171" t="n">
        <v>37895</v>
      </c>
      <c r="C284" s="159" t="s">
        <v>142</v>
      </c>
      <c r="D284" s="159" t="s">
        <v>15</v>
      </c>
      <c r="E284" s="160" t="n">
        <v>-1.36963389</v>
      </c>
      <c r="F284" s="159" t="n">
        <v>0</v>
      </c>
      <c r="G284" s="160" t="n">
        <v>-1.36963389</v>
      </c>
      <c r="H284" s="160" t="n">
        <v>0</v>
      </c>
      <c r="I284" s="160" t="n">
        <v>0</v>
      </c>
      <c r="J284" s="159" t="n">
        <v>0</v>
      </c>
    </row>
    <row r="285" customFormat="false" ht="12.75" hidden="false" customHeight="false" outlineLevel="0" collapsed="false">
      <c r="A285" s="0" t="n">
        <f aca="false">INDEX(BucketTable,MATCH(B285,SumMonths,0),1)</f>
        <v>13</v>
      </c>
      <c r="B285" s="171" t="n">
        <v>37895</v>
      </c>
      <c r="C285" s="159" t="s">
        <v>144</v>
      </c>
      <c r="D285" s="159" t="s">
        <v>15</v>
      </c>
      <c r="E285" s="160" t="n">
        <v>0.53000108</v>
      </c>
      <c r="F285" s="159" t="n">
        <v>0</v>
      </c>
      <c r="G285" s="160" t="n">
        <v>0.53000108</v>
      </c>
      <c r="H285" s="160" t="n">
        <v>-0.1</v>
      </c>
      <c r="I285" s="160" t="n">
        <v>-0.053000108</v>
      </c>
      <c r="J285" s="159" t="n">
        <v>0</v>
      </c>
    </row>
    <row r="286" customFormat="false" ht="12.75" hidden="false" customHeight="false" outlineLevel="0" collapsed="false">
      <c r="A286" s="0" t="n">
        <f aca="false">INDEX(BucketTable,MATCH(B286,SumMonths,0),1)</f>
        <v>13</v>
      </c>
      <c r="B286" s="171" t="n">
        <v>37895</v>
      </c>
      <c r="C286" s="159" t="s">
        <v>149</v>
      </c>
      <c r="D286" s="159" t="s">
        <v>15</v>
      </c>
      <c r="E286" s="160" t="n">
        <v>0</v>
      </c>
      <c r="F286" s="159" t="n">
        <v>0</v>
      </c>
      <c r="G286" s="160" t="n">
        <v>0</v>
      </c>
      <c r="H286" s="160" t="n">
        <v>0.004851222038</v>
      </c>
      <c r="I286" s="160" t="n">
        <v>0</v>
      </c>
      <c r="J286" s="159" t="n">
        <v>0</v>
      </c>
    </row>
    <row r="287" customFormat="false" ht="12.75" hidden="false" customHeight="false" outlineLevel="0" collapsed="false">
      <c r="A287" s="0" t="n">
        <f aca="false">INDEX(BucketTable,MATCH(B287,SumMonths,0),1)</f>
        <v>14</v>
      </c>
      <c r="B287" s="171" t="n">
        <v>37926</v>
      </c>
      <c r="C287" s="159" t="s">
        <v>137</v>
      </c>
      <c r="D287" s="159" t="s">
        <v>15</v>
      </c>
      <c r="E287" s="160" t="n">
        <v>0</v>
      </c>
      <c r="F287" s="159" t="n">
        <v>0</v>
      </c>
      <c r="G287" s="160" t="n">
        <v>0</v>
      </c>
      <c r="H287" s="160" t="n">
        <v>-0.00601303577424</v>
      </c>
      <c r="I287" s="160" t="n">
        <v>0</v>
      </c>
      <c r="J287" s="159" t="n">
        <v>0</v>
      </c>
    </row>
    <row r="288" customFormat="false" ht="12.75" hidden="false" customHeight="false" outlineLevel="0" collapsed="false">
      <c r="A288" s="0" t="n">
        <f aca="false">INDEX(BucketTable,MATCH(B288,SumMonths,0),1)</f>
        <v>14</v>
      </c>
      <c r="B288" s="171" t="n">
        <v>37926</v>
      </c>
      <c r="C288" s="159" t="s">
        <v>138</v>
      </c>
      <c r="D288" s="159" t="s">
        <v>15</v>
      </c>
      <c r="E288" s="160" t="n">
        <v>0</v>
      </c>
      <c r="F288" s="159" t="n">
        <v>0</v>
      </c>
      <c r="G288" s="160" t="n">
        <v>0</v>
      </c>
      <c r="H288" s="160" t="n">
        <v>0.014886856079</v>
      </c>
      <c r="I288" s="160" t="n">
        <v>0</v>
      </c>
      <c r="J288" s="159" t="n">
        <v>0</v>
      </c>
    </row>
    <row r="289" customFormat="false" ht="12.75" hidden="false" customHeight="false" outlineLevel="0" collapsed="false">
      <c r="A289" s="0" t="n">
        <f aca="false">INDEX(BucketTable,MATCH(B289,SumMonths,0),1)</f>
        <v>14</v>
      </c>
      <c r="B289" s="171" t="n">
        <v>37926</v>
      </c>
      <c r="C289" s="159" t="s">
        <v>139</v>
      </c>
      <c r="D289" s="159" t="s">
        <v>15</v>
      </c>
      <c r="E289" s="160" t="n">
        <v>0</v>
      </c>
      <c r="F289" s="159" t="n">
        <v>0</v>
      </c>
      <c r="G289" s="160" t="n">
        <v>0</v>
      </c>
      <c r="H289" s="160" t="n">
        <v>0.0126</v>
      </c>
      <c r="I289" s="160" t="n">
        <v>0</v>
      </c>
      <c r="J289" s="159" t="n">
        <v>0</v>
      </c>
    </row>
    <row r="290" customFormat="false" ht="12.75" hidden="false" customHeight="false" outlineLevel="0" collapsed="false">
      <c r="A290" s="0" t="n">
        <f aca="false">INDEX(BucketTable,MATCH(B290,SumMonths,0),1)</f>
        <v>14</v>
      </c>
      <c r="B290" s="171" t="n">
        <v>37926</v>
      </c>
      <c r="C290" s="159" t="s">
        <v>140</v>
      </c>
      <c r="D290" s="159" t="s">
        <v>15</v>
      </c>
      <c r="E290" s="160" t="n">
        <v>0</v>
      </c>
      <c r="F290" s="159" t="n">
        <v>0</v>
      </c>
      <c r="G290" s="160" t="n">
        <v>0</v>
      </c>
      <c r="H290" s="160" t="n">
        <v>0</v>
      </c>
      <c r="I290" s="160" t="n">
        <v>0</v>
      </c>
      <c r="J290" s="159" t="n">
        <v>0</v>
      </c>
    </row>
    <row r="291" customFormat="false" ht="12.75" hidden="false" customHeight="false" outlineLevel="0" collapsed="false">
      <c r="A291" s="0" t="n">
        <f aca="false">INDEX(BucketTable,MATCH(B291,SumMonths,0),1)</f>
        <v>14</v>
      </c>
      <c r="B291" s="171" t="n">
        <v>37926</v>
      </c>
      <c r="C291" s="159" t="s">
        <v>142</v>
      </c>
      <c r="D291" s="159" t="s">
        <v>15</v>
      </c>
      <c r="E291" s="160" t="n">
        <v>-1.73968643</v>
      </c>
      <c r="F291" s="159" t="n">
        <v>0</v>
      </c>
      <c r="G291" s="160" t="n">
        <v>-1.73968643</v>
      </c>
      <c r="H291" s="160" t="n">
        <v>0</v>
      </c>
      <c r="I291" s="160" t="n">
        <v>0</v>
      </c>
      <c r="J291" s="159" t="n">
        <v>0</v>
      </c>
    </row>
    <row r="292" customFormat="false" ht="12.75" hidden="false" customHeight="false" outlineLevel="0" collapsed="false">
      <c r="A292" s="0" t="n">
        <f aca="false">INDEX(BucketTable,MATCH(B292,SumMonths,0),1)</f>
        <v>14</v>
      </c>
      <c r="B292" s="171" t="n">
        <v>37926</v>
      </c>
      <c r="C292" s="159" t="s">
        <v>144</v>
      </c>
      <c r="D292" s="159" t="s">
        <v>15</v>
      </c>
      <c r="E292" s="160" t="n">
        <v>0.51062148</v>
      </c>
      <c r="F292" s="159" t="n">
        <v>0</v>
      </c>
      <c r="G292" s="160" t="n">
        <v>0.51062148</v>
      </c>
      <c r="H292" s="160" t="n">
        <v>-0.1</v>
      </c>
      <c r="I292" s="160" t="n">
        <v>-0.051062148</v>
      </c>
      <c r="J292" s="159" t="n">
        <v>0</v>
      </c>
    </row>
    <row r="293" customFormat="false" ht="12.75" hidden="false" customHeight="false" outlineLevel="0" collapsed="false">
      <c r="A293" s="0" t="n">
        <f aca="false">INDEX(BucketTable,MATCH(B293,SumMonths,0),1)</f>
        <v>14</v>
      </c>
      <c r="B293" s="171" t="n">
        <v>37956</v>
      </c>
      <c r="C293" s="159" t="s">
        <v>137</v>
      </c>
      <c r="D293" s="159" t="s">
        <v>15</v>
      </c>
      <c r="E293" s="160" t="n">
        <v>0</v>
      </c>
      <c r="F293" s="159" t="n">
        <v>0</v>
      </c>
      <c r="G293" s="160" t="n">
        <v>0</v>
      </c>
      <c r="H293" s="160" t="n">
        <v>-0.01189982891083</v>
      </c>
      <c r="I293" s="160" t="n">
        <v>0</v>
      </c>
      <c r="J293" s="159" t="n">
        <v>0</v>
      </c>
    </row>
    <row r="294" customFormat="false" ht="12.75" hidden="false" customHeight="false" outlineLevel="0" collapsed="false">
      <c r="A294" s="0" t="n">
        <f aca="false">INDEX(BucketTable,MATCH(B294,SumMonths,0),1)</f>
        <v>14</v>
      </c>
      <c r="B294" s="171" t="n">
        <v>37956</v>
      </c>
      <c r="C294" s="159" t="s">
        <v>138</v>
      </c>
      <c r="D294" s="159" t="s">
        <v>15</v>
      </c>
      <c r="E294" s="160" t="n">
        <v>0</v>
      </c>
      <c r="F294" s="159" t="n">
        <v>0</v>
      </c>
      <c r="G294" s="160" t="n">
        <v>0</v>
      </c>
      <c r="H294" s="160" t="n">
        <v>0.007986664772</v>
      </c>
      <c r="I294" s="160" t="n">
        <v>0</v>
      </c>
      <c r="J294" s="159" t="n">
        <v>0</v>
      </c>
    </row>
    <row r="295" customFormat="false" ht="12.75" hidden="false" customHeight="false" outlineLevel="0" collapsed="false">
      <c r="A295" s="0" t="n">
        <f aca="false">INDEX(BucketTable,MATCH(B295,SumMonths,0),1)</f>
        <v>14</v>
      </c>
      <c r="B295" s="171" t="n">
        <v>37956</v>
      </c>
      <c r="C295" s="159" t="s">
        <v>139</v>
      </c>
      <c r="D295" s="159" t="s">
        <v>15</v>
      </c>
      <c r="E295" s="160" t="n">
        <v>0</v>
      </c>
      <c r="F295" s="159" t="n">
        <v>0</v>
      </c>
      <c r="G295" s="160" t="n">
        <v>0</v>
      </c>
      <c r="H295" s="160" t="n">
        <v>0.0126</v>
      </c>
      <c r="I295" s="160" t="n">
        <v>0</v>
      </c>
      <c r="J295" s="159" t="n">
        <v>0</v>
      </c>
    </row>
    <row r="296" customFormat="false" ht="12.75" hidden="false" customHeight="false" outlineLevel="0" collapsed="false">
      <c r="A296" s="0" t="n">
        <f aca="false">INDEX(BucketTable,MATCH(B296,SumMonths,0),1)</f>
        <v>14</v>
      </c>
      <c r="B296" s="171" t="n">
        <v>37956</v>
      </c>
      <c r="C296" s="159" t="s">
        <v>140</v>
      </c>
      <c r="D296" s="159" t="s">
        <v>15</v>
      </c>
      <c r="E296" s="160" t="n">
        <v>0</v>
      </c>
      <c r="F296" s="159" t="n">
        <v>0</v>
      </c>
      <c r="G296" s="160" t="n">
        <v>0</v>
      </c>
      <c r="H296" s="160" t="n">
        <v>0</v>
      </c>
      <c r="I296" s="160" t="n">
        <v>0</v>
      </c>
      <c r="J296" s="159" t="n">
        <v>0</v>
      </c>
    </row>
    <row r="297" customFormat="false" ht="12.75" hidden="false" customHeight="false" outlineLevel="0" collapsed="false">
      <c r="A297" s="0" t="n">
        <f aca="false">INDEX(BucketTable,MATCH(B297,SumMonths,0),1)</f>
        <v>14</v>
      </c>
      <c r="B297" s="171" t="n">
        <v>37956</v>
      </c>
      <c r="C297" s="159" t="s">
        <v>142</v>
      </c>
      <c r="D297" s="159" t="s">
        <v>15</v>
      </c>
      <c r="E297" s="160" t="n">
        <v>-2.94902469</v>
      </c>
      <c r="F297" s="159" t="n">
        <v>0</v>
      </c>
      <c r="G297" s="160" t="n">
        <v>-2.94902469</v>
      </c>
      <c r="H297" s="160" t="n">
        <v>0</v>
      </c>
      <c r="I297" s="160" t="n">
        <v>0</v>
      </c>
      <c r="J297" s="159" t="n">
        <v>0</v>
      </c>
    </row>
    <row r="298" customFormat="false" ht="12.75" hidden="false" customHeight="false" outlineLevel="0" collapsed="false">
      <c r="A298" s="0" t="n">
        <f aca="false">INDEX(BucketTable,MATCH(B298,SumMonths,0),1)</f>
        <v>14</v>
      </c>
      <c r="B298" s="171" t="n">
        <v>37956</v>
      </c>
      <c r="C298" s="159" t="s">
        <v>144</v>
      </c>
      <c r="D298" s="159" t="s">
        <v>15</v>
      </c>
      <c r="E298" s="160" t="n">
        <v>0.52530087</v>
      </c>
      <c r="F298" s="159" t="n">
        <v>0</v>
      </c>
      <c r="G298" s="160" t="n">
        <v>0.52530087</v>
      </c>
      <c r="H298" s="160" t="n">
        <v>-0.1</v>
      </c>
      <c r="I298" s="160" t="n">
        <v>-0.052530087</v>
      </c>
      <c r="J298" s="159" t="n">
        <v>0</v>
      </c>
    </row>
    <row r="299" customFormat="false" ht="12.75" hidden="false" customHeight="false" outlineLevel="0" collapsed="false">
      <c r="A299" s="0" t="n">
        <f aca="false">INDEX(BucketTable,MATCH(B299,SumMonths,0),1)</f>
        <v>14</v>
      </c>
      <c r="B299" s="171" t="n">
        <v>37987</v>
      </c>
      <c r="C299" s="159" t="s">
        <v>137</v>
      </c>
      <c r="D299" s="159" t="s">
        <v>15</v>
      </c>
      <c r="E299" s="160" t="n">
        <v>0</v>
      </c>
      <c r="F299" s="159" t="n">
        <v>0</v>
      </c>
      <c r="G299" s="160" t="n">
        <v>0</v>
      </c>
      <c r="H299" s="160" t="n">
        <v>0</v>
      </c>
      <c r="I299" s="160" t="n">
        <v>0</v>
      </c>
      <c r="J299" s="159" t="n">
        <v>0</v>
      </c>
    </row>
    <row r="300" customFormat="false" ht="12.75" hidden="false" customHeight="false" outlineLevel="0" collapsed="false">
      <c r="A300" s="0" t="n">
        <f aca="false">INDEX(BucketTable,MATCH(B300,SumMonths,0),1)</f>
        <v>14</v>
      </c>
      <c r="B300" s="171" t="n">
        <v>37987</v>
      </c>
      <c r="C300" s="159" t="s">
        <v>138</v>
      </c>
      <c r="D300" s="159" t="s">
        <v>15</v>
      </c>
      <c r="E300" s="160" t="n">
        <v>0</v>
      </c>
      <c r="F300" s="159" t="n">
        <v>0</v>
      </c>
      <c r="G300" s="160" t="n">
        <v>0</v>
      </c>
      <c r="H300" s="160" t="n">
        <v>-0.02478742599488</v>
      </c>
      <c r="I300" s="160" t="n">
        <v>0</v>
      </c>
      <c r="J300" s="159" t="n">
        <v>0</v>
      </c>
    </row>
    <row r="301" customFormat="false" ht="12.75" hidden="false" customHeight="false" outlineLevel="0" collapsed="false">
      <c r="A301" s="0" t="n">
        <f aca="false">INDEX(BucketTable,MATCH(B301,SumMonths,0),1)</f>
        <v>14</v>
      </c>
      <c r="B301" s="171" t="n">
        <v>37987</v>
      </c>
      <c r="C301" s="159" t="s">
        <v>139</v>
      </c>
      <c r="D301" s="159" t="s">
        <v>15</v>
      </c>
      <c r="E301" s="160" t="n">
        <v>0</v>
      </c>
      <c r="F301" s="159" t="n">
        <v>0</v>
      </c>
      <c r="G301" s="160" t="n">
        <v>0</v>
      </c>
      <c r="H301" s="160" t="n">
        <v>0.0126</v>
      </c>
      <c r="I301" s="160" t="n">
        <v>0</v>
      </c>
      <c r="J301" s="159" t="n">
        <v>0</v>
      </c>
    </row>
    <row r="302" customFormat="false" ht="12.75" hidden="false" customHeight="false" outlineLevel="0" collapsed="false">
      <c r="A302" s="0" t="n">
        <f aca="false">INDEX(BucketTable,MATCH(B302,SumMonths,0),1)</f>
        <v>14</v>
      </c>
      <c r="B302" s="171" t="n">
        <v>37987</v>
      </c>
      <c r="C302" s="159" t="s">
        <v>140</v>
      </c>
      <c r="D302" s="159" t="s">
        <v>15</v>
      </c>
      <c r="E302" s="160" t="n">
        <v>0</v>
      </c>
      <c r="F302" s="159" t="n">
        <v>0</v>
      </c>
      <c r="G302" s="160" t="n">
        <v>0</v>
      </c>
      <c r="H302" s="160" t="n">
        <v>0</v>
      </c>
      <c r="I302" s="160" t="n">
        <v>0</v>
      </c>
      <c r="J302" s="159" t="n">
        <v>0</v>
      </c>
    </row>
    <row r="303" customFormat="false" ht="12.75" hidden="false" customHeight="false" outlineLevel="0" collapsed="false">
      <c r="A303" s="0" t="n">
        <f aca="false">INDEX(BucketTable,MATCH(B303,SumMonths,0),1)</f>
        <v>14</v>
      </c>
      <c r="B303" s="171" t="n">
        <v>37987</v>
      </c>
      <c r="C303" s="159" t="s">
        <v>144</v>
      </c>
      <c r="D303" s="159" t="s">
        <v>15</v>
      </c>
      <c r="E303" s="160" t="n">
        <v>0.35243122</v>
      </c>
      <c r="F303" s="159" t="n">
        <v>0</v>
      </c>
      <c r="G303" s="160" t="n">
        <v>0.35243122</v>
      </c>
      <c r="H303" s="160" t="n">
        <v>-0.1</v>
      </c>
      <c r="I303" s="160" t="n">
        <v>-0.035243122</v>
      </c>
      <c r="J303" s="159" t="n">
        <v>0</v>
      </c>
    </row>
    <row r="304" customFormat="false" ht="12.75" hidden="false" customHeight="false" outlineLevel="0" collapsed="false">
      <c r="A304" s="0" t="n">
        <f aca="false">INDEX(BucketTable,MATCH(B304,SumMonths,0),1)</f>
        <v>14</v>
      </c>
      <c r="B304" s="171" t="n">
        <v>38018</v>
      </c>
      <c r="C304" s="159" t="s">
        <v>137</v>
      </c>
      <c r="D304" s="159" t="s">
        <v>15</v>
      </c>
      <c r="E304" s="160" t="n">
        <v>0</v>
      </c>
      <c r="F304" s="159" t="n">
        <v>0</v>
      </c>
      <c r="G304" s="160" t="n">
        <v>0</v>
      </c>
      <c r="H304" s="160" t="n">
        <v>0</v>
      </c>
      <c r="I304" s="160" t="n">
        <v>0</v>
      </c>
      <c r="J304" s="159" t="n">
        <v>0</v>
      </c>
    </row>
    <row r="305" customFormat="false" ht="12.75" hidden="false" customHeight="false" outlineLevel="0" collapsed="false">
      <c r="A305" s="0" t="n">
        <f aca="false">INDEX(BucketTable,MATCH(B305,SumMonths,0),1)</f>
        <v>14</v>
      </c>
      <c r="B305" s="171" t="n">
        <v>38018</v>
      </c>
      <c r="C305" s="159" t="s">
        <v>138</v>
      </c>
      <c r="D305" s="159" t="s">
        <v>15</v>
      </c>
      <c r="E305" s="160" t="n">
        <v>0</v>
      </c>
      <c r="F305" s="159" t="n">
        <v>0</v>
      </c>
      <c r="G305" s="160" t="n">
        <v>0</v>
      </c>
      <c r="H305" s="160" t="n">
        <v>-0.00657284259797</v>
      </c>
      <c r="I305" s="160" t="n">
        <v>0</v>
      </c>
      <c r="J305" s="159" t="n">
        <v>0</v>
      </c>
    </row>
    <row r="306" customFormat="false" ht="12.75" hidden="false" customHeight="false" outlineLevel="0" collapsed="false">
      <c r="A306" s="0" t="n">
        <f aca="false">INDEX(BucketTable,MATCH(B306,SumMonths,0),1)</f>
        <v>14</v>
      </c>
      <c r="B306" s="171" t="n">
        <v>38018</v>
      </c>
      <c r="C306" s="159" t="s">
        <v>139</v>
      </c>
      <c r="D306" s="159" t="s">
        <v>15</v>
      </c>
      <c r="E306" s="160" t="n">
        <v>0</v>
      </c>
      <c r="F306" s="159" t="n">
        <v>0</v>
      </c>
      <c r="G306" s="160" t="n">
        <v>0</v>
      </c>
      <c r="H306" s="160" t="n">
        <v>0.0126</v>
      </c>
      <c r="I306" s="160" t="n">
        <v>0</v>
      </c>
      <c r="J306" s="159" t="n">
        <v>0</v>
      </c>
    </row>
    <row r="307" customFormat="false" ht="12.75" hidden="false" customHeight="false" outlineLevel="0" collapsed="false">
      <c r="A307" s="0" t="n">
        <f aca="false">INDEX(BucketTable,MATCH(B307,SumMonths,0),1)</f>
        <v>14</v>
      </c>
      <c r="B307" s="171" t="n">
        <v>38018</v>
      </c>
      <c r="C307" s="159" t="s">
        <v>140</v>
      </c>
      <c r="D307" s="159" t="s">
        <v>15</v>
      </c>
      <c r="E307" s="160" t="n">
        <v>0</v>
      </c>
      <c r="F307" s="159" t="n">
        <v>0</v>
      </c>
      <c r="G307" s="160" t="n">
        <v>0</v>
      </c>
      <c r="H307" s="160" t="n">
        <v>0</v>
      </c>
      <c r="I307" s="160" t="n">
        <v>0</v>
      </c>
      <c r="J307" s="159" t="n">
        <v>0</v>
      </c>
    </row>
    <row r="308" customFormat="false" ht="12.75" hidden="false" customHeight="false" outlineLevel="0" collapsed="false">
      <c r="A308" s="0" t="n">
        <f aca="false">INDEX(BucketTable,MATCH(B308,SumMonths,0),1)</f>
        <v>14</v>
      </c>
      <c r="B308" s="171" t="n">
        <v>38018</v>
      </c>
      <c r="C308" s="159" t="s">
        <v>144</v>
      </c>
      <c r="D308" s="159" t="s">
        <v>15</v>
      </c>
      <c r="E308" s="160" t="n">
        <v>0.32815861</v>
      </c>
      <c r="F308" s="159" t="n">
        <v>0</v>
      </c>
      <c r="G308" s="160" t="n">
        <v>0.32815861</v>
      </c>
      <c r="H308" s="160" t="n">
        <v>-0.1</v>
      </c>
      <c r="I308" s="160" t="n">
        <v>-0.032815861</v>
      </c>
      <c r="J308" s="159" t="n">
        <v>0</v>
      </c>
    </row>
    <row r="309" customFormat="false" ht="12.75" hidden="false" customHeight="false" outlineLevel="0" collapsed="false">
      <c r="A309" s="0" t="n">
        <f aca="false">INDEX(BucketTable,MATCH(B309,SumMonths,0),1)</f>
        <v>14</v>
      </c>
      <c r="B309" s="171" t="n">
        <v>38047</v>
      </c>
      <c r="C309" s="159" t="s">
        <v>137</v>
      </c>
      <c r="D309" s="159" t="s">
        <v>15</v>
      </c>
      <c r="E309" s="160" t="n">
        <v>0</v>
      </c>
      <c r="F309" s="159" t="n">
        <v>0</v>
      </c>
      <c r="G309" s="160" t="n">
        <v>0</v>
      </c>
      <c r="H309" s="160" t="n">
        <v>0</v>
      </c>
      <c r="I309" s="160" t="n">
        <v>0</v>
      </c>
      <c r="J309" s="159" t="n">
        <v>0</v>
      </c>
    </row>
    <row r="310" customFormat="false" ht="12.75" hidden="false" customHeight="false" outlineLevel="0" collapsed="false">
      <c r="A310" s="0" t="n">
        <f aca="false">INDEX(BucketTable,MATCH(B310,SumMonths,0),1)</f>
        <v>14</v>
      </c>
      <c r="B310" s="171" t="n">
        <v>38047</v>
      </c>
      <c r="C310" s="159" t="s">
        <v>138</v>
      </c>
      <c r="D310" s="159" t="s">
        <v>15</v>
      </c>
      <c r="E310" s="160" t="n">
        <v>0</v>
      </c>
      <c r="F310" s="159" t="n">
        <v>0</v>
      </c>
      <c r="G310" s="160" t="n">
        <v>0</v>
      </c>
      <c r="H310" s="160" t="n">
        <v>0.021078705787</v>
      </c>
      <c r="I310" s="160" t="n">
        <v>0</v>
      </c>
      <c r="J310" s="159" t="n">
        <v>0</v>
      </c>
    </row>
    <row r="311" customFormat="false" ht="12.75" hidden="false" customHeight="false" outlineLevel="0" collapsed="false">
      <c r="A311" s="0" t="n">
        <f aca="false">INDEX(BucketTable,MATCH(B311,SumMonths,0),1)</f>
        <v>14</v>
      </c>
      <c r="B311" s="171" t="n">
        <v>38047</v>
      </c>
      <c r="C311" s="159" t="s">
        <v>139</v>
      </c>
      <c r="D311" s="159" t="s">
        <v>15</v>
      </c>
      <c r="E311" s="160" t="n">
        <v>0</v>
      </c>
      <c r="F311" s="159" t="n">
        <v>0</v>
      </c>
      <c r="G311" s="160" t="n">
        <v>0</v>
      </c>
      <c r="H311" s="160" t="n">
        <v>0.0126</v>
      </c>
      <c r="I311" s="160" t="n">
        <v>0</v>
      </c>
      <c r="J311" s="159" t="n">
        <v>0</v>
      </c>
    </row>
    <row r="312" customFormat="false" ht="12.75" hidden="false" customHeight="false" outlineLevel="0" collapsed="false">
      <c r="A312" s="0" t="n">
        <f aca="false">INDEX(BucketTable,MATCH(B312,SumMonths,0),1)</f>
        <v>14</v>
      </c>
      <c r="B312" s="171" t="n">
        <v>38047</v>
      </c>
      <c r="C312" s="159" t="s">
        <v>140</v>
      </c>
      <c r="D312" s="159" t="s">
        <v>15</v>
      </c>
      <c r="E312" s="160" t="n">
        <v>0</v>
      </c>
      <c r="F312" s="159" t="n">
        <v>0</v>
      </c>
      <c r="G312" s="160" t="n">
        <v>0</v>
      </c>
      <c r="H312" s="160" t="n">
        <v>0</v>
      </c>
      <c r="I312" s="160" t="n">
        <v>0</v>
      </c>
      <c r="J312" s="159" t="n">
        <v>0</v>
      </c>
    </row>
    <row r="313" customFormat="false" ht="12.75" hidden="false" customHeight="false" outlineLevel="0" collapsed="false">
      <c r="A313" s="0" t="n">
        <f aca="false">INDEX(BucketTable,MATCH(B313,SumMonths,0),1)</f>
        <v>14</v>
      </c>
      <c r="B313" s="171" t="n">
        <v>38047</v>
      </c>
      <c r="C313" s="159" t="s">
        <v>144</v>
      </c>
      <c r="D313" s="159" t="s">
        <v>15</v>
      </c>
      <c r="E313" s="160" t="n">
        <v>0.34922435</v>
      </c>
      <c r="F313" s="159" t="n">
        <v>0</v>
      </c>
      <c r="G313" s="160" t="n">
        <v>0.34922435</v>
      </c>
      <c r="H313" s="160" t="n">
        <v>-0.1</v>
      </c>
      <c r="I313" s="160" t="n">
        <v>-0.034922435</v>
      </c>
      <c r="J313" s="159" t="n">
        <v>0</v>
      </c>
    </row>
    <row r="314" customFormat="false" ht="12.75" hidden="false" customHeight="false" outlineLevel="0" collapsed="false">
      <c r="A314" s="0" t="n">
        <f aca="false">INDEX(BucketTable,MATCH(B314,SumMonths,0),1)</f>
        <v>14</v>
      </c>
      <c r="B314" s="171" t="n">
        <v>38078</v>
      </c>
      <c r="C314" s="159" t="s">
        <v>137</v>
      </c>
      <c r="D314" s="159" t="s">
        <v>15</v>
      </c>
      <c r="E314" s="160" t="n">
        <v>0</v>
      </c>
      <c r="F314" s="159" t="n">
        <v>0</v>
      </c>
      <c r="G314" s="160" t="n">
        <v>0</v>
      </c>
      <c r="H314" s="160" t="n">
        <v>0</v>
      </c>
      <c r="I314" s="160" t="n">
        <v>0</v>
      </c>
      <c r="J314" s="159" t="n">
        <v>0</v>
      </c>
    </row>
    <row r="315" customFormat="false" ht="12.75" hidden="false" customHeight="false" outlineLevel="0" collapsed="false">
      <c r="A315" s="0" t="n">
        <f aca="false">INDEX(BucketTable,MATCH(B315,SumMonths,0),1)</f>
        <v>14</v>
      </c>
      <c r="B315" s="171" t="n">
        <v>38078</v>
      </c>
      <c r="C315" s="159" t="s">
        <v>138</v>
      </c>
      <c r="D315" s="159" t="s">
        <v>15</v>
      </c>
      <c r="E315" s="160" t="n">
        <v>0</v>
      </c>
      <c r="F315" s="159" t="n">
        <v>0</v>
      </c>
      <c r="G315" s="160" t="n">
        <v>0</v>
      </c>
      <c r="H315" s="160" t="n">
        <v>0</v>
      </c>
      <c r="I315" s="160" t="n">
        <v>0</v>
      </c>
      <c r="J315" s="159" t="n">
        <v>0</v>
      </c>
    </row>
    <row r="316" customFormat="false" ht="12.75" hidden="false" customHeight="false" outlineLevel="0" collapsed="false">
      <c r="A316" s="0" t="n">
        <f aca="false">INDEX(BucketTable,MATCH(B316,SumMonths,0),1)</f>
        <v>14</v>
      </c>
      <c r="B316" s="171" t="n">
        <v>38078</v>
      </c>
      <c r="C316" s="159" t="s">
        <v>139</v>
      </c>
      <c r="D316" s="159" t="s">
        <v>15</v>
      </c>
      <c r="E316" s="160" t="n">
        <v>0</v>
      </c>
      <c r="F316" s="159" t="n">
        <v>0</v>
      </c>
      <c r="G316" s="160" t="n">
        <v>0</v>
      </c>
      <c r="H316" s="160" t="n">
        <v>0.0126</v>
      </c>
      <c r="I316" s="160" t="n">
        <v>0</v>
      </c>
      <c r="J316" s="159" t="n">
        <v>0</v>
      </c>
    </row>
    <row r="317" customFormat="false" ht="12.75" hidden="false" customHeight="false" outlineLevel="0" collapsed="false">
      <c r="A317" s="0" t="n">
        <f aca="false">INDEX(BucketTable,MATCH(B317,SumMonths,0),1)</f>
        <v>14</v>
      </c>
      <c r="B317" s="171" t="n">
        <v>38078</v>
      </c>
      <c r="C317" s="159" t="s">
        <v>140</v>
      </c>
      <c r="D317" s="159" t="s">
        <v>15</v>
      </c>
      <c r="E317" s="160" t="n">
        <v>0</v>
      </c>
      <c r="F317" s="159" t="n">
        <v>0</v>
      </c>
      <c r="G317" s="160" t="n">
        <v>0</v>
      </c>
      <c r="H317" s="160" t="n">
        <v>0</v>
      </c>
      <c r="I317" s="160" t="n">
        <v>0</v>
      </c>
      <c r="J317" s="159" t="n">
        <v>0</v>
      </c>
    </row>
    <row r="318" customFormat="false" ht="12.75" hidden="false" customHeight="false" outlineLevel="0" collapsed="false">
      <c r="A318" s="0" t="n">
        <f aca="false">INDEX(BucketTable,MATCH(B318,SumMonths,0),1)</f>
        <v>14</v>
      </c>
      <c r="B318" s="171" t="n">
        <v>38078</v>
      </c>
      <c r="C318" s="159" t="s">
        <v>144</v>
      </c>
      <c r="D318" s="159" t="s">
        <v>15</v>
      </c>
      <c r="E318" s="160" t="n">
        <v>0.33633915</v>
      </c>
      <c r="F318" s="159" t="n">
        <v>0</v>
      </c>
      <c r="G318" s="160" t="n">
        <v>0.33633915</v>
      </c>
      <c r="H318" s="160" t="n">
        <v>-0.1</v>
      </c>
      <c r="I318" s="160" t="n">
        <v>-0.033633915</v>
      </c>
      <c r="J318" s="159" t="n">
        <v>0</v>
      </c>
    </row>
    <row r="319" customFormat="false" ht="12.75" hidden="false" customHeight="false" outlineLevel="0" collapsed="false">
      <c r="A319" s="0" t="n">
        <f aca="false">INDEX(BucketTable,MATCH(B319,SumMonths,0),1)</f>
        <v>14</v>
      </c>
      <c r="B319" s="171" t="n">
        <v>38108</v>
      </c>
      <c r="C319" s="159" t="s">
        <v>137</v>
      </c>
      <c r="D319" s="159" t="s">
        <v>15</v>
      </c>
      <c r="E319" s="160" t="n">
        <v>0</v>
      </c>
      <c r="F319" s="159" t="n">
        <v>0</v>
      </c>
      <c r="G319" s="160" t="n">
        <v>0</v>
      </c>
      <c r="H319" s="160" t="n">
        <v>0</v>
      </c>
      <c r="I319" s="160" t="n">
        <v>0</v>
      </c>
      <c r="J319" s="159" t="n">
        <v>0</v>
      </c>
    </row>
    <row r="320" customFormat="false" ht="12.75" hidden="false" customHeight="false" outlineLevel="0" collapsed="false">
      <c r="A320" s="0" t="n">
        <f aca="false">INDEX(BucketTable,MATCH(B320,SumMonths,0),1)</f>
        <v>14</v>
      </c>
      <c r="B320" s="171" t="n">
        <v>38108</v>
      </c>
      <c r="C320" s="159" t="s">
        <v>138</v>
      </c>
      <c r="D320" s="159" t="s">
        <v>15</v>
      </c>
      <c r="E320" s="160" t="n">
        <v>0</v>
      </c>
      <c r="F320" s="159" t="n">
        <v>0</v>
      </c>
      <c r="G320" s="160" t="n">
        <v>0</v>
      </c>
      <c r="H320" s="160" t="n">
        <v>0</v>
      </c>
      <c r="I320" s="160" t="n">
        <v>0</v>
      </c>
      <c r="J320" s="159" t="n">
        <v>0</v>
      </c>
    </row>
    <row r="321" customFormat="false" ht="12.75" hidden="false" customHeight="false" outlineLevel="0" collapsed="false">
      <c r="A321" s="0" t="n">
        <f aca="false">INDEX(BucketTable,MATCH(B321,SumMonths,0),1)</f>
        <v>14</v>
      </c>
      <c r="B321" s="171" t="n">
        <v>38108</v>
      </c>
      <c r="C321" s="159" t="s">
        <v>139</v>
      </c>
      <c r="D321" s="159" t="s">
        <v>15</v>
      </c>
      <c r="E321" s="160" t="n">
        <v>0</v>
      </c>
      <c r="F321" s="159" t="n">
        <v>0</v>
      </c>
      <c r="G321" s="160" t="n">
        <v>0</v>
      </c>
      <c r="H321" s="160" t="n">
        <v>0.0126</v>
      </c>
      <c r="I321" s="160" t="n">
        <v>0</v>
      </c>
      <c r="J321" s="159" t="n">
        <v>0</v>
      </c>
    </row>
    <row r="322" customFormat="false" ht="12.75" hidden="false" customHeight="false" outlineLevel="0" collapsed="false">
      <c r="A322" s="0" t="n">
        <f aca="false">INDEX(BucketTable,MATCH(B322,SumMonths,0),1)</f>
        <v>14</v>
      </c>
      <c r="B322" s="171" t="n">
        <v>38108</v>
      </c>
      <c r="C322" s="159" t="s">
        <v>140</v>
      </c>
      <c r="D322" s="159" t="s">
        <v>15</v>
      </c>
      <c r="E322" s="160" t="n">
        <v>0</v>
      </c>
      <c r="F322" s="159" t="n">
        <v>0</v>
      </c>
      <c r="G322" s="160" t="n">
        <v>0</v>
      </c>
      <c r="H322" s="160" t="n">
        <v>0</v>
      </c>
      <c r="I322" s="160" t="n">
        <v>0</v>
      </c>
      <c r="J322" s="159" t="n">
        <v>0</v>
      </c>
    </row>
    <row r="323" customFormat="false" ht="12.75" hidden="false" customHeight="false" outlineLevel="0" collapsed="false">
      <c r="A323" s="0" t="n">
        <f aca="false">INDEX(BucketTable,MATCH(B323,SumMonths,0),1)</f>
        <v>14</v>
      </c>
      <c r="B323" s="171" t="n">
        <v>38108</v>
      </c>
      <c r="C323" s="159" t="s">
        <v>144</v>
      </c>
      <c r="D323" s="159" t="s">
        <v>15</v>
      </c>
      <c r="E323" s="160" t="n">
        <v>0.34593601</v>
      </c>
      <c r="F323" s="159" t="n">
        <v>0</v>
      </c>
      <c r="G323" s="160" t="n">
        <v>0.34593601</v>
      </c>
      <c r="H323" s="160" t="n">
        <v>-0.1</v>
      </c>
      <c r="I323" s="160" t="n">
        <v>-0.034593601</v>
      </c>
      <c r="J323" s="159" t="n">
        <v>0</v>
      </c>
    </row>
    <row r="324" customFormat="false" ht="12.75" hidden="false" customHeight="false" outlineLevel="0" collapsed="false">
      <c r="A324" s="0" t="n">
        <f aca="false">INDEX(BucketTable,MATCH(B324,SumMonths,0),1)</f>
        <v>14</v>
      </c>
      <c r="B324" s="171" t="n">
        <v>38139</v>
      </c>
      <c r="C324" s="159" t="s">
        <v>137</v>
      </c>
      <c r="D324" s="159" t="s">
        <v>15</v>
      </c>
      <c r="E324" s="160" t="n">
        <v>0</v>
      </c>
      <c r="F324" s="159" t="n">
        <v>0</v>
      </c>
      <c r="G324" s="160" t="n">
        <v>0</v>
      </c>
      <c r="H324" s="160" t="n">
        <v>0</v>
      </c>
      <c r="I324" s="160" t="n">
        <v>0</v>
      </c>
      <c r="J324" s="159" t="n">
        <v>0</v>
      </c>
    </row>
    <row r="325" customFormat="false" ht="12.75" hidden="false" customHeight="false" outlineLevel="0" collapsed="false">
      <c r="A325" s="0" t="n">
        <f aca="false">INDEX(BucketTable,MATCH(B325,SumMonths,0),1)</f>
        <v>14</v>
      </c>
      <c r="B325" s="171" t="n">
        <v>38139</v>
      </c>
      <c r="C325" s="159" t="s">
        <v>138</v>
      </c>
      <c r="D325" s="159" t="s">
        <v>15</v>
      </c>
      <c r="E325" s="160" t="n">
        <v>0</v>
      </c>
      <c r="F325" s="159" t="n">
        <v>0</v>
      </c>
      <c r="G325" s="160" t="n">
        <v>0</v>
      </c>
      <c r="H325" s="160" t="n">
        <v>0</v>
      </c>
      <c r="I325" s="160" t="n">
        <v>0</v>
      </c>
      <c r="J325" s="159" t="n">
        <v>0</v>
      </c>
    </row>
    <row r="326" customFormat="false" ht="12.75" hidden="false" customHeight="false" outlineLevel="0" collapsed="false">
      <c r="A326" s="0" t="n">
        <f aca="false">INDEX(BucketTable,MATCH(B326,SumMonths,0),1)</f>
        <v>14</v>
      </c>
      <c r="B326" s="171" t="n">
        <v>38139</v>
      </c>
      <c r="C326" s="159" t="s">
        <v>139</v>
      </c>
      <c r="D326" s="159" t="s">
        <v>15</v>
      </c>
      <c r="E326" s="160" t="n">
        <v>0</v>
      </c>
      <c r="F326" s="159" t="n">
        <v>0</v>
      </c>
      <c r="G326" s="160" t="n">
        <v>0</v>
      </c>
      <c r="H326" s="160" t="n">
        <v>0.0126</v>
      </c>
      <c r="I326" s="160" t="n">
        <v>0</v>
      </c>
      <c r="J326" s="159" t="n">
        <v>0</v>
      </c>
    </row>
    <row r="327" customFormat="false" ht="12.75" hidden="false" customHeight="false" outlineLevel="0" collapsed="false">
      <c r="A327" s="0" t="n">
        <f aca="false">INDEX(BucketTable,MATCH(B327,SumMonths,0),1)</f>
        <v>14</v>
      </c>
      <c r="B327" s="171" t="n">
        <v>38139</v>
      </c>
      <c r="C327" s="159" t="s">
        <v>140</v>
      </c>
      <c r="D327" s="159" t="s">
        <v>15</v>
      </c>
      <c r="E327" s="160" t="n">
        <v>0</v>
      </c>
      <c r="F327" s="159" t="n">
        <v>0</v>
      </c>
      <c r="G327" s="160" t="n">
        <v>0</v>
      </c>
      <c r="H327" s="160" t="n">
        <v>0</v>
      </c>
      <c r="I327" s="160" t="n">
        <v>0</v>
      </c>
      <c r="J327" s="159" t="n">
        <v>0</v>
      </c>
    </row>
    <row r="328" customFormat="false" ht="12.75" hidden="false" customHeight="false" outlineLevel="0" collapsed="false">
      <c r="A328" s="0" t="n">
        <f aca="false">INDEX(BucketTable,MATCH(B328,SumMonths,0),1)</f>
        <v>14</v>
      </c>
      <c r="B328" s="171" t="n">
        <v>38139</v>
      </c>
      <c r="C328" s="159" t="s">
        <v>144</v>
      </c>
      <c r="D328" s="159" t="s">
        <v>15</v>
      </c>
      <c r="E328" s="160" t="n">
        <v>0.33313616</v>
      </c>
      <c r="F328" s="159" t="n">
        <v>0</v>
      </c>
      <c r="G328" s="160" t="n">
        <v>0.33313616</v>
      </c>
      <c r="H328" s="160" t="n">
        <v>-0.1</v>
      </c>
      <c r="I328" s="160" t="n">
        <v>-0.033313616</v>
      </c>
      <c r="J328" s="159" t="n">
        <v>0</v>
      </c>
    </row>
    <row r="329" customFormat="false" ht="12.75" hidden="false" customHeight="false" outlineLevel="0" collapsed="false">
      <c r="A329" s="0" t="n">
        <f aca="false">INDEX(BucketTable,MATCH(B329,SumMonths,0),1)</f>
        <v>14</v>
      </c>
      <c r="B329" s="171" t="n">
        <v>38169</v>
      </c>
      <c r="C329" s="159" t="s">
        <v>137</v>
      </c>
      <c r="D329" s="159" t="s">
        <v>15</v>
      </c>
      <c r="E329" s="160" t="n">
        <v>0</v>
      </c>
      <c r="F329" s="159" t="n">
        <v>0</v>
      </c>
      <c r="G329" s="160" t="n">
        <v>0</v>
      </c>
      <c r="H329" s="160" t="n">
        <v>0</v>
      </c>
      <c r="I329" s="160" t="n">
        <v>0</v>
      </c>
      <c r="J329" s="159" t="n">
        <v>0</v>
      </c>
    </row>
    <row r="330" customFormat="false" ht="12.75" hidden="false" customHeight="false" outlineLevel="0" collapsed="false">
      <c r="A330" s="0" t="n">
        <f aca="false">INDEX(BucketTable,MATCH(B330,SumMonths,0),1)</f>
        <v>14</v>
      </c>
      <c r="B330" s="171" t="n">
        <v>38169</v>
      </c>
      <c r="C330" s="159" t="s">
        <v>138</v>
      </c>
      <c r="D330" s="159" t="s">
        <v>15</v>
      </c>
      <c r="E330" s="160" t="n">
        <v>0</v>
      </c>
      <c r="F330" s="159" t="n">
        <v>0</v>
      </c>
      <c r="G330" s="160" t="n">
        <v>0</v>
      </c>
      <c r="H330" s="160" t="n">
        <v>0</v>
      </c>
      <c r="I330" s="160" t="n">
        <v>0</v>
      </c>
      <c r="J330" s="159" t="n">
        <v>0</v>
      </c>
    </row>
    <row r="331" customFormat="false" ht="12.75" hidden="false" customHeight="false" outlineLevel="0" collapsed="false">
      <c r="A331" s="0" t="n">
        <f aca="false">INDEX(BucketTable,MATCH(B331,SumMonths,0),1)</f>
        <v>14</v>
      </c>
      <c r="B331" s="171" t="n">
        <v>38169</v>
      </c>
      <c r="C331" s="159" t="s">
        <v>139</v>
      </c>
      <c r="D331" s="159" t="s">
        <v>15</v>
      </c>
      <c r="E331" s="160" t="n">
        <v>0</v>
      </c>
      <c r="F331" s="159" t="n">
        <v>0</v>
      </c>
      <c r="G331" s="160" t="n">
        <v>0</v>
      </c>
      <c r="H331" s="160" t="n">
        <v>0.0126</v>
      </c>
      <c r="I331" s="160" t="n">
        <v>0</v>
      </c>
      <c r="J331" s="159" t="n">
        <v>0</v>
      </c>
    </row>
    <row r="332" customFormat="false" ht="12.75" hidden="false" customHeight="false" outlineLevel="0" collapsed="false">
      <c r="A332" s="0" t="n">
        <f aca="false">INDEX(BucketTable,MATCH(B332,SumMonths,0),1)</f>
        <v>14</v>
      </c>
      <c r="B332" s="171" t="n">
        <v>38169</v>
      </c>
      <c r="C332" s="159" t="s">
        <v>140</v>
      </c>
      <c r="D332" s="159" t="s">
        <v>15</v>
      </c>
      <c r="E332" s="160" t="n">
        <v>0</v>
      </c>
      <c r="F332" s="159" t="n">
        <v>0</v>
      </c>
      <c r="G332" s="160" t="n">
        <v>0</v>
      </c>
      <c r="H332" s="160" t="n">
        <v>0</v>
      </c>
      <c r="I332" s="160" t="n">
        <v>0</v>
      </c>
      <c r="J332" s="159" t="n">
        <v>0</v>
      </c>
    </row>
    <row r="333" customFormat="false" ht="12.75" hidden="false" customHeight="false" outlineLevel="0" collapsed="false">
      <c r="A333" s="0" t="n">
        <f aca="false">INDEX(BucketTable,MATCH(B333,SumMonths,0),1)</f>
        <v>14</v>
      </c>
      <c r="B333" s="171" t="n">
        <v>38169</v>
      </c>
      <c r="C333" s="159" t="s">
        <v>144</v>
      </c>
      <c r="D333" s="159" t="s">
        <v>15</v>
      </c>
      <c r="E333" s="160" t="n">
        <v>0.3426203</v>
      </c>
      <c r="F333" s="159" t="n">
        <v>0</v>
      </c>
      <c r="G333" s="160" t="n">
        <v>0.3426203</v>
      </c>
      <c r="H333" s="160" t="n">
        <v>-0.1</v>
      </c>
      <c r="I333" s="160" t="n">
        <v>-0.03426203</v>
      </c>
      <c r="J333" s="159" t="n">
        <v>0</v>
      </c>
    </row>
    <row r="334" customFormat="false" ht="12.75" hidden="false" customHeight="false" outlineLevel="0" collapsed="false">
      <c r="A334" s="0" t="n">
        <f aca="false">INDEX(BucketTable,MATCH(B334,SumMonths,0),1)</f>
        <v>14</v>
      </c>
      <c r="B334" s="171" t="n">
        <v>38200</v>
      </c>
      <c r="C334" s="159" t="s">
        <v>137</v>
      </c>
      <c r="D334" s="159" t="s">
        <v>15</v>
      </c>
      <c r="E334" s="160" t="n">
        <v>0</v>
      </c>
      <c r="F334" s="159" t="n">
        <v>0</v>
      </c>
      <c r="G334" s="160" t="n">
        <v>0</v>
      </c>
      <c r="H334" s="160" t="n">
        <v>0</v>
      </c>
      <c r="I334" s="160" t="n">
        <v>0</v>
      </c>
      <c r="J334" s="159" t="n">
        <v>0</v>
      </c>
    </row>
    <row r="335" customFormat="false" ht="12.75" hidden="false" customHeight="false" outlineLevel="0" collapsed="false">
      <c r="A335" s="0" t="n">
        <f aca="false">INDEX(BucketTable,MATCH(B335,SumMonths,0),1)</f>
        <v>14</v>
      </c>
      <c r="B335" s="171" t="n">
        <v>38200</v>
      </c>
      <c r="C335" s="159" t="s">
        <v>138</v>
      </c>
      <c r="D335" s="159" t="s">
        <v>15</v>
      </c>
      <c r="E335" s="160" t="n">
        <v>0</v>
      </c>
      <c r="F335" s="159" t="n">
        <v>0</v>
      </c>
      <c r="G335" s="160" t="n">
        <v>0</v>
      </c>
      <c r="H335" s="160" t="n">
        <v>0</v>
      </c>
      <c r="I335" s="160" t="n">
        <v>0</v>
      </c>
      <c r="J335" s="159" t="n">
        <v>0</v>
      </c>
    </row>
    <row r="336" customFormat="false" ht="12.75" hidden="false" customHeight="false" outlineLevel="0" collapsed="false">
      <c r="A336" s="0" t="n">
        <f aca="false">INDEX(BucketTable,MATCH(B336,SumMonths,0),1)</f>
        <v>14</v>
      </c>
      <c r="B336" s="171" t="n">
        <v>38200</v>
      </c>
      <c r="C336" s="159" t="s">
        <v>139</v>
      </c>
      <c r="D336" s="159" t="s">
        <v>15</v>
      </c>
      <c r="E336" s="160" t="n">
        <v>0</v>
      </c>
      <c r="F336" s="159" t="n">
        <v>0</v>
      </c>
      <c r="G336" s="160" t="n">
        <v>0</v>
      </c>
      <c r="H336" s="160" t="n">
        <v>0.0126</v>
      </c>
      <c r="I336" s="160" t="n">
        <v>0</v>
      </c>
      <c r="J336" s="159" t="n">
        <v>0</v>
      </c>
    </row>
    <row r="337" customFormat="false" ht="12.75" hidden="false" customHeight="false" outlineLevel="0" collapsed="false">
      <c r="A337" s="0" t="n">
        <f aca="false">INDEX(BucketTable,MATCH(B337,SumMonths,0),1)</f>
        <v>14</v>
      </c>
      <c r="B337" s="171" t="n">
        <v>38200</v>
      </c>
      <c r="C337" s="159" t="s">
        <v>140</v>
      </c>
      <c r="D337" s="159" t="s">
        <v>15</v>
      </c>
      <c r="E337" s="160" t="n">
        <v>0</v>
      </c>
      <c r="F337" s="159" t="n">
        <v>0</v>
      </c>
      <c r="G337" s="160" t="n">
        <v>0</v>
      </c>
      <c r="H337" s="160" t="n">
        <v>0</v>
      </c>
      <c r="I337" s="160" t="n">
        <v>0</v>
      </c>
      <c r="J337" s="159" t="n">
        <v>0</v>
      </c>
    </row>
    <row r="338" customFormat="false" ht="12.75" hidden="false" customHeight="false" outlineLevel="0" collapsed="false">
      <c r="A338" s="0" t="n">
        <f aca="false">INDEX(BucketTable,MATCH(B338,SumMonths,0),1)</f>
        <v>14</v>
      </c>
      <c r="B338" s="171" t="n">
        <v>38200</v>
      </c>
      <c r="C338" s="159" t="s">
        <v>144</v>
      </c>
      <c r="D338" s="159" t="s">
        <v>15</v>
      </c>
      <c r="E338" s="160" t="n">
        <v>0.34097471</v>
      </c>
      <c r="F338" s="159" t="n">
        <v>0</v>
      </c>
      <c r="G338" s="160" t="n">
        <v>0.34097471</v>
      </c>
      <c r="H338" s="160" t="n">
        <v>-0.1</v>
      </c>
      <c r="I338" s="160" t="n">
        <v>-0.034097471</v>
      </c>
      <c r="J338" s="159" t="n">
        <v>0</v>
      </c>
    </row>
    <row r="339" customFormat="false" ht="12.75" hidden="false" customHeight="false" outlineLevel="0" collapsed="false">
      <c r="A339" s="0" t="n">
        <f aca="false">INDEX(BucketTable,MATCH(B339,SumMonths,0),1)</f>
        <v>14</v>
      </c>
      <c r="B339" s="171" t="n">
        <v>38231</v>
      </c>
      <c r="C339" s="159" t="s">
        <v>137</v>
      </c>
      <c r="D339" s="159" t="s">
        <v>15</v>
      </c>
      <c r="E339" s="160" t="n">
        <v>0</v>
      </c>
      <c r="F339" s="159" t="n">
        <v>0</v>
      </c>
      <c r="G339" s="160" t="n">
        <v>0</v>
      </c>
      <c r="H339" s="160" t="n">
        <v>0</v>
      </c>
      <c r="I339" s="160" t="n">
        <v>0</v>
      </c>
      <c r="J339" s="159" t="n">
        <v>0</v>
      </c>
    </row>
    <row r="340" customFormat="false" ht="12.75" hidden="false" customHeight="false" outlineLevel="0" collapsed="false">
      <c r="A340" s="0" t="n">
        <f aca="false">INDEX(BucketTable,MATCH(B340,SumMonths,0),1)</f>
        <v>14</v>
      </c>
      <c r="B340" s="171" t="n">
        <v>38231</v>
      </c>
      <c r="C340" s="159" t="s">
        <v>138</v>
      </c>
      <c r="D340" s="159" t="s">
        <v>15</v>
      </c>
      <c r="E340" s="160" t="n">
        <v>0</v>
      </c>
      <c r="F340" s="159" t="n">
        <v>0</v>
      </c>
      <c r="G340" s="160" t="n">
        <v>0</v>
      </c>
      <c r="H340" s="160" t="n">
        <v>0</v>
      </c>
      <c r="I340" s="160" t="n">
        <v>0</v>
      </c>
      <c r="J340" s="159" t="n">
        <v>0</v>
      </c>
    </row>
    <row r="341" customFormat="false" ht="12.75" hidden="false" customHeight="false" outlineLevel="0" collapsed="false">
      <c r="A341" s="0" t="n">
        <f aca="false">INDEX(BucketTable,MATCH(B341,SumMonths,0),1)</f>
        <v>14</v>
      </c>
      <c r="B341" s="171" t="n">
        <v>38231</v>
      </c>
      <c r="C341" s="159" t="s">
        <v>139</v>
      </c>
      <c r="D341" s="159" t="s">
        <v>15</v>
      </c>
      <c r="E341" s="160" t="n">
        <v>0</v>
      </c>
      <c r="F341" s="159" t="n">
        <v>0</v>
      </c>
      <c r="G341" s="160" t="n">
        <v>0</v>
      </c>
      <c r="H341" s="160" t="n">
        <v>0.0126</v>
      </c>
      <c r="I341" s="160" t="n">
        <v>0</v>
      </c>
      <c r="J341" s="159" t="n">
        <v>0</v>
      </c>
    </row>
    <row r="342" customFormat="false" ht="12.75" hidden="false" customHeight="false" outlineLevel="0" collapsed="false">
      <c r="A342" s="0" t="n">
        <f aca="false">INDEX(BucketTable,MATCH(B342,SumMonths,0),1)</f>
        <v>14</v>
      </c>
      <c r="B342" s="171" t="n">
        <v>38231</v>
      </c>
      <c r="C342" s="159" t="s">
        <v>140</v>
      </c>
      <c r="D342" s="159" t="s">
        <v>15</v>
      </c>
      <c r="E342" s="160" t="n">
        <v>0</v>
      </c>
      <c r="F342" s="159" t="n">
        <v>0</v>
      </c>
      <c r="G342" s="160" t="n">
        <v>0</v>
      </c>
      <c r="H342" s="160" t="n">
        <v>0</v>
      </c>
      <c r="I342" s="160" t="n">
        <v>0</v>
      </c>
      <c r="J342" s="159" t="n">
        <v>0</v>
      </c>
    </row>
    <row r="343" customFormat="false" ht="12.75" hidden="false" customHeight="false" outlineLevel="0" collapsed="false">
      <c r="A343" s="0" t="n">
        <f aca="false">INDEX(BucketTable,MATCH(B343,SumMonths,0),1)</f>
        <v>14</v>
      </c>
      <c r="B343" s="171" t="n">
        <v>38231</v>
      </c>
      <c r="C343" s="159" t="s">
        <v>144</v>
      </c>
      <c r="D343" s="159" t="s">
        <v>15</v>
      </c>
      <c r="E343" s="160" t="n">
        <v>0.32836375</v>
      </c>
      <c r="F343" s="159" t="n">
        <v>0</v>
      </c>
      <c r="G343" s="160" t="n">
        <v>0.32836375</v>
      </c>
      <c r="H343" s="160" t="n">
        <v>-0.1</v>
      </c>
      <c r="I343" s="160" t="n">
        <v>-0.032836375</v>
      </c>
      <c r="J343" s="159" t="n">
        <v>0</v>
      </c>
    </row>
    <row r="344" customFormat="false" ht="12.75" hidden="false" customHeight="false" outlineLevel="0" collapsed="false">
      <c r="A344" s="0" t="n">
        <f aca="false">INDEX(BucketTable,MATCH(B344,SumMonths,0),1)</f>
        <v>14</v>
      </c>
      <c r="B344" s="171" t="n">
        <v>38261</v>
      </c>
      <c r="C344" s="159" t="s">
        <v>137</v>
      </c>
      <c r="D344" s="159" t="s">
        <v>15</v>
      </c>
      <c r="E344" s="160" t="n">
        <v>0</v>
      </c>
      <c r="F344" s="159" t="n">
        <v>0</v>
      </c>
      <c r="G344" s="160" t="n">
        <v>0</v>
      </c>
      <c r="H344" s="160" t="n">
        <v>0</v>
      </c>
      <c r="I344" s="160" t="n">
        <v>0</v>
      </c>
      <c r="J344" s="159" t="n">
        <v>0</v>
      </c>
    </row>
    <row r="345" customFormat="false" ht="12.75" hidden="false" customHeight="false" outlineLevel="0" collapsed="false">
      <c r="A345" s="0" t="n">
        <f aca="false">INDEX(BucketTable,MATCH(B345,SumMonths,0),1)</f>
        <v>14</v>
      </c>
      <c r="B345" s="171" t="n">
        <v>38261</v>
      </c>
      <c r="C345" s="159" t="s">
        <v>138</v>
      </c>
      <c r="D345" s="159" t="s">
        <v>15</v>
      </c>
      <c r="E345" s="160" t="n">
        <v>0</v>
      </c>
      <c r="F345" s="159" t="n">
        <v>0</v>
      </c>
      <c r="G345" s="160" t="n">
        <v>0</v>
      </c>
      <c r="H345" s="160" t="n">
        <v>0</v>
      </c>
      <c r="I345" s="160" t="n">
        <v>0</v>
      </c>
      <c r="J345" s="159" t="n">
        <v>0</v>
      </c>
    </row>
    <row r="346" customFormat="false" ht="12.75" hidden="false" customHeight="false" outlineLevel="0" collapsed="false">
      <c r="A346" s="0" t="n">
        <f aca="false">INDEX(BucketTable,MATCH(B346,SumMonths,0),1)</f>
        <v>14</v>
      </c>
      <c r="B346" s="171" t="n">
        <v>38261</v>
      </c>
      <c r="C346" s="159" t="s">
        <v>139</v>
      </c>
      <c r="D346" s="159" t="s">
        <v>15</v>
      </c>
      <c r="E346" s="160" t="n">
        <v>0</v>
      </c>
      <c r="F346" s="159" t="n">
        <v>0</v>
      </c>
      <c r="G346" s="160" t="n">
        <v>0</v>
      </c>
      <c r="H346" s="160" t="n">
        <v>0.0126</v>
      </c>
      <c r="I346" s="160" t="n">
        <v>0</v>
      </c>
      <c r="J346" s="159" t="n">
        <v>0</v>
      </c>
    </row>
    <row r="347" customFormat="false" ht="12.75" hidden="false" customHeight="false" outlineLevel="0" collapsed="false">
      <c r="A347" s="0" t="n">
        <f aca="false">INDEX(BucketTable,MATCH(B347,SumMonths,0),1)</f>
        <v>14</v>
      </c>
      <c r="B347" s="171" t="n">
        <v>38261</v>
      </c>
      <c r="C347" s="159" t="s">
        <v>140</v>
      </c>
      <c r="D347" s="159" t="s">
        <v>15</v>
      </c>
      <c r="E347" s="160" t="n">
        <v>0</v>
      </c>
      <c r="F347" s="159" t="n">
        <v>0</v>
      </c>
      <c r="G347" s="160" t="n">
        <v>0</v>
      </c>
      <c r="H347" s="160" t="n">
        <v>0</v>
      </c>
      <c r="I347" s="160" t="n">
        <v>0</v>
      </c>
      <c r="J347" s="159" t="n">
        <v>0</v>
      </c>
    </row>
    <row r="348" customFormat="false" ht="12.75" hidden="false" customHeight="false" outlineLevel="0" collapsed="false">
      <c r="A348" s="0" t="n">
        <f aca="false">INDEX(BucketTable,MATCH(B348,SumMonths,0),1)</f>
        <v>14</v>
      </c>
      <c r="B348" s="171" t="n">
        <v>38261</v>
      </c>
      <c r="C348" s="159" t="s">
        <v>144</v>
      </c>
      <c r="D348" s="159" t="s">
        <v>15</v>
      </c>
      <c r="E348" s="160" t="n">
        <v>0.33768055</v>
      </c>
      <c r="F348" s="159" t="n">
        <v>0</v>
      </c>
      <c r="G348" s="160" t="n">
        <v>0.33768055</v>
      </c>
      <c r="H348" s="160" t="n">
        <v>-0.1</v>
      </c>
      <c r="I348" s="160" t="n">
        <v>-0.033768055</v>
      </c>
      <c r="J348" s="159" t="n">
        <v>0</v>
      </c>
    </row>
    <row r="349" customFormat="false" ht="12.75" hidden="false" customHeight="false" outlineLevel="0" collapsed="false">
      <c r="A349" s="0" t="n">
        <f aca="false">INDEX(BucketTable,MATCH(B349,SumMonths,0),1)</f>
        <v>14</v>
      </c>
      <c r="B349" s="171" t="n">
        <v>38292</v>
      </c>
      <c r="C349" s="159" t="s">
        <v>137</v>
      </c>
      <c r="D349" s="159" t="s">
        <v>15</v>
      </c>
      <c r="E349" s="160" t="n">
        <v>0</v>
      </c>
      <c r="F349" s="159" t="n">
        <v>0</v>
      </c>
      <c r="G349" s="160" t="n">
        <v>0</v>
      </c>
      <c r="H349" s="160" t="n">
        <v>-0.00607401132584</v>
      </c>
      <c r="I349" s="160" t="n">
        <v>0</v>
      </c>
      <c r="J349" s="159" t="n">
        <v>0</v>
      </c>
    </row>
    <row r="350" customFormat="false" ht="12.75" hidden="false" customHeight="false" outlineLevel="0" collapsed="false">
      <c r="A350" s="0" t="n">
        <f aca="false">INDEX(BucketTable,MATCH(B350,SumMonths,0),1)</f>
        <v>14</v>
      </c>
      <c r="B350" s="171" t="n">
        <v>38292</v>
      </c>
      <c r="C350" s="159" t="s">
        <v>138</v>
      </c>
      <c r="D350" s="159" t="s">
        <v>15</v>
      </c>
      <c r="E350" s="160" t="n">
        <v>0</v>
      </c>
      <c r="F350" s="159" t="n">
        <v>0</v>
      </c>
      <c r="G350" s="160" t="n">
        <v>0</v>
      </c>
      <c r="H350" s="160" t="n">
        <v>0.014951467514</v>
      </c>
      <c r="I350" s="160" t="n">
        <v>0</v>
      </c>
      <c r="J350" s="159" t="n">
        <v>0</v>
      </c>
    </row>
    <row r="351" customFormat="false" ht="12.75" hidden="false" customHeight="false" outlineLevel="0" collapsed="false">
      <c r="A351" s="0" t="n">
        <f aca="false">INDEX(BucketTable,MATCH(B351,SumMonths,0),1)</f>
        <v>14</v>
      </c>
      <c r="B351" s="171" t="n">
        <v>38292</v>
      </c>
      <c r="C351" s="159" t="s">
        <v>139</v>
      </c>
      <c r="D351" s="159" t="s">
        <v>15</v>
      </c>
      <c r="E351" s="160" t="n">
        <v>0</v>
      </c>
      <c r="F351" s="159" t="n">
        <v>0</v>
      </c>
      <c r="G351" s="160" t="n">
        <v>0</v>
      </c>
      <c r="H351" s="160" t="n">
        <v>0.0126</v>
      </c>
      <c r="I351" s="160" t="n">
        <v>0</v>
      </c>
      <c r="J351" s="159" t="n">
        <v>0</v>
      </c>
    </row>
    <row r="352" customFormat="false" ht="12.75" hidden="false" customHeight="false" outlineLevel="0" collapsed="false">
      <c r="A352" s="0" t="n">
        <f aca="false">INDEX(BucketTable,MATCH(B352,SumMonths,0),1)</f>
        <v>14</v>
      </c>
      <c r="B352" s="171" t="n">
        <v>38292</v>
      </c>
      <c r="C352" s="159" t="s">
        <v>140</v>
      </c>
      <c r="D352" s="159" t="s">
        <v>15</v>
      </c>
      <c r="E352" s="160" t="n">
        <v>0</v>
      </c>
      <c r="F352" s="159" t="n">
        <v>0</v>
      </c>
      <c r="G352" s="160" t="n">
        <v>0</v>
      </c>
      <c r="H352" s="160" t="n">
        <v>0</v>
      </c>
      <c r="I352" s="160" t="n">
        <v>0</v>
      </c>
      <c r="J352" s="159" t="n">
        <v>0</v>
      </c>
    </row>
    <row r="353" customFormat="false" ht="12.75" hidden="false" customHeight="false" outlineLevel="0" collapsed="false">
      <c r="A353" s="0" t="n">
        <f aca="false">INDEX(BucketTable,MATCH(B353,SumMonths,0),1)</f>
        <v>14</v>
      </c>
      <c r="B353" s="171" t="n">
        <v>38292</v>
      </c>
      <c r="C353" s="159" t="s">
        <v>144</v>
      </c>
      <c r="D353" s="159" t="s">
        <v>15</v>
      </c>
      <c r="E353" s="160" t="n">
        <v>0.32514248</v>
      </c>
      <c r="F353" s="159" t="n">
        <v>0</v>
      </c>
      <c r="G353" s="160" t="n">
        <v>0.32514248</v>
      </c>
      <c r="H353" s="160" t="n">
        <v>-0.1</v>
      </c>
      <c r="I353" s="160" t="n">
        <v>-0.032514248</v>
      </c>
      <c r="J353" s="159" t="n">
        <v>0</v>
      </c>
    </row>
    <row r="354" customFormat="false" ht="12.75" hidden="false" customHeight="false" outlineLevel="0" collapsed="false">
      <c r="A354" s="0" t="n">
        <f aca="false">INDEX(BucketTable,MATCH(B354,SumMonths,0),1)</f>
        <v>14</v>
      </c>
      <c r="B354" s="171" t="n">
        <v>38322</v>
      </c>
      <c r="C354" s="159" t="s">
        <v>137</v>
      </c>
      <c r="D354" s="159" t="s">
        <v>15</v>
      </c>
      <c r="E354" s="160" t="n">
        <v>0</v>
      </c>
      <c r="F354" s="159" t="n">
        <v>0</v>
      </c>
      <c r="G354" s="160" t="n">
        <v>0</v>
      </c>
      <c r="H354" s="160" t="n">
        <v>-0.01192677021027</v>
      </c>
      <c r="I354" s="160" t="n">
        <v>0</v>
      </c>
      <c r="J354" s="159" t="n">
        <v>0</v>
      </c>
    </row>
    <row r="355" customFormat="false" ht="12.75" hidden="false" customHeight="false" outlineLevel="0" collapsed="false">
      <c r="A355" s="0" t="n">
        <f aca="false">INDEX(BucketTable,MATCH(B355,SumMonths,0),1)</f>
        <v>14</v>
      </c>
      <c r="B355" s="171" t="n">
        <v>38322</v>
      </c>
      <c r="C355" s="159" t="s">
        <v>138</v>
      </c>
      <c r="D355" s="159" t="s">
        <v>15</v>
      </c>
      <c r="E355" s="160" t="n">
        <v>0</v>
      </c>
      <c r="F355" s="159" t="n">
        <v>0</v>
      </c>
      <c r="G355" s="160" t="n">
        <v>0</v>
      </c>
      <c r="H355" s="160" t="n">
        <v>0.008027791976</v>
      </c>
      <c r="I355" s="160" t="n">
        <v>0</v>
      </c>
      <c r="J355" s="159" t="n">
        <v>0</v>
      </c>
    </row>
    <row r="356" customFormat="false" ht="12.75" hidden="false" customHeight="false" outlineLevel="0" collapsed="false">
      <c r="A356" s="0" t="n">
        <f aca="false">INDEX(BucketTable,MATCH(B356,SumMonths,0),1)</f>
        <v>14</v>
      </c>
      <c r="B356" s="171" t="n">
        <v>38322</v>
      </c>
      <c r="C356" s="159" t="s">
        <v>139</v>
      </c>
      <c r="D356" s="159" t="s">
        <v>15</v>
      </c>
      <c r="E356" s="160" t="n">
        <v>0</v>
      </c>
      <c r="F356" s="159" t="n">
        <v>0</v>
      </c>
      <c r="G356" s="160" t="n">
        <v>0</v>
      </c>
      <c r="H356" s="160" t="n">
        <v>0.0126</v>
      </c>
      <c r="I356" s="160" t="n">
        <v>0</v>
      </c>
      <c r="J356" s="159" t="n">
        <v>0</v>
      </c>
    </row>
    <row r="357" customFormat="false" ht="12.75" hidden="false" customHeight="false" outlineLevel="0" collapsed="false">
      <c r="A357" s="0" t="n">
        <f aca="false">INDEX(BucketTable,MATCH(B357,SumMonths,0),1)</f>
        <v>14</v>
      </c>
      <c r="B357" s="171" t="n">
        <v>38322</v>
      </c>
      <c r="C357" s="159" t="s">
        <v>140</v>
      </c>
      <c r="D357" s="159" t="s">
        <v>15</v>
      </c>
      <c r="E357" s="160" t="n">
        <v>0</v>
      </c>
      <c r="F357" s="159" t="n">
        <v>0</v>
      </c>
      <c r="G357" s="160" t="n">
        <v>0</v>
      </c>
      <c r="H357" s="160" t="n">
        <v>0</v>
      </c>
      <c r="I357" s="160" t="n">
        <v>0</v>
      </c>
      <c r="J357" s="159" t="n">
        <v>0</v>
      </c>
    </row>
    <row r="358" customFormat="false" ht="12.75" hidden="false" customHeight="false" outlineLevel="0" collapsed="false">
      <c r="A358" s="0" t="n">
        <f aca="false">INDEX(BucketTable,MATCH(B358,SumMonths,0),1)</f>
        <v>14</v>
      </c>
      <c r="B358" s="171" t="n">
        <v>38322</v>
      </c>
      <c r="C358" s="159" t="s">
        <v>144</v>
      </c>
      <c r="D358" s="159" t="s">
        <v>15</v>
      </c>
      <c r="E358" s="160" t="n">
        <v>0.33431769</v>
      </c>
      <c r="F358" s="159" t="n">
        <v>0</v>
      </c>
      <c r="G358" s="160" t="n">
        <v>0.33431769</v>
      </c>
      <c r="H358" s="160" t="n">
        <v>-0.1</v>
      </c>
      <c r="I358" s="160" t="n">
        <v>-0.033431769</v>
      </c>
      <c r="J358" s="159" t="n">
        <v>0</v>
      </c>
    </row>
    <row r="359" customFormat="false" ht="12.75" hidden="false" customHeight="false" outlineLevel="0" collapsed="false">
      <c r="A359" s="0" t="n">
        <f aca="false">INDEX(BucketTable,MATCH(B359,SumMonths,0),1)</f>
        <v>14</v>
      </c>
      <c r="B359" s="171" t="n">
        <v>38353</v>
      </c>
      <c r="C359" s="159" t="s">
        <v>137</v>
      </c>
      <c r="D359" s="159" t="s">
        <v>15</v>
      </c>
      <c r="E359" s="160" t="n">
        <v>0</v>
      </c>
      <c r="F359" s="159" t="n">
        <v>0</v>
      </c>
      <c r="G359" s="160" t="n">
        <v>0</v>
      </c>
      <c r="H359" s="160" t="n">
        <v>0</v>
      </c>
      <c r="I359" s="160" t="n">
        <v>0</v>
      </c>
      <c r="J359" s="159" t="n">
        <v>0</v>
      </c>
    </row>
    <row r="360" customFormat="false" ht="12.75" hidden="false" customHeight="false" outlineLevel="0" collapsed="false">
      <c r="A360" s="0" t="n">
        <f aca="false">INDEX(BucketTable,MATCH(B360,SumMonths,0),1)</f>
        <v>14</v>
      </c>
      <c r="B360" s="171" t="n">
        <v>38353</v>
      </c>
      <c r="C360" s="159" t="s">
        <v>138</v>
      </c>
      <c r="D360" s="159" t="s">
        <v>15</v>
      </c>
      <c r="E360" s="160" t="n">
        <v>0</v>
      </c>
      <c r="F360" s="159" t="n">
        <v>0</v>
      </c>
      <c r="G360" s="160" t="n">
        <v>0</v>
      </c>
      <c r="H360" s="160" t="n">
        <v>-0.02468079328537</v>
      </c>
      <c r="I360" s="160" t="n">
        <v>0</v>
      </c>
      <c r="J360" s="159" t="n">
        <v>0</v>
      </c>
    </row>
    <row r="361" customFormat="false" ht="12.75" hidden="false" customHeight="false" outlineLevel="0" collapsed="false">
      <c r="A361" s="0" t="n">
        <f aca="false">INDEX(BucketTable,MATCH(B361,SumMonths,0),1)</f>
        <v>14</v>
      </c>
      <c r="B361" s="171" t="n">
        <v>38353</v>
      </c>
      <c r="C361" s="159" t="s">
        <v>139</v>
      </c>
      <c r="D361" s="159" t="s">
        <v>15</v>
      </c>
      <c r="E361" s="160" t="n">
        <v>0</v>
      </c>
      <c r="F361" s="159" t="n">
        <v>0</v>
      </c>
      <c r="G361" s="160" t="n">
        <v>0</v>
      </c>
      <c r="H361" s="160" t="n">
        <v>0.0126</v>
      </c>
      <c r="I361" s="160" t="n">
        <v>0</v>
      </c>
      <c r="J361" s="159" t="n">
        <v>0</v>
      </c>
    </row>
    <row r="362" customFormat="false" ht="12.75" hidden="false" customHeight="false" outlineLevel="0" collapsed="false">
      <c r="A362" s="0" t="n">
        <f aca="false">INDEX(BucketTable,MATCH(B362,SumMonths,0),1)</f>
        <v>14</v>
      </c>
      <c r="B362" s="171" t="n">
        <v>38353</v>
      </c>
      <c r="C362" s="159" t="s">
        <v>140</v>
      </c>
      <c r="D362" s="159" t="s">
        <v>15</v>
      </c>
      <c r="E362" s="160" t="n">
        <v>0</v>
      </c>
      <c r="F362" s="159" t="n">
        <v>0</v>
      </c>
      <c r="G362" s="160" t="n">
        <v>0</v>
      </c>
      <c r="H362" s="160" t="n">
        <v>0</v>
      </c>
      <c r="I362" s="160" t="n">
        <v>0</v>
      </c>
      <c r="J362" s="159" t="n">
        <v>0</v>
      </c>
    </row>
    <row r="363" customFormat="false" ht="12.75" hidden="false" customHeight="false" outlineLevel="0" collapsed="false">
      <c r="A363" s="0" t="n">
        <f aca="false">INDEX(BucketTable,MATCH(B363,SumMonths,0),1)</f>
        <v>14</v>
      </c>
      <c r="B363" s="171" t="n">
        <v>38353</v>
      </c>
      <c r="C363" s="159" t="s">
        <v>144</v>
      </c>
      <c r="D363" s="159" t="s">
        <v>15</v>
      </c>
      <c r="E363" s="160" t="n">
        <v>0.1853847</v>
      </c>
      <c r="F363" s="159" t="n">
        <v>0</v>
      </c>
      <c r="G363" s="160" t="n">
        <v>0.1853847</v>
      </c>
      <c r="H363" s="160" t="n">
        <v>-0.1</v>
      </c>
      <c r="I363" s="160" t="n">
        <v>-0.01853847</v>
      </c>
      <c r="J363" s="159" t="n">
        <v>0</v>
      </c>
    </row>
    <row r="364" customFormat="false" ht="12.75" hidden="false" customHeight="false" outlineLevel="0" collapsed="false">
      <c r="A364" s="0" t="n">
        <f aca="false">INDEX(BucketTable,MATCH(B364,SumMonths,0),1)</f>
        <v>14</v>
      </c>
      <c r="B364" s="171" t="n">
        <v>38384</v>
      </c>
      <c r="C364" s="159" t="s">
        <v>137</v>
      </c>
      <c r="D364" s="159" t="s">
        <v>15</v>
      </c>
      <c r="E364" s="160" t="n">
        <v>0</v>
      </c>
      <c r="F364" s="159" t="n">
        <v>0</v>
      </c>
      <c r="G364" s="160" t="n">
        <v>0</v>
      </c>
      <c r="H364" s="160" t="n">
        <v>0</v>
      </c>
      <c r="I364" s="160" t="n">
        <v>0</v>
      </c>
      <c r="J364" s="159" t="n">
        <v>0</v>
      </c>
    </row>
    <row r="365" customFormat="false" ht="12.75" hidden="false" customHeight="false" outlineLevel="0" collapsed="false">
      <c r="A365" s="0" t="n">
        <f aca="false">INDEX(BucketTable,MATCH(B365,SumMonths,0),1)</f>
        <v>14</v>
      </c>
      <c r="B365" s="171" t="n">
        <v>38384</v>
      </c>
      <c r="C365" s="159" t="s">
        <v>138</v>
      </c>
      <c r="D365" s="159" t="s">
        <v>15</v>
      </c>
      <c r="E365" s="160" t="n">
        <v>0</v>
      </c>
      <c r="F365" s="159" t="n">
        <v>0</v>
      </c>
      <c r="G365" s="160" t="n">
        <v>0</v>
      </c>
      <c r="H365" s="160" t="n">
        <v>-0.00666898488999</v>
      </c>
      <c r="I365" s="160" t="n">
        <v>0</v>
      </c>
      <c r="J365" s="159" t="n">
        <v>0</v>
      </c>
    </row>
    <row r="366" customFormat="false" ht="12.75" hidden="false" customHeight="false" outlineLevel="0" collapsed="false">
      <c r="A366" s="0" t="n">
        <f aca="false">INDEX(BucketTable,MATCH(B366,SumMonths,0),1)</f>
        <v>14</v>
      </c>
      <c r="B366" s="171" t="n">
        <v>38384</v>
      </c>
      <c r="C366" s="159" t="s">
        <v>139</v>
      </c>
      <c r="D366" s="159" t="s">
        <v>15</v>
      </c>
      <c r="E366" s="160" t="n">
        <v>0</v>
      </c>
      <c r="F366" s="159" t="n">
        <v>0</v>
      </c>
      <c r="G366" s="160" t="n">
        <v>0</v>
      </c>
      <c r="H366" s="160" t="n">
        <v>0.0126</v>
      </c>
      <c r="I366" s="160" t="n">
        <v>0</v>
      </c>
      <c r="J366" s="159" t="n">
        <v>0</v>
      </c>
    </row>
    <row r="367" customFormat="false" ht="12.75" hidden="false" customHeight="false" outlineLevel="0" collapsed="false">
      <c r="A367" s="0" t="n">
        <f aca="false">INDEX(BucketTable,MATCH(B367,SumMonths,0),1)</f>
        <v>14</v>
      </c>
      <c r="B367" s="171" t="n">
        <v>38384</v>
      </c>
      <c r="C367" s="159" t="s">
        <v>140</v>
      </c>
      <c r="D367" s="159" t="s">
        <v>15</v>
      </c>
      <c r="E367" s="160" t="n">
        <v>0</v>
      </c>
      <c r="F367" s="159" t="n">
        <v>0</v>
      </c>
      <c r="G367" s="160" t="n">
        <v>0</v>
      </c>
      <c r="H367" s="160" t="n">
        <v>0</v>
      </c>
      <c r="I367" s="160" t="n">
        <v>0</v>
      </c>
      <c r="J367" s="159" t="n">
        <v>0</v>
      </c>
    </row>
    <row r="368" customFormat="false" ht="12.75" hidden="false" customHeight="false" outlineLevel="0" collapsed="false">
      <c r="A368" s="0" t="n">
        <f aca="false">INDEX(BucketTable,MATCH(B368,SumMonths,0),1)</f>
        <v>14</v>
      </c>
      <c r="B368" s="171" t="n">
        <v>38384</v>
      </c>
      <c r="C368" s="159" t="s">
        <v>144</v>
      </c>
      <c r="D368" s="159" t="s">
        <v>15</v>
      </c>
      <c r="E368" s="160" t="n">
        <v>0.16658073</v>
      </c>
      <c r="F368" s="159" t="n">
        <v>0</v>
      </c>
      <c r="G368" s="160" t="n">
        <v>0.16658073</v>
      </c>
      <c r="H368" s="160" t="n">
        <v>-0.1</v>
      </c>
      <c r="I368" s="160" t="n">
        <v>-0.016658073</v>
      </c>
      <c r="J368" s="159" t="n">
        <v>0</v>
      </c>
    </row>
    <row r="369" customFormat="false" ht="12.75" hidden="false" customHeight="false" outlineLevel="0" collapsed="false">
      <c r="A369" s="0" t="n">
        <f aca="false">INDEX(BucketTable,MATCH(B369,SumMonths,0),1)</f>
        <v>14</v>
      </c>
      <c r="B369" s="171" t="n">
        <v>38412</v>
      </c>
      <c r="C369" s="159" t="s">
        <v>137</v>
      </c>
      <c r="D369" s="159" t="s">
        <v>15</v>
      </c>
      <c r="E369" s="160" t="n">
        <v>0</v>
      </c>
      <c r="F369" s="159" t="n">
        <v>0</v>
      </c>
      <c r="G369" s="160" t="n">
        <v>0</v>
      </c>
      <c r="H369" s="160" t="n">
        <v>0</v>
      </c>
      <c r="I369" s="160" t="n">
        <v>0</v>
      </c>
      <c r="J369" s="159" t="n">
        <v>0</v>
      </c>
    </row>
    <row r="370" customFormat="false" ht="12.75" hidden="false" customHeight="false" outlineLevel="0" collapsed="false">
      <c r="A370" s="0" t="n">
        <f aca="false">INDEX(BucketTable,MATCH(B370,SumMonths,0),1)</f>
        <v>14</v>
      </c>
      <c r="B370" s="171" t="n">
        <v>38412</v>
      </c>
      <c r="C370" s="159" t="s">
        <v>138</v>
      </c>
      <c r="D370" s="159" t="s">
        <v>15</v>
      </c>
      <c r="E370" s="160" t="n">
        <v>0</v>
      </c>
      <c r="F370" s="159" t="n">
        <v>0</v>
      </c>
      <c r="G370" s="160" t="n">
        <v>0</v>
      </c>
      <c r="H370" s="160" t="n">
        <v>0.021202683448</v>
      </c>
      <c r="I370" s="160" t="n">
        <v>0</v>
      </c>
      <c r="J370" s="159" t="n">
        <v>0</v>
      </c>
    </row>
    <row r="371" customFormat="false" ht="12.75" hidden="false" customHeight="false" outlineLevel="0" collapsed="false">
      <c r="A371" s="0" t="n">
        <f aca="false">INDEX(BucketTable,MATCH(B371,SumMonths,0),1)</f>
        <v>14</v>
      </c>
      <c r="B371" s="171" t="n">
        <v>38412</v>
      </c>
      <c r="C371" s="159" t="s">
        <v>139</v>
      </c>
      <c r="D371" s="159" t="s">
        <v>15</v>
      </c>
      <c r="E371" s="160" t="n">
        <v>0</v>
      </c>
      <c r="F371" s="159" t="n">
        <v>0</v>
      </c>
      <c r="G371" s="160" t="n">
        <v>0</v>
      </c>
      <c r="H371" s="160" t="n">
        <v>0.0126</v>
      </c>
      <c r="I371" s="160" t="n">
        <v>0</v>
      </c>
      <c r="J371" s="159" t="n">
        <v>0</v>
      </c>
    </row>
    <row r="372" customFormat="false" ht="12.75" hidden="false" customHeight="false" outlineLevel="0" collapsed="false">
      <c r="A372" s="0" t="n">
        <f aca="false">INDEX(BucketTable,MATCH(B372,SumMonths,0),1)</f>
        <v>14</v>
      </c>
      <c r="B372" s="171" t="n">
        <v>38412</v>
      </c>
      <c r="C372" s="159" t="s">
        <v>140</v>
      </c>
      <c r="D372" s="159" t="s">
        <v>15</v>
      </c>
      <c r="E372" s="160" t="n">
        <v>0</v>
      </c>
      <c r="F372" s="159" t="n">
        <v>0</v>
      </c>
      <c r="G372" s="160" t="n">
        <v>0</v>
      </c>
      <c r="H372" s="160" t="n">
        <v>0</v>
      </c>
      <c r="I372" s="160" t="n">
        <v>0</v>
      </c>
      <c r="J372" s="159" t="n">
        <v>0</v>
      </c>
    </row>
    <row r="373" customFormat="false" ht="12.75" hidden="false" customHeight="false" outlineLevel="0" collapsed="false">
      <c r="A373" s="0" t="n">
        <f aca="false">INDEX(BucketTable,MATCH(B373,SumMonths,0),1)</f>
        <v>14</v>
      </c>
      <c r="B373" s="171" t="n">
        <v>38412</v>
      </c>
      <c r="C373" s="159" t="s">
        <v>144</v>
      </c>
      <c r="D373" s="159" t="s">
        <v>15</v>
      </c>
      <c r="E373" s="160" t="n">
        <v>0.18355764</v>
      </c>
      <c r="F373" s="159" t="n">
        <v>0</v>
      </c>
      <c r="G373" s="160" t="n">
        <v>0.18355764</v>
      </c>
      <c r="H373" s="160" t="n">
        <v>-0.1</v>
      </c>
      <c r="I373" s="160" t="n">
        <v>-0.018355764</v>
      </c>
      <c r="J373" s="159" t="n">
        <v>0</v>
      </c>
    </row>
    <row r="374" customFormat="false" ht="12.75" hidden="false" customHeight="false" outlineLevel="0" collapsed="false">
      <c r="A374" s="0" t="n">
        <f aca="false">INDEX(BucketTable,MATCH(B374,SumMonths,0),1)</f>
        <v>14</v>
      </c>
      <c r="B374" s="171" t="n">
        <v>38443</v>
      </c>
      <c r="C374" s="159" t="s">
        <v>137</v>
      </c>
      <c r="D374" s="159" t="s">
        <v>15</v>
      </c>
      <c r="E374" s="160" t="n">
        <v>0</v>
      </c>
      <c r="F374" s="159" t="n">
        <v>0</v>
      </c>
      <c r="G374" s="160" t="n">
        <v>0</v>
      </c>
      <c r="H374" s="160" t="n">
        <v>0</v>
      </c>
      <c r="I374" s="160" t="n">
        <v>0</v>
      </c>
      <c r="J374" s="159" t="n">
        <v>0</v>
      </c>
    </row>
    <row r="375" customFormat="false" ht="12.75" hidden="false" customHeight="false" outlineLevel="0" collapsed="false">
      <c r="A375" s="0" t="n">
        <f aca="false">INDEX(BucketTable,MATCH(B375,SumMonths,0),1)</f>
        <v>14</v>
      </c>
      <c r="B375" s="171" t="n">
        <v>38443</v>
      </c>
      <c r="C375" s="159" t="s">
        <v>138</v>
      </c>
      <c r="D375" s="159" t="s">
        <v>15</v>
      </c>
      <c r="E375" s="160" t="n">
        <v>0</v>
      </c>
      <c r="F375" s="159" t="n">
        <v>0</v>
      </c>
      <c r="G375" s="160" t="n">
        <v>0</v>
      </c>
      <c r="H375" s="160" t="n">
        <v>0</v>
      </c>
      <c r="I375" s="160" t="n">
        <v>0</v>
      </c>
      <c r="J375" s="159" t="n">
        <v>0</v>
      </c>
    </row>
    <row r="376" customFormat="false" ht="12.75" hidden="false" customHeight="false" outlineLevel="0" collapsed="false">
      <c r="A376" s="0" t="n">
        <f aca="false">INDEX(BucketTable,MATCH(B376,SumMonths,0),1)</f>
        <v>14</v>
      </c>
      <c r="B376" s="171" t="n">
        <v>38443</v>
      </c>
      <c r="C376" s="159" t="s">
        <v>139</v>
      </c>
      <c r="D376" s="159" t="s">
        <v>15</v>
      </c>
      <c r="E376" s="160" t="n">
        <v>0</v>
      </c>
      <c r="F376" s="159" t="n">
        <v>0</v>
      </c>
      <c r="G376" s="160" t="n">
        <v>0</v>
      </c>
      <c r="H376" s="160" t="n">
        <v>0.0126</v>
      </c>
      <c r="I376" s="160" t="n">
        <v>0</v>
      </c>
      <c r="J376" s="159" t="n">
        <v>0</v>
      </c>
    </row>
    <row r="377" customFormat="false" ht="12.75" hidden="false" customHeight="false" outlineLevel="0" collapsed="false">
      <c r="A377" s="0" t="n">
        <f aca="false">INDEX(BucketTable,MATCH(B377,SumMonths,0),1)</f>
        <v>14</v>
      </c>
      <c r="B377" s="171" t="n">
        <v>38443</v>
      </c>
      <c r="C377" s="159" t="s">
        <v>140</v>
      </c>
      <c r="D377" s="159" t="s">
        <v>15</v>
      </c>
      <c r="E377" s="160" t="n">
        <v>0</v>
      </c>
      <c r="F377" s="159" t="n">
        <v>0</v>
      </c>
      <c r="G377" s="160" t="n">
        <v>0</v>
      </c>
      <c r="H377" s="160" t="n">
        <v>0</v>
      </c>
      <c r="I377" s="160" t="n">
        <v>0</v>
      </c>
      <c r="J377" s="159" t="n">
        <v>0</v>
      </c>
    </row>
    <row r="378" customFormat="false" ht="12.75" hidden="false" customHeight="false" outlineLevel="0" collapsed="false">
      <c r="A378" s="0" t="n">
        <f aca="false">INDEX(BucketTable,MATCH(B378,SumMonths,0),1)</f>
        <v>14</v>
      </c>
      <c r="B378" s="171" t="n">
        <v>38443</v>
      </c>
      <c r="C378" s="159" t="s">
        <v>144</v>
      </c>
      <c r="D378" s="159" t="s">
        <v>15</v>
      </c>
      <c r="E378" s="160" t="n">
        <v>0.17671182</v>
      </c>
      <c r="F378" s="159" t="n">
        <v>0</v>
      </c>
      <c r="G378" s="160" t="n">
        <v>0.17671182</v>
      </c>
      <c r="H378" s="160" t="n">
        <v>-0.1</v>
      </c>
      <c r="I378" s="160" t="n">
        <v>-0.017671182</v>
      </c>
      <c r="J378" s="159" t="n">
        <v>0</v>
      </c>
    </row>
    <row r="379" customFormat="false" ht="12.75" hidden="false" customHeight="false" outlineLevel="0" collapsed="false">
      <c r="A379" s="0" t="n">
        <f aca="false">INDEX(BucketTable,MATCH(B379,SumMonths,0),1)</f>
        <v>14</v>
      </c>
      <c r="B379" s="171" t="n">
        <v>38473</v>
      </c>
      <c r="C379" s="159" t="s">
        <v>137</v>
      </c>
      <c r="D379" s="159" t="s">
        <v>15</v>
      </c>
      <c r="E379" s="160" t="n">
        <v>0</v>
      </c>
      <c r="F379" s="159" t="n">
        <v>0</v>
      </c>
      <c r="G379" s="160" t="n">
        <v>0</v>
      </c>
      <c r="H379" s="160" t="n">
        <v>0</v>
      </c>
      <c r="I379" s="160" t="n">
        <v>0</v>
      </c>
      <c r="J379" s="159" t="n">
        <v>0</v>
      </c>
    </row>
    <row r="380" customFormat="false" ht="12.75" hidden="false" customHeight="false" outlineLevel="0" collapsed="false">
      <c r="A380" s="0" t="n">
        <f aca="false">INDEX(BucketTable,MATCH(B380,SumMonths,0),1)</f>
        <v>14</v>
      </c>
      <c r="B380" s="171" t="n">
        <v>38473</v>
      </c>
      <c r="C380" s="159" t="s">
        <v>138</v>
      </c>
      <c r="D380" s="159" t="s">
        <v>15</v>
      </c>
      <c r="E380" s="160" t="n">
        <v>0</v>
      </c>
      <c r="F380" s="159" t="n">
        <v>0</v>
      </c>
      <c r="G380" s="160" t="n">
        <v>0</v>
      </c>
      <c r="H380" s="160" t="n">
        <v>0</v>
      </c>
      <c r="I380" s="160" t="n">
        <v>0</v>
      </c>
      <c r="J380" s="159" t="n">
        <v>0</v>
      </c>
    </row>
    <row r="381" customFormat="false" ht="12.75" hidden="false" customHeight="false" outlineLevel="0" collapsed="false">
      <c r="A381" s="0" t="n">
        <f aca="false">INDEX(BucketTable,MATCH(B381,SumMonths,0),1)</f>
        <v>14</v>
      </c>
      <c r="B381" s="171" t="n">
        <v>38473</v>
      </c>
      <c r="C381" s="159" t="s">
        <v>139</v>
      </c>
      <c r="D381" s="159" t="s">
        <v>15</v>
      </c>
      <c r="E381" s="160" t="n">
        <v>0</v>
      </c>
      <c r="F381" s="159" t="n">
        <v>0</v>
      </c>
      <c r="G381" s="160" t="n">
        <v>0</v>
      </c>
      <c r="H381" s="160" t="n">
        <v>0.0126</v>
      </c>
      <c r="I381" s="160" t="n">
        <v>0</v>
      </c>
      <c r="J381" s="159" t="n">
        <v>0</v>
      </c>
    </row>
    <row r="382" customFormat="false" ht="12.75" hidden="false" customHeight="false" outlineLevel="0" collapsed="false">
      <c r="A382" s="0" t="n">
        <f aca="false">INDEX(BucketTable,MATCH(B382,SumMonths,0),1)</f>
        <v>14</v>
      </c>
      <c r="B382" s="171" t="n">
        <v>38473</v>
      </c>
      <c r="C382" s="159" t="s">
        <v>140</v>
      </c>
      <c r="D382" s="159" t="s">
        <v>15</v>
      </c>
      <c r="E382" s="160" t="n">
        <v>0</v>
      </c>
      <c r="F382" s="159" t="n">
        <v>0</v>
      </c>
      <c r="G382" s="160" t="n">
        <v>0</v>
      </c>
      <c r="H382" s="160" t="n">
        <v>0</v>
      </c>
      <c r="I382" s="160" t="n">
        <v>0</v>
      </c>
      <c r="J382" s="159" t="n">
        <v>0</v>
      </c>
    </row>
    <row r="383" customFormat="false" ht="12.75" hidden="false" customHeight="false" outlineLevel="0" collapsed="false">
      <c r="A383" s="0" t="n">
        <f aca="false">INDEX(BucketTable,MATCH(B383,SumMonths,0),1)</f>
        <v>14</v>
      </c>
      <c r="B383" s="171" t="n">
        <v>38473</v>
      </c>
      <c r="C383" s="159" t="s">
        <v>144</v>
      </c>
      <c r="D383" s="159" t="s">
        <v>15</v>
      </c>
      <c r="E383" s="160" t="n">
        <v>0.1816857</v>
      </c>
      <c r="F383" s="159" t="n">
        <v>0</v>
      </c>
      <c r="G383" s="160" t="n">
        <v>0.1816857</v>
      </c>
      <c r="H383" s="160" t="n">
        <v>-0.1</v>
      </c>
      <c r="I383" s="160" t="n">
        <v>-0.01816857</v>
      </c>
      <c r="J383" s="159" t="n">
        <v>0</v>
      </c>
    </row>
    <row r="384" customFormat="false" ht="12.75" hidden="false" customHeight="false" outlineLevel="0" collapsed="false">
      <c r="A384" s="0" t="n">
        <f aca="false">INDEX(BucketTable,MATCH(B384,SumMonths,0),1)</f>
        <v>14</v>
      </c>
      <c r="B384" s="171" t="n">
        <v>38504</v>
      </c>
      <c r="C384" s="159" t="s">
        <v>137</v>
      </c>
      <c r="D384" s="159" t="s">
        <v>15</v>
      </c>
      <c r="E384" s="160" t="n">
        <v>0</v>
      </c>
      <c r="F384" s="159" t="n">
        <v>0</v>
      </c>
      <c r="G384" s="160" t="n">
        <v>0</v>
      </c>
      <c r="H384" s="160" t="n">
        <v>0</v>
      </c>
      <c r="I384" s="160" t="n">
        <v>0</v>
      </c>
      <c r="J384" s="159" t="n">
        <v>0</v>
      </c>
    </row>
    <row r="385" customFormat="false" ht="12.75" hidden="false" customHeight="false" outlineLevel="0" collapsed="false">
      <c r="A385" s="0" t="n">
        <f aca="false">INDEX(BucketTable,MATCH(B385,SumMonths,0),1)</f>
        <v>14</v>
      </c>
      <c r="B385" s="171" t="n">
        <v>38504</v>
      </c>
      <c r="C385" s="159" t="s">
        <v>138</v>
      </c>
      <c r="D385" s="159" t="s">
        <v>15</v>
      </c>
      <c r="E385" s="160" t="n">
        <v>0</v>
      </c>
      <c r="F385" s="159" t="n">
        <v>0</v>
      </c>
      <c r="G385" s="160" t="n">
        <v>0</v>
      </c>
      <c r="H385" s="160" t="n">
        <v>0</v>
      </c>
      <c r="I385" s="160" t="n">
        <v>0</v>
      </c>
      <c r="J385" s="159" t="n">
        <v>0</v>
      </c>
    </row>
    <row r="386" customFormat="false" ht="12.75" hidden="false" customHeight="false" outlineLevel="0" collapsed="false">
      <c r="A386" s="0" t="n">
        <f aca="false">INDEX(BucketTable,MATCH(B386,SumMonths,0),1)</f>
        <v>14</v>
      </c>
      <c r="B386" s="171" t="n">
        <v>38504</v>
      </c>
      <c r="C386" s="159" t="s">
        <v>139</v>
      </c>
      <c r="D386" s="159" t="s">
        <v>15</v>
      </c>
      <c r="E386" s="160" t="n">
        <v>0</v>
      </c>
      <c r="F386" s="159" t="n">
        <v>0</v>
      </c>
      <c r="G386" s="160" t="n">
        <v>0</v>
      </c>
      <c r="H386" s="160" t="n">
        <v>0.0126</v>
      </c>
      <c r="I386" s="160" t="n">
        <v>0</v>
      </c>
      <c r="J386" s="159" t="n">
        <v>0</v>
      </c>
    </row>
    <row r="387" customFormat="false" ht="12.75" hidden="false" customHeight="false" outlineLevel="0" collapsed="false">
      <c r="A387" s="0" t="n">
        <f aca="false">INDEX(BucketTable,MATCH(B387,SumMonths,0),1)</f>
        <v>14</v>
      </c>
      <c r="B387" s="171" t="n">
        <v>38504</v>
      </c>
      <c r="C387" s="159" t="s">
        <v>140</v>
      </c>
      <c r="D387" s="159" t="s">
        <v>15</v>
      </c>
      <c r="E387" s="160" t="n">
        <v>0</v>
      </c>
      <c r="F387" s="159" t="n">
        <v>0</v>
      </c>
      <c r="G387" s="160" t="n">
        <v>0</v>
      </c>
      <c r="H387" s="160" t="n">
        <v>0</v>
      </c>
      <c r="I387" s="160" t="n">
        <v>0</v>
      </c>
      <c r="J387" s="159" t="n">
        <v>0</v>
      </c>
    </row>
    <row r="388" customFormat="false" ht="12.75" hidden="false" customHeight="false" outlineLevel="0" collapsed="false">
      <c r="A388" s="0" t="n">
        <f aca="false">INDEX(BucketTable,MATCH(B388,SumMonths,0),1)</f>
        <v>14</v>
      </c>
      <c r="B388" s="171" t="n">
        <v>38504</v>
      </c>
      <c r="C388" s="159" t="s">
        <v>144</v>
      </c>
      <c r="D388" s="159" t="s">
        <v>15</v>
      </c>
      <c r="E388" s="160" t="n">
        <v>0.17490195</v>
      </c>
      <c r="F388" s="159" t="n">
        <v>0</v>
      </c>
      <c r="G388" s="160" t="n">
        <v>0.17490195</v>
      </c>
      <c r="H388" s="160" t="n">
        <v>-0.1</v>
      </c>
      <c r="I388" s="160" t="n">
        <v>-0.017490195</v>
      </c>
      <c r="J388" s="159" t="n">
        <v>0</v>
      </c>
    </row>
    <row r="389" customFormat="false" ht="12.75" hidden="false" customHeight="false" outlineLevel="0" collapsed="false">
      <c r="A389" s="0" t="n">
        <f aca="false">INDEX(BucketTable,MATCH(B389,SumMonths,0),1)</f>
        <v>14</v>
      </c>
      <c r="B389" s="171" t="n">
        <v>38534</v>
      </c>
      <c r="C389" s="159" t="s">
        <v>137</v>
      </c>
      <c r="D389" s="159" t="s">
        <v>15</v>
      </c>
      <c r="E389" s="160" t="n">
        <v>0</v>
      </c>
      <c r="F389" s="159" t="n">
        <v>0</v>
      </c>
      <c r="G389" s="160" t="n">
        <v>0</v>
      </c>
      <c r="H389" s="160" t="n">
        <v>0</v>
      </c>
      <c r="I389" s="160" t="n">
        <v>0</v>
      </c>
      <c r="J389" s="159" t="n">
        <v>0</v>
      </c>
    </row>
    <row r="390" customFormat="false" ht="12.75" hidden="false" customHeight="false" outlineLevel="0" collapsed="false">
      <c r="A390" s="0" t="n">
        <f aca="false">INDEX(BucketTable,MATCH(B390,SumMonths,0),1)</f>
        <v>14</v>
      </c>
      <c r="B390" s="171" t="n">
        <v>38534</v>
      </c>
      <c r="C390" s="159" t="s">
        <v>138</v>
      </c>
      <c r="D390" s="159" t="s">
        <v>15</v>
      </c>
      <c r="E390" s="160" t="n">
        <v>0</v>
      </c>
      <c r="F390" s="159" t="n">
        <v>0</v>
      </c>
      <c r="G390" s="160" t="n">
        <v>0</v>
      </c>
      <c r="H390" s="160" t="n">
        <v>0</v>
      </c>
      <c r="I390" s="160" t="n">
        <v>0</v>
      </c>
      <c r="J390" s="159" t="n">
        <v>0</v>
      </c>
    </row>
    <row r="391" customFormat="false" ht="12.75" hidden="false" customHeight="false" outlineLevel="0" collapsed="false">
      <c r="A391" s="0" t="n">
        <f aca="false">INDEX(BucketTable,MATCH(B391,SumMonths,0),1)</f>
        <v>14</v>
      </c>
      <c r="B391" s="171" t="n">
        <v>38534</v>
      </c>
      <c r="C391" s="159" t="s">
        <v>139</v>
      </c>
      <c r="D391" s="159" t="s">
        <v>15</v>
      </c>
      <c r="E391" s="160" t="n">
        <v>0</v>
      </c>
      <c r="F391" s="159" t="n">
        <v>0</v>
      </c>
      <c r="G391" s="160" t="n">
        <v>0</v>
      </c>
      <c r="H391" s="160" t="n">
        <v>0.0126</v>
      </c>
      <c r="I391" s="160" t="n">
        <v>0</v>
      </c>
      <c r="J391" s="159" t="n">
        <v>0</v>
      </c>
    </row>
    <row r="392" customFormat="false" ht="12.75" hidden="false" customHeight="false" outlineLevel="0" collapsed="false">
      <c r="A392" s="0" t="n">
        <f aca="false">INDEX(BucketTable,MATCH(B392,SumMonths,0),1)</f>
        <v>14</v>
      </c>
      <c r="B392" s="171" t="n">
        <v>38534</v>
      </c>
      <c r="C392" s="159" t="s">
        <v>140</v>
      </c>
      <c r="D392" s="159" t="s">
        <v>15</v>
      </c>
      <c r="E392" s="160" t="n">
        <v>0</v>
      </c>
      <c r="F392" s="159" t="n">
        <v>0</v>
      </c>
      <c r="G392" s="160" t="n">
        <v>0</v>
      </c>
      <c r="H392" s="160" t="n">
        <v>0</v>
      </c>
      <c r="I392" s="160" t="n">
        <v>0</v>
      </c>
      <c r="J392" s="159" t="n">
        <v>0</v>
      </c>
    </row>
    <row r="393" customFormat="false" ht="12.75" hidden="false" customHeight="false" outlineLevel="0" collapsed="false">
      <c r="A393" s="0" t="n">
        <f aca="false">INDEX(BucketTable,MATCH(B393,SumMonths,0),1)</f>
        <v>14</v>
      </c>
      <c r="B393" s="171" t="n">
        <v>38534</v>
      </c>
      <c r="C393" s="159" t="s">
        <v>144</v>
      </c>
      <c r="D393" s="159" t="s">
        <v>15</v>
      </c>
      <c r="E393" s="160" t="n">
        <v>0.17981279</v>
      </c>
      <c r="F393" s="159" t="n">
        <v>0</v>
      </c>
      <c r="G393" s="160" t="n">
        <v>0.17981279</v>
      </c>
      <c r="H393" s="160" t="n">
        <v>-0.1</v>
      </c>
      <c r="I393" s="160" t="n">
        <v>-0.017981279</v>
      </c>
      <c r="J393" s="159" t="n">
        <v>0</v>
      </c>
    </row>
    <row r="394" customFormat="false" ht="12.75" hidden="false" customHeight="false" outlineLevel="0" collapsed="false">
      <c r="A394" s="0" t="n">
        <f aca="false">INDEX(BucketTable,MATCH(B394,SumMonths,0),1)</f>
        <v>14</v>
      </c>
      <c r="B394" s="171" t="n">
        <v>38565</v>
      </c>
      <c r="C394" s="159" t="s">
        <v>137</v>
      </c>
      <c r="D394" s="159" t="s">
        <v>15</v>
      </c>
      <c r="E394" s="160" t="n">
        <v>0</v>
      </c>
      <c r="F394" s="159" t="n">
        <v>0</v>
      </c>
      <c r="G394" s="160" t="n">
        <v>0</v>
      </c>
      <c r="H394" s="160" t="n">
        <v>0</v>
      </c>
      <c r="I394" s="160" t="n">
        <v>0</v>
      </c>
      <c r="J394" s="159" t="n">
        <v>0</v>
      </c>
    </row>
    <row r="395" customFormat="false" ht="12.75" hidden="false" customHeight="false" outlineLevel="0" collapsed="false">
      <c r="A395" s="0" t="n">
        <f aca="false">INDEX(BucketTable,MATCH(B395,SumMonths,0),1)</f>
        <v>14</v>
      </c>
      <c r="B395" s="171" t="n">
        <v>38565</v>
      </c>
      <c r="C395" s="159" t="s">
        <v>138</v>
      </c>
      <c r="D395" s="159" t="s">
        <v>15</v>
      </c>
      <c r="E395" s="160" t="n">
        <v>0</v>
      </c>
      <c r="F395" s="159" t="n">
        <v>0</v>
      </c>
      <c r="G395" s="160" t="n">
        <v>0</v>
      </c>
      <c r="H395" s="160" t="n">
        <v>0</v>
      </c>
      <c r="I395" s="160" t="n">
        <v>0</v>
      </c>
      <c r="J395" s="159" t="n">
        <v>0</v>
      </c>
    </row>
    <row r="396" customFormat="false" ht="12.75" hidden="false" customHeight="false" outlineLevel="0" collapsed="false">
      <c r="A396" s="0" t="n">
        <f aca="false">INDEX(BucketTable,MATCH(B396,SumMonths,0),1)</f>
        <v>14</v>
      </c>
      <c r="B396" s="171" t="n">
        <v>38565</v>
      </c>
      <c r="C396" s="159" t="s">
        <v>139</v>
      </c>
      <c r="D396" s="159" t="s">
        <v>15</v>
      </c>
      <c r="E396" s="160" t="n">
        <v>0</v>
      </c>
      <c r="F396" s="159" t="n">
        <v>0</v>
      </c>
      <c r="G396" s="160" t="n">
        <v>0</v>
      </c>
      <c r="H396" s="160" t="n">
        <v>0.0126</v>
      </c>
      <c r="I396" s="160" t="n">
        <v>0</v>
      </c>
      <c r="J396" s="159" t="n">
        <v>0</v>
      </c>
    </row>
    <row r="397" customFormat="false" ht="12.75" hidden="false" customHeight="false" outlineLevel="0" collapsed="false">
      <c r="A397" s="0" t="n">
        <f aca="false">INDEX(BucketTable,MATCH(B397,SumMonths,0),1)</f>
        <v>14</v>
      </c>
      <c r="B397" s="171" t="n">
        <v>38565</v>
      </c>
      <c r="C397" s="159" t="s">
        <v>140</v>
      </c>
      <c r="D397" s="159" t="s">
        <v>15</v>
      </c>
      <c r="E397" s="160" t="n">
        <v>0</v>
      </c>
      <c r="F397" s="159" t="n">
        <v>0</v>
      </c>
      <c r="G397" s="160" t="n">
        <v>0</v>
      </c>
      <c r="H397" s="160" t="n">
        <v>0</v>
      </c>
      <c r="I397" s="160" t="n">
        <v>0</v>
      </c>
      <c r="J397" s="159" t="n">
        <v>0</v>
      </c>
    </row>
    <row r="398" customFormat="false" ht="12.75" hidden="false" customHeight="false" outlineLevel="0" collapsed="false">
      <c r="A398" s="0" t="n">
        <f aca="false">INDEX(BucketTable,MATCH(B398,SumMonths,0),1)</f>
        <v>14</v>
      </c>
      <c r="B398" s="171" t="n">
        <v>38565</v>
      </c>
      <c r="C398" s="159" t="s">
        <v>144</v>
      </c>
      <c r="D398" s="159" t="s">
        <v>15</v>
      </c>
      <c r="E398" s="160" t="n">
        <v>0.17886678</v>
      </c>
      <c r="F398" s="159" t="n">
        <v>0</v>
      </c>
      <c r="G398" s="160" t="n">
        <v>0.17886678</v>
      </c>
      <c r="H398" s="160" t="n">
        <v>-0.1</v>
      </c>
      <c r="I398" s="160" t="n">
        <v>-0.017886678</v>
      </c>
      <c r="J398" s="159" t="n">
        <v>0</v>
      </c>
    </row>
    <row r="399" customFormat="false" ht="12.75" hidden="false" customHeight="false" outlineLevel="0" collapsed="false">
      <c r="A399" s="0" t="n">
        <f aca="false">INDEX(BucketTable,MATCH(B399,SumMonths,0),1)</f>
        <v>14</v>
      </c>
      <c r="B399" s="171" t="n">
        <v>38596</v>
      </c>
      <c r="C399" s="159" t="s">
        <v>137</v>
      </c>
      <c r="D399" s="159" t="s">
        <v>15</v>
      </c>
      <c r="E399" s="160" t="n">
        <v>0</v>
      </c>
      <c r="F399" s="159" t="n">
        <v>0</v>
      </c>
      <c r="G399" s="160" t="n">
        <v>0</v>
      </c>
      <c r="H399" s="160" t="n">
        <v>0</v>
      </c>
      <c r="I399" s="160" t="n">
        <v>0</v>
      </c>
      <c r="J399" s="159" t="n">
        <v>0</v>
      </c>
    </row>
    <row r="400" customFormat="false" ht="12.75" hidden="false" customHeight="false" outlineLevel="0" collapsed="false">
      <c r="A400" s="0" t="n">
        <f aca="false">INDEX(BucketTable,MATCH(B400,SumMonths,0),1)</f>
        <v>14</v>
      </c>
      <c r="B400" s="171" t="n">
        <v>38596</v>
      </c>
      <c r="C400" s="159" t="s">
        <v>138</v>
      </c>
      <c r="D400" s="159" t="s">
        <v>15</v>
      </c>
      <c r="E400" s="160" t="n">
        <v>0</v>
      </c>
      <c r="F400" s="159" t="n">
        <v>0</v>
      </c>
      <c r="G400" s="160" t="n">
        <v>0</v>
      </c>
      <c r="H400" s="160" t="n">
        <v>0</v>
      </c>
      <c r="I400" s="160" t="n">
        <v>0</v>
      </c>
      <c r="J400" s="159" t="n">
        <v>0</v>
      </c>
    </row>
    <row r="401" customFormat="false" ht="12.75" hidden="false" customHeight="false" outlineLevel="0" collapsed="false">
      <c r="A401" s="0" t="n">
        <f aca="false">INDEX(BucketTable,MATCH(B401,SumMonths,0),1)</f>
        <v>14</v>
      </c>
      <c r="B401" s="171" t="n">
        <v>38596</v>
      </c>
      <c r="C401" s="159" t="s">
        <v>139</v>
      </c>
      <c r="D401" s="159" t="s">
        <v>15</v>
      </c>
      <c r="E401" s="160" t="n">
        <v>0</v>
      </c>
      <c r="F401" s="159" t="n">
        <v>0</v>
      </c>
      <c r="G401" s="160" t="n">
        <v>0</v>
      </c>
      <c r="H401" s="160" t="n">
        <v>0.0126</v>
      </c>
      <c r="I401" s="160" t="n">
        <v>0</v>
      </c>
      <c r="J401" s="159" t="n">
        <v>0</v>
      </c>
    </row>
    <row r="402" customFormat="false" ht="12.75" hidden="false" customHeight="false" outlineLevel="0" collapsed="false">
      <c r="A402" s="0" t="n">
        <f aca="false">INDEX(BucketTable,MATCH(B402,SumMonths,0),1)</f>
        <v>14</v>
      </c>
      <c r="B402" s="171" t="n">
        <v>38596</v>
      </c>
      <c r="C402" s="159" t="s">
        <v>140</v>
      </c>
      <c r="D402" s="159" t="s">
        <v>15</v>
      </c>
      <c r="E402" s="160" t="n">
        <v>0</v>
      </c>
      <c r="F402" s="159" t="n">
        <v>0</v>
      </c>
      <c r="G402" s="160" t="n">
        <v>0</v>
      </c>
      <c r="H402" s="160" t="n">
        <v>0</v>
      </c>
      <c r="I402" s="160" t="n">
        <v>0</v>
      </c>
      <c r="J402" s="159" t="n">
        <v>0</v>
      </c>
    </row>
    <row r="403" customFormat="false" ht="12.75" hidden="false" customHeight="false" outlineLevel="0" collapsed="false">
      <c r="A403" s="0" t="n">
        <f aca="false">INDEX(BucketTable,MATCH(B403,SumMonths,0),1)</f>
        <v>14</v>
      </c>
      <c r="B403" s="171" t="n">
        <v>38596</v>
      </c>
      <c r="C403" s="159" t="s">
        <v>144</v>
      </c>
      <c r="D403" s="159" t="s">
        <v>15</v>
      </c>
      <c r="E403" s="160" t="n">
        <v>0.1721761</v>
      </c>
      <c r="F403" s="159" t="n">
        <v>0</v>
      </c>
      <c r="G403" s="160" t="n">
        <v>0.1721761</v>
      </c>
      <c r="H403" s="160" t="n">
        <v>-0.1</v>
      </c>
      <c r="I403" s="160" t="n">
        <v>-0.01721761</v>
      </c>
      <c r="J403" s="159" t="n">
        <v>0</v>
      </c>
    </row>
    <row r="404" customFormat="false" ht="12.75" hidden="false" customHeight="false" outlineLevel="0" collapsed="false">
      <c r="A404" s="0" t="n">
        <f aca="false">INDEX(BucketTable,MATCH(B404,SumMonths,0),1)</f>
        <v>14</v>
      </c>
      <c r="B404" s="171" t="n">
        <v>38626</v>
      </c>
      <c r="C404" s="159" t="s">
        <v>137</v>
      </c>
      <c r="D404" s="159" t="s">
        <v>15</v>
      </c>
      <c r="E404" s="160" t="n">
        <v>0</v>
      </c>
      <c r="F404" s="159" t="n">
        <v>0</v>
      </c>
      <c r="G404" s="160" t="n">
        <v>0</v>
      </c>
      <c r="H404" s="160" t="n">
        <v>0</v>
      </c>
      <c r="I404" s="160" t="n">
        <v>0</v>
      </c>
      <c r="J404" s="159" t="n">
        <v>0</v>
      </c>
    </row>
    <row r="405" customFormat="false" ht="12.75" hidden="false" customHeight="false" outlineLevel="0" collapsed="false">
      <c r="A405" s="0" t="n">
        <f aca="false">INDEX(BucketTable,MATCH(B405,SumMonths,0),1)</f>
        <v>14</v>
      </c>
      <c r="B405" s="171" t="n">
        <v>38626</v>
      </c>
      <c r="C405" s="159" t="s">
        <v>138</v>
      </c>
      <c r="D405" s="159" t="s">
        <v>15</v>
      </c>
      <c r="E405" s="160" t="n">
        <v>0</v>
      </c>
      <c r="F405" s="159" t="n">
        <v>0</v>
      </c>
      <c r="G405" s="160" t="n">
        <v>0</v>
      </c>
      <c r="H405" s="160" t="n">
        <v>0</v>
      </c>
      <c r="I405" s="160" t="n">
        <v>0</v>
      </c>
      <c r="J405" s="159" t="n">
        <v>0</v>
      </c>
    </row>
    <row r="406" customFormat="false" ht="12.75" hidden="false" customHeight="false" outlineLevel="0" collapsed="false">
      <c r="A406" s="0" t="n">
        <f aca="false">INDEX(BucketTable,MATCH(B406,SumMonths,0),1)</f>
        <v>14</v>
      </c>
      <c r="B406" s="171" t="n">
        <v>38626</v>
      </c>
      <c r="C406" s="159" t="s">
        <v>139</v>
      </c>
      <c r="D406" s="159" t="s">
        <v>15</v>
      </c>
      <c r="E406" s="160" t="n">
        <v>0</v>
      </c>
      <c r="F406" s="159" t="n">
        <v>0</v>
      </c>
      <c r="G406" s="160" t="n">
        <v>0</v>
      </c>
      <c r="H406" s="160" t="n">
        <v>0.0126</v>
      </c>
      <c r="I406" s="160" t="n">
        <v>0</v>
      </c>
      <c r="J406" s="159" t="n">
        <v>0</v>
      </c>
    </row>
    <row r="407" customFormat="false" ht="12.75" hidden="false" customHeight="false" outlineLevel="0" collapsed="false">
      <c r="A407" s="0" t="n">
        <f aca="false">INDEX(BucketTable,MATCH(B407,SumMonths,0),1)</f>
        <v>14</v>
      </c>
      <c r="B407" s="171" t="n">
        <v>38626</v>
      </c>
      <c r="C407" s="159" t="s">
        <v>140</v>
      </c>
      <c r="D407" s="159" t="s">
        <v>15</v>
      </c>
      <c r="E407" s="160" t="n">
        <v>0</v>
      </c>
      <c r="F407" s="159" t="n">
        <v>0</v>
      </c>
      <c r="G407" s="160" t="n">
        <v>0</v>
      </c>
      <c r="H407" s="160" t="n">
        <v>0</v>
      </c>
      <c r="I407" s="160" t="n">
        <v>0</v>
      </c>
      <c r="J407" s="159" t="n">
        <v>0</v>
      </c>
    </row>
    <row r="408" customFormat="false" ht="12.75" hidden="false" customHeight="false" outlineLevel="0" collapsed="false">
      <c r="A408" s="0" t="n">
        <f aca="false">INDEX(BucketTable,MATCH(B408,SumMonths,0),1)</f>
        <v>14</v>
      </c>
      <c r="B408" s="171" t="n">
        <v>38626</v>
      </c>
      <c r="C408" s="159" t="s">
        <v>144</v>
      </c>
      <c r="D408" s="159" t="s">
        <v>15</v>
      </c>
      <c r="E408" s="160" t="n">
        <v>0.1769958</v>
      </c>
      <c r="F408" s="159" t="n">
        <v>0</v>
      </c>
      <c r="G408" s="160" t="n">
        <v>0.1769958</v>
      </c>
      <c r="H408" s="160" t="n">
        <v>-0.1</v>
      </c>
      <c r="I408" s="160" t="n">
        <v>-0.01769958</v>
      </c>
      <c r="J408" s="159" t="n">
        <v>0</v>
      </c>
    </row>
    <row r="409" customFormat="false" ht="12.75" hidden="false" customHeight="false" outlineLevel="0" collapsed="false">
      <c r="A409" s="0" t="n">
        <f aca="false">INDEX(BucketTable,MATCH(B409,SumMonths,0),1)</f>
        <v>14</v>
      </c>
      <c r="B409" s="171" t="n">
        <v>38657</v>
      </c>
      <c r="C409" s="159" t="s">
        <v>137</v>
      </c>
      <c r="D409" s="159" t="s">
        <v>15</v>
      </c>
      <c r="E409" s="160" t="n">
        <v>0</v>
      </c>
      <c r="F409" s="159" t="n">
        <v>0</v>
      </c>
      <c r="G409" s="160" t="n">
        <v>0</v>
      </c>
      <c r="H409" s="160" t="n">
        <v>-0.0058925151825</v>
      </c>
      <c r="I409" s="160" t="n">
        <v>0</v>
      </c>
      <c r="J409" s="159" t="n">
        <v>0</v>
      </c>
    </row>
    <row r="410" customFormat="false" ht="12.75" hidden="false" customHeight="false" outlineLevel="0" collapsed="false">
      <c r="A410" s="0" t="n">
        <f aca="false">INDEX(BucketTable,MATCH(B410,SumMonths,0),1)</f>
        <v>14</v>
      </c>
      <c r="B410" s="171" t="n">
        <v>38657</v>
      </c>
      <c r="C410" s="159" t="s">
        <v>138</v>
      </c>
      <c r="D410" s="159" t="s">
        <v>15</v>
      </c>
      <c r="E410" s="160" t="n">
        <v>0</v>
      </c>
      <c r="F410" s="159" t="n">
        <v>0</v>
      </c>
      <c r="G410" s="160" t="n">
        <v>0</v>
      </c>
      <c r="H410" s="160" t="n">
        <v>0.014382243156</v>
      </c>
      <c r="I410" s="160" t="n">
        <v>0</v>
      </c>
      <c r="J410" s="159" t="n">
        <v>0</v>
      </c>
    </row>
    <row r="411" customFormat="false" ht="12.75" hidden="false" customHeight="false" outlineLevel="0" collapsed="false">
      <c r="A411" s="0" t="n">
        <f aca="false">INDEX(BucketTable,MATCH(B411,SumMonths,0),1)</f>
        <v>14</v>
      </c>
      <c r="B411" s="171" t="n">
        <v>38657</v>
      </c>
      <c r="C411" s="159" t="s">
        <v>139</v>
      </c>
      <c r="D411" s="159" t="s">
        <v>15</v>
      </c>
      <c r="E411" s="160" t="n">
        <v>0</v>
      </c>
      <c r="F411" s="159" t="n">
        <v>0</v>
      </c>
      <c r="G411" s="160" t="n">
        <v>0</v>
      </c>
      <c r="H411" s="160" t="n">
        <v>0.0126</v>
      </c>
      <c r="I411" s="160" t="n">
        <v>0</v>
      </c>
      <c r="J411" s="159" t="n">
        <v>0</v>
      </c>
    </row>
    <row r="412" customFormat="false" ht="12.75" hidden="false" customHeight="false" outlineLevel="0" collapsed="false">
      <c r="A412" s="0" t="n">
        <f aca="false">INDEX(BucketTable,MATCH(B412,SumMonths,0),1)</f>
        <v>14</v>
      </c>
      <c r="B412" s="171" t="n">
        <v>38657</v>
      </c>
      <c r="C412" s="159" t="s">
        <v>140</v>
      </c>
      <c r="D412" s="159" t="s">
        <v>15</v>
      </c>
      <c r="E412" s="160" t="n">
        <v>0</v>
      </c>
      <c r="F412" s="159" t="n">
        <v>0</v>
      </c>
      <c r="G412" s="160" t="n">
        <v>0</v>
      </c>
      <c r="H412" s="160" t="n">
        <v>0</v>
      </c>
      <c r="I412" s="160" t="n">
        <v>0</v>
      </c>
      <c r="J412" s="159" t="n">
        <v>0</v>
      </c>
    </row>
    <row r="413" customFormat="false" ht="12.75" hidden="false" customHeight="false" outlineLevel="0" collapsed="false">
      <c r="A413" s="0" t="n">
        <f aca="false">INDEX(BucketTable,MATCH(B413,SumMonths,0),1)</f>
        <v>14</v>
      </c>
      <c r="B413" s="171" t="n">
        <v>38657</v>
      </c>
      <c r="C413" s="159" t="s">
        <v>144</v>
      </c>
      <c r="D413" s="159" t="s">
        <v>15</v>
      </c>
      <c r="E413" s="160" t="n">
        <v>0.17037585</v>
      </c>
      <c r="F413" s="159" t="n">
        <v>0</v>
      </c>
      <c r="G413" s="160" t="n">
        <v>0.17037585</v>
      </c>
      <c r="H413" s="160" t="n">
        <v>-0.1</v>
      </c>
      <c r="I413" s="160" t="n">
        <v>-0.017037585</v>
      </c>
      <c r="J413" s="159" t="n">
        <v>0</v>
      </c>
    </row>
    <row r="414" customFormat="false" ht="12.75" hidden="false" customHeight="false" outlineLevel="0" collapsed="false">
      <c r="A414" s="0" t="n">
        <f aca="false">INDEX(BucketTable,MATCH(B414,SumMonths,0),1)</f>
        <v>14</v>
      </c>
      <c r="B414" s="171" t="n">
        <v>38687</v>
      </c>
      <c r="C414" s="159" t="s">
        <v>137</v>
      </c>
      <c r="D414" s="159" t="s">
        <v>15</v>
      </c>
      <c r="E414" s="160" t="n">
        <v>0</v>
      </c>
      <c r="F414" s="159" t="n">
        <v>0</v>
      </c>
      <c r="G414" s="160" t="n">
        <v>0</v>
      </c>
      <c r="H414" s="160" t="n">
        <v>-0.01133996248246</v>
      </c>
      <c r="I414" s="160" t="n">
        <v>0</v>
      </c>
      <c r="J414" s="159" t="n">
        <v>0</v>
      </c>
    </row>
    <row r="415" customFormat="false" ht="12.75" hidden="false" customHeight="false" outlineLevel="0" collapsed="false">
      <c r="A415" s="0" t="n">
        <f aca="false">INDEX(BucketTable,MATCH(B415,SumMonths,0),1)</f>
        <v>14</v>
      </c>
      <c r="B415" s="171" t="n">
        <v>38687</v>
      </c>
      <c r="C415" s="159" t="s">
        <v>138</v>
      </c>
      <c r="D415" s="159" t="s">
        <v>15</v>
      </c>
      <c r="E415" s="160" t="n">
        <v>0</v>
      </c>
      <c r="F415" s="159" t="n">
        <v>0</v>
      </c>
      <c r="G415" s="160" t="n">
        <v>0</v>
      </c>
      <c r="H415" s="160" t="n">
        <v>0.00766479969</v>
      </c>
      <c r="I415" s="160" t="n">
        <v>0</v>
      </c>
      <c r="J415" s="159" t="n">
        <v>0</v>
      </c>
    </row>
    <row r="416" customFormat="false" ht="12.75" hidden="false" customHeight="false" outlineLevel="0" collapsed="false">
      <c r="A416" s="0" t="n">
        <f aca="false">INDEX(BucketTable,MATCH(B416,SumMonths,0),1)</f>
        <v>14</v>
      </c>
      <c r="B416" s="171" t="n">
        <v>38687</v>
      </c>
      <c r="C416" s="159" t="s">
        <v>139</v>
      </c>
      <c r="D416" s="159" t="s">
        <v>15</v>
      </c>
      <c r="E416" s="160" t="n">
        <v>0</v>
      </c>
      <c r="F416" s="159" t="n">
        <v>0</v>
      </c>
      <c r="G416" s="160" t="n">
        <v>0</v>
      </c>
      <c r="H416" s="160" t="n">
        <v>0.0126</v>
      </c>
      <c r="I416" s="160" t="n">
        <v>0</v>
      </c>
      <c r="J416" s="159" t="n">
        <v>0</v>
      </c>
    </row>
    <row r="417" customFormat="false" ht="12.75" hidden="false" customHeight="false" outlineLevel="0" collapsed="false">
      <c r="A417" s="0" t="n">
        <f aca="false">INDEX(BucketTable,MATCH(B417,SumMonths,0),1)</f>
        <v>14</v>
      </c>
      <c r="B417" s="171" t="n">
        <v>38687</v>
      </c>
      <c r="C417" s="159" t="s">
        <v>140</v>
      </c>
      <c r="D417" s="159" t="s">
        <v>15</v>
      </c>
      <c r="E417" s="160" t="n">
        <v>0</v>
      </c>
      <c r="F417" s="159" t="n">
        <v>0</v>
      </c>
      <c r="G417" s="160" t="n">
        <v>0</v>
      </c>
      <c r="H417" s="160" t="n">
        <v>0</v>
      </c>
      <c r="I417" s="160" t="n">
        <v>0</v>
      </c>
      <c r="J417" s="159" t="n">
        <v>0</v>
      </c>
    </row>
    <row r="418" customFormat="false" ht="12.75" hidden="false" customHeight="false" outlineLevel="0" collapsed="false">
      <c r="A418" s="0" t="n">
        <f aca="false">INDEX(BucketTable,MATCH(B418,SumMonths,0),1)</f>
        <v>14</v>
      </c>
      <c r="B418" s="171" t="n">
        <v>38687</v>
      </c>
      <c r="C418" s="159" t="s">
        <v>144</v>
      </c>
      <c r="D418" s="159" t="s">
        <v>15</v>
      </c>
      <c r="E418" s="160" t="n">
        <v>0.17514053</v>
      </c>
      <c r="F418" s="159" t="n">
        <v>0</v>
      </c>
      <c r="G418" s="160" t="n">
        <v>0.17514053</v>
      </c>
      <c r="H418" s="160" t="n">
        <v>-0.1</v>
      </c>
      <c r="I418" s="160" t="n">
        <v>-0.017514053</v>
      </c>
      <c r="J418" s="159" t="n">
        <v>0</v>
      </c>
    </row>
    <row r="419" customFormat="false" ht="12.75" hidden="false" customHeight="false" outlineLevel="0" collapsed="false">
      <c r="A419" s="0" t="n">
        <f aca="false">INDEX(BucketTable,MATCH(B419,SumMonths,0),1)</f>
        <v>14</v>
      </c>
      <c r="B419" s="171" t="n">
        <v>38718</v>
      </c>
      <c r="C419" s="159" t="s">
        <v>137</v>
      </c>
      <c r="D419" s="159" t="s">
        <v>15</v>
      </c>
      <c r="E419" s="160" t="n">
        <v>0</v>
      </c>
      <c r="F419" s="159" t="n">
        <v>0</v>
      </c>
      <c r="G419" s="160" t="n">
        <v>0</v>
      </c>
      <c r="H419" s="160" t="n">
        <v>0</v>
      </c>
      <c r="I419" s="160" t="n">
        <v>0</v>
      </c>
      <c r="J419" s="159" t="n">
        <v>0</v>
      </c>
    </row>
    <row r="420" customFormat="false" ht="12.75" hidden="false" customHeight="false" outlineLevel="0" collapsed="false">
      <c r="A420" s="0" t="n">
        <f aca="false">INDEX(BucketTable,MATCH(B420,SumMonths,0),1)</f>
        <v>14</v>
      </c>
      <c r="B420" s="171" t="n">
        <v>38718</v>
      </c>
      <c r="C420" s="159" t="s">
        <v>138</v>
      </c>
      <c r="D420" s="159" t="s">
        <v>15</v>
      </c>
      <c r="E420" s="160" t="n">
        <v>0</v>
      </c>
      <c r="F420" s="159" t="n">
        <v>0</v>
      </c>
      <c r="G420" s="160" t="n">
        <v>0</v>
      </c>
      <c r="H420" s="160" t="n">
        <v>-0.02319759130478</v>
      </c>
      <c r="I420" s="160" t="n">
        <v>0</v>
      </c>
      <c r="J420" s="159" t="n">
        <v>0</v>
      </c>
    </row>
    <row r="421" customFormat="false" ht="12.75" hidden="false" customHeight="false" outlineLevel="0" collapsed="false">
      <c r="A421" s="0" t="n">
        <f aca="false">INDEX(BucketTable,MATCH(B421,SumMonths,0),1)</f>
        <v>14</v>
      </c>
      <c r="B421" s="171" t="n">
        <v>38718</v>
      </c>
      <c r="C421" s="159" t="s">
        <v>139</v>
      </c>
      <c r="D421" s="159" t="s">
        <v>15</v>
      </c>
      <c r="E421" s="160" t="n">
        <v>0</v>
      </c>
      <c r="F421" s="159" t="n">
        <v>0</v>
      </c>
      <c r="G421" s="160" t="n">
        <v>0</v>
      </c>
      <c r="H421" s="160" t="n">
        <v>0.0126</v>
      </c>
      <c r="I421" s="160" t="n">
        <v>0</v>
      </c>
      <c r="J421" s="159" t="n">
        <v>0</v>
      </c>
    </row>
    <row r="422" customFormat="false" ht="12.75" hidden="false" customHeight="false" outlineLevel="0" collapsed="false">
      <c r="A422" s="0" t="n">
        <f aca="false">INDEX(BucketTable,MATCH(B422,SumMonths,0),1)</f>
        <v>14</v>
      </c>
      <c r="B422" s="171" t="n">
        <v>38718</v>
      </c>
      <c r="C422" s="159" t="s">
        <v>140</v>
      </c>
      <c r="D422" s="159" t="s">
        <v>15</v>
      </c>
      <c r="E422" s="160" t="n">
        <v>0</v>
      </c>
      <c r="F422" s="159" t="n">
        <v>0</v>
      </c>
      <c r="G422" s="160" t="n">
        <v>0</v>
      </c>
      <c r="H422" s="160" t="n">
        <v>0</v>
      </c>
      <c r="I422" s="160" t="n">
        <v>0</v>
      </c>
      <c r="J422" s="159" t="n">
        <v>0</v>
      </c>
    </row>
    <row r="423" customFormat="false" ht="12.75" hidden="false" customHeight="false" outlineLevel="0" collapsed="false">
      <c r="A423" s="0" t="n">
        <f aca="false">INDEX(BucketTable,MATCH(B423,SumMonths,0),1)</f>
        <v>14</v>
      </c>
      <c r="B423" s="171" t="n">
        <v>38749</v>
      </c>
      <c r="C423" s="159" t="s">
        <v>137</v>
      </c>
      <c r="D423" s="159" t="s">
        <v>15</v>
      </c>
      <c r="E423" s="160" t="n">
        <v>0</v>
      </c>
      <c r="F423" s="159" t="n">
        <v>0</v>
      </c>
      <c r="G423" s="160" t="n">
        <v>0</v>
      </c>
      <c r="H423" s="160" t="n">
        <v>0</v>
      </c>
      <c r="I423" s="160" t="n">
        <v>0</v>
      </c>
      <c r="J423" s="159" t="n">
        <v>0</v>
      </c>
    </row>
    <row r="424" customFormat="false" ht="12.75" hidden="false" customHeight="false" outlineLevel="0" collapsed="false">
      <c r="A424" s="0" t="n">
        <f aca="false">INDEX(BucketTable,MATCH(B424,SumMonths,0),1)</f>
        <v>14</v>
      </c>
      <c r="B424" s="171" t="n">
        <v>38749</v>
      </c>
      <c r="C424" s="159" t="s">
        <v>138</v>
      </c>
      <c r="D424" s="159" t="s">
        <v>15</v>
      </c>
      <c r="E424" s="160" t="n">
        <v>0</v>
      </c>
      <c r="F424" s="159" t="n">
        <v>0</v>
      </c>
      <c r="G424" s="160" t="n">
        <v>0</v>
      </c>
      <c r="H424" s="160" t="n">
        <v>-0.00663584470749</v>
      </c>
      <c r="I424" s="160" t="n">
        <v>0</v>
      </c>
      <c r="J424" s="159" t="n">
        <v>0</v>
      </c>
    </row>
    <row r="425" customFormat="false" ht="12.75" hidden="false" customHeight="false" outlineLevel="0" collapsed="false">
      <c r="A425" s="0" t="n">
        <f aca="false">INDEX(BucketTable,MATCH(B425,SumMonths,0),1)</f>
        <v>14</v>
      </c>
      <c r="B425" s="171" t="n">
        <v>38749</v>
      </c>
      <c r="C425" s="159" t="s">
        <v>139</v>
      </c>
      <c r="D425" s="159" t="s">
        <v>15</v>
      </c>
      <c r="E425" s="160" t="n">
        <v>0</v>
      </c>
      <c r="F425" s="159" t="n">
        <v>0</v>
      </c>
      <c r="G425" s="160" t="n">
        <v>0</v>
      </c>
      <c r="H425" s="160" t="n">
        <v>0.0126</v>
      </c>
      <c r="I425" s="160" t="n">
        <v>0</v>
      </c>
      <c r="J425" s="159" t="n">
        <v>0</v>
      </c>
    </row>
    <row r="426" customFormat="false" ht="12.75" hidden="false" customHeight="false" outlineLevel="0" collapsed="false">
      <c r="A426" s="0" t="n">
        <f aca="false">INDEX(BucketTable,MATCH(B426,SumMonths,0),1)</f>
        <v>14</v>
      </c>
      <c r="B426" s="171" t="n">
        <v>38749</v>
      </c>
      <c r="C426" s="159" t="s">
        <v>140</v>
      </c>
      <c r="D426" s="159" t="s">
        <v>15</v>
      </c>
      <c r="E426" s="160" t="n">
        <v>0</v>
      </c>
      <c r="F426" s="159" t="n">
        <v>0</v>
      </c>
      <c r="G426" s="160" t="n">
        <v>0</v>
      </c>
      <c r="H426" s="160" t="n">
        <v>0</v>
      </c>
      <c r="I426" s="160" t="n">
        <v>0</v>
      </c>
      <c r="J426" s="159" t="n">
        <v>0</v>
      </c>
    </row>
    <row r="427" customFormat="false" ht="12.75" hidden="false" customHeight="false" outlineLevel="0" collapsed="false">
      <c r="A427" s="0" t="n">
        <f aca="false">INDEX(BucketTable,MATCH(B427,SumMonths,0),1)</f>
        <v>14</v>
      </c>
      <c r="B427" s="171" t="n">
        <v>38777</v>
      </c>
      <c r="C427" s="159" t="s">
        <v>137</v>
      </c>
      <c r="D427" s="159" t="s">
        <v>15</v>
      </c>
      <c r="E427" s="160" t="n">
        <v>0</v>
      </c>
      <c r="F427" s="159" t="n">
        <v>0</v>
      </c>
      <c r="G427" s="160" t="n">
        <v>0</v>
      </c>
      <c r="H427" s="160" t="n">
        <v>0</v>
      </c>
      <c r="I427" s="160" t="n">
        <v>0</v>
      </c>
      <c r="J427" s="159" t="n">
        <v>0</v>
      </c>
    </row>
    <row r="428" customFormat="false" ht="12.75" hidden="false" customHeight="false" outlineLevel="0" collapsed="false">
      <c r="A428" s="0" t="n">
        <f aca="false">INDEX(BucketTable,MATCH(B428,SumMonths,0),1)</f>
        <v>14</v>
      </c>
      <c r="B428" s="171" t="n">
        <v>38777</v>
      </c>
      <c r="C428" s="159" t="s">
        <v>138</v>
      </c>
      <c r="D428" s="159" t="s">
        <v>15</v>
      </c>
      <c r="E428" s="160" t="n">
        <v>0</v>
      </c>
      <c r="F428" s="159" t="n">
        <v>0</v>
      </c>
      <c r="G428" s="160" t="n">
        <v>0</v>
      </c>
      <c r="H428" s="160" t="n">
        <v>0.020832419395</v>
      </c>
      <c r="I428" s="160" t="n">
        <v>0</v>
      </c>
      <c r="J428" s="159" t="n">
        <v>0</v>
      </c>
    </row>
    <row r="429" customFormat="false" ht="12.75" hidden="false" customHeight="false" outlineLevel="0" collapsed="false">
      <c r="A429" s="0" t="n">
        <f aca="false">INDEX(BucketTable,MATCH(B429,SumMonths,0),1)</f>
        <v>14</v>
      </c>
      <c r="B429" s="171" t="n">
        <v>38777</v>
      </c>
      <c r="C429" s="159" t="s">
        <v>139</v>
      </c>
      <c r="D429" s="159" t="s">
        <v>15</v>
      </c>
      <c r="E429" s="160" t="n">
        <v>0</v>
      </c>
      <c r="F429" s="159" t="n">
        <v>0</v>
      </c>
      <c r="G429" s="160" t="n">
        <v>0</v>
      </c>
      <c r="H429" s="160" t="n">
        <v>0.0126</v>
      </c>
      <c r="I429" s="160" t="n">
        <v>0</v>
      </c>
      <c r="J429" s="159" t="n">
        <v>0</v>
      </c>
    </row>
    <row r="430" customFormat="false" ht="12.75" hidden="false" customHeight="false" outlineLevel="0" collapsed="false">
      <c r="A430" s="0" t="n">
        <f aca="false">INDEX(BucketTable,MATCH(B430,SumMonths,0),1)</f>
        <v>14</v>
      </c>
      <c r="B430" s="171" t="n">
        <v>38777</v>
      </c>
      <c r="C430" s="159" t="s">
        <v>140</v>
      </c>
      <c r="D430" s="159" t="s">
        <v>15</v>
      </c>
      <c r="E430" s="160" t="n">
        <v>0</v>
      </c>
      <c r="F430" s="159" t="n">
        <v>0</v>
      </c>
      <c r="G430" s="160" t="n">
        <v>0</v>
      </c>
      <c r="H430" s="160" t="n">
        <v>0</v>
      </c>
      <c r="I430" s="160" t="n">
        <v>0</v>
      </c>
      <c r="J430" s="159" t="n">
        <v>0</v>
      </c>
    </row>
    <row r="431" customFormat="false" ht="12.75" hidden="false" customHeight="false" outlineLevel="0" collapsed="false">
      <c r="A431" s="0" t="n">
        <f aca="false">INDEX(BucketTable,MATCH(B431,SumMonths,0),1)</f>
        <v>14</v>
      </c>
      <c r="B431" s="171" t="n">
        <v>38808</v>
      </c>
      <c r="C431" s="159" t="s">
        <v>137</v>
      </c>
      <c r="D431" s="159" t="s">
        <v>15</v>
      </c>
      <c r="E431" s="160" t="n">
        <v>0</v>
      </c>
      <c r="F431" s="159" t="n">
        <v>0</v>
      </c>
      <c r="G431" s="160" t="n">
        <v>0</v>
      </c>
      <c r="H431" s="160" t="n">
        <v>0</v>
      </c>
      <c r="I431" s="160" t="n">
        <v>0</v>
      </c>
      <c r="J431" s="159" t="n">
        <v>0</v>
      </c>
    </row>
    <row r="432" customFormat="false" ht="12.75" hidden="false" customHeight="false" outlineLevel="0" collapsed="false">
      <c r="A432" s="0" t="n">
        <f aca="false">INDEX(BucketTable,MATCH(B432,SumMonths,0),1)</f>
        <v>14</v>
      </c>
      <c r="B432" s="171" t="n">
        <v>38808</v>
      </c>
      <c r="C432" s="159" t="s">
        <v>138</v>
      </c>
      <c r="D432" s="159" t="s">
        <v>15</v>
      </c>
      <c r="E432" s="160" t="n">
        <v>0</v>
      </c>
      <c r="F432" s="159" t="n">
        <v>0</v>
      </c>
      <c r="G432" s="160" t="n">
        <v>0</v>
      </c>
      <c r="H432" s="160" t="n">
        <v>0</v>
      </c>
      <c r="I432" s="160" t="n">
        <v>0</v>
      </c>
      <c r="J432" s="159" t="n">
        <v>0</v>
      </c>
    </row>
    <row r="433" customFormat="false" ht="12.75" hidden="false" customHeight="false" outlineLevel="0" collapsed="false">
      <c r="A433" s="0" t="n">
        <f aca="false">INDEX(BucketTable,MATCH(B433,SumMonths,0),1)</f>
        <v>14</v>
      </c>
      <c r="B433" s="171" t="n">
        <v>38808</v>
      </c>
      <c r="C433" s="159" t="s">
        <v>139</v>
      </c>
      <c r="D433" s="159" t="s">
        <v>15</v>
      </c>
      <c r="E433" s="160" t="n">
        <v>0</v>
      </c>
      <c r="F433" s="159" t="n">
        <v>0</v>
      </c>
      <c r="G433" s="160" t="n">
        <v>0</v>
      </c>
      <c r="H433" s="160" t="n">
        <v>0.0126</v>
      </c>
      <c r="I433" s="160" t="n">
        <v>0</v>
      </c>
      <c r="J433" s="159" t="n">
        <v>0</v>
      </c>
    </row>
    <row r="434" customFormat="false" ht="12.75" hidden="false" customHeight="false" outlineLevel="0" collapsed="false">
      <c r="A434" s="0" t="n">
        <f aca="false">INDEX(BucketTable,MATCH(B434,SumMonths,0),1)</f>
        <v>14</v>
      </c>
      <c r="B434" s="171" t="n">
        <v>38808</v>
      </c>
      <c r="C434" s="159" t="s">
        <v>140</v>
      </c>
      <c r="D434" s="159" t="s">
        <v>15</v>
      </c>
      <c r="E434" s="160" t="n">
        <v>0</v>
      </c>
      <c r="F434" s="159" t="n">
        <v>0</v>
      </c>
      <c r="G434" s="160" t="n">
        <v>0</v>
      </c>
      <c r="H434" s="160" t="n">
        <v>0</v>
      </c>
      <c r="I434" s="160" t="n">
        <v>0</v>
      </c>
      <c r="J434" s="159" t="n">
        <v>0</v>
      </c>
    </row>
    <row r="435" customFormat="false" ht="12.75" hidden="false" customHeight="false" outlineLevel="0" collapsed="false">
      <c r="A435" s="0" t="n">
        <f aca="false">INDEX(BucketTable,MATCH(B435,SumMonths,0),1)</f>
        <v>14</v>
      </c>
      <c r="B435" s="171" t="n">
        <v>38838</v>
      </c>
      <c r="C435" s="159" t="s">
        <v>137</v>
      </c>
      <c r="D435" s="159" t="s">
        <v>15</v>
      </c>
      <c r="E435" s="160" t="n">
        <v>0</v>
      </c>
      <c r="F435" s="159" t="n">
        <v>0</v>
      </c>
      <c r="G435" s="160" t="n">
        <v>0</v>
      </c>
      <c r="H435" s="160" t="n">
        <v>0</v>
      </c>
      <c r="I435" s="160" t="n">
        <v>0</v>
      </c>
      <c r="J435" s="159" t="n">
        <v>0</v>
      </c>
    </row>
    <row r="436" customFormat="false" ht="12.75" hidden="false" customHeight="false" outlineLevel="0" collapsed="false">
      <c r="A436" s="0" t="n">
        <f aca="false">INDEX(BucketTable,MATCH(B436,SumMonths,0),1)</f>
        <v>14</v>
      </c>
      <c r="B436" s="171" t="n">
        <v>38838</v>
      </c>
      <c r="C436" s="159" t="s">
        <v>138</v>
      </c>
      <c r="D436" s="159" t="s">
        <v>15</v>
      </c>
      <c r="E436" s="160" t="n">
        <v>0</v>
      </c>
      <c r="F436" s="159" t="n">
        <v>0</v>
      </c>
      <c r="G436" s="160" t="n">
        <v>0</v>
      </c>
      <c r="H436" s="160" t="n">
        <v>0</v>
      </c>
      <c r="I436" s="160" t="n">
        <v>0</v>
      </c>
      <c r="J436" s="159" t="n">
        <v>0</v>
      </c>
    </row>
    <row r="437" customFormat="false" ht="12.75" hidden="false" customHeight="false" outlineLevel="0" collapsed="false">
      <c r="A437" s="0" t="n">
        <f aca="false">INDEX(BucketTable,MATCH(B437,SumMonths,0),1)</f>
        <v>14</v>
      </c>
      <c r="B437" s="171" t="n">
        <v>38838</v>
      </c>
      <c r="C437" s="159" t="s">
        <v>139</v>
      </c>
      <c r="D437" s="159" t="s">
        <v>15</v>
      </c>
      <c r="E437" s="160" t="n">
        <v>0</v>
      </c>
      <c r="F437" s="159" t="n">
        <v>0</v>
      </c>
      <c r="G437" s="160" t="n">
        <v>0</v>
      </c>
      <c r="H437" s="160" t="n">
        <v>0.0126</v>
      </c>
      <c r="I437" s="160" t="n">
        <v>0</v>
      </c>
      <c r="J437" s="159" t="n">
        <v>0</v>
      </c>
    </row>
    <row r="438" customFormat="false" ht="12.75" hidden="false" customHeight="false" outlineLevel="0" collapsed="false">
      <c r="A438" s="0" t="n">
        <f aca="false">INDEX(BucketTable,MATCH(B438,SumMonths,0),1)</f>
        <v>14</v>
      </c>
      <c r="B438" s="171" t="n">
        <v>38838</v>
      </c>
      <c r="C438" s="159" t="s">
        <v>140</v>
      </c>
      <c r="D438" s="159" t="s">
        <v>15</v>
      </c>
      <c r="E438" s="160" t="n">
        <v>0</v>
      </c>
      <c r="F438" s="159" t="n">
        <v>0</v>
      </c>
      <c r="G438" s="160" t="n">
        <v>0</v>
      </c>
      <c r="H438" s="160" t="n">
        <v>0</v>
      </c>
      <c r="I438" s="160" t="n">
        <v>0</v>
      </c>
      <c r="J438" s="159" t="n">
        <v>0</v>
      </c>
    </row>
    <row r="439" customFormat="false" ht="12.75" hidden="false" customHeight="false" outlineLevel="0" collapsed="false">
      <c r="A439" s="0" t="n">
        <f aca="false">INDEX(BucketTable,MATCH(B439,SumMonths,0),1)</f>
        <v>14</v>
      </c>
      <c r="B439" s="171" t="n">
        <v>38869</v>
      </c>
      <c r="C439" s="159" t="s">
        <v>137</v>
      </c>
      <c r="D439" s="159" t="s">
        <v>15</v>
      </c>
      <c r="E439" s="160" t="n">
        <v>0</v>
      </c>
      <c r="F439" s="159" t="n">
        <v>0</v>
      </c>
      <c r="G439" s="160" t="n">
        <v>0</v>
      </c>
      <c r="H439" s="160" t="n">
        <v>0</v>
      </c>
      <c r="I439" s="160" t="n">
        <v>0</v>
      </c>
      <c r="J439" s="159" t="n">
        <v>0</v>
      </c>
    </row>
    <row r="440" customFormat="false" ht="12.75" hidden="false" customHeight="false" outlineLevel="0" collapsed="false">
      <c r="A440" s="0" t="n">
        <f aca="false">INDEX(BucketTable,MATCH(B440,SumMonths,0),1)</f>
        <v>14</v>
      </c>
      <c r="B440" s="171" t="n">
        <v>38869</v>
      </c>
      <c r="C440" s="159" t="s">
        <v>138</v>
      </c>
      <c r="D440" s="159" t="s">
        <v>15</v>
      </c>
      <c r="E440" s="160" t="n">
        <v>0</v>
      </c>
      <c r="F440" s="159" t="n">
        <v>0</v>
      </c>
      <c r="G440" s="160" t="n">
        <v>0</v>
      </c>
      <c r="H440" s="160" t="n">
        <v>0</v>
      </c>
      <c r="I440" s="160" t="n">
        <v>0</v>
      </c>
      <c r="J440" s="159" t="n">
        <v>0</v>
      </c>
    </row>
    <row r="441" customFormat="false" ht="12.75" hidden="false" customHeight="false" outlineLevel="0" collapsed="false">
      <c r="A441" s="0" t="n">
        <f aca="false">INDEX(BucketTable,MATCH(B441,SumMonths,0),1)</f>
        <v>14</v>
      </c>
      <c r="B441" s="171" t="n">
        <v>38869</v>
      </c>
      <c r="C441" s="159" t="s">
        <v>139</v>
      </c>
      <c r="D441" s="159" t="s">
        <v>15</v>
      </c>
      <c r="E441" s="160" t="n">
        <v>0</v>
      </c>
      <c r="F441" s="159" t="n">
        <v>0</v>
      </c>
      <c r="G441" s="160" t="n">
        <v>0</v>
      </c>
      <c r="H441" s="160" t="n">
        <v>0.0126</v>
      </c>
      <c r="I441" s="160" t="n">
        <v>0</v>
      </c>
      <c r="J441" s="159" t="n">
        <v>0</v>
      </c>
    </row>
    <row r="442" customFormat="false" ht="12.75" hidden="false" customHeight="false" outlineLevel="0" collapsed="false">
      <c r="A442" s="0" t="n">
        <f aca="false">INDEX(BucketTable,MATCH(B442,SumMonths,0),1)</f>
        <v>14</v>
      </c>
      <c r="B442" s="171" t="n">
        <v>38869</v>
      </c>
      <c r="C442" s="159" t="s">
        <v>140</v>
      </c>
      <c r="D442" s="159" t="s">
        <v>15</v>
      </c>
      <c r="E442" s="160" t="n">
        <v>0</v>
      </c>
      <c r="F442" s="159" t="n">
        <v>0</v>
      </c>
      <c r="G442" s="160" t="n">
        <v>0</v>
      </c>
      <c r="H442" s="160" t="n">
        <v>0</v>
      </c>
      <c r="I442" s="160" t="n">
        <v>0</v>
      </c>
      <c r="J442" s="159" t="n">
        <v>0</v>
      </c>
    </row>
    <row r="443" customFormat="false" ht="12.75" hidden="false" customHeight="false" outlineLevel="0" collapsed="false">
      <c r="A443" s="0" t="n">
        <f aca="false">INDEX(BucketTable,MATCH(B443,SumMonths,0),1)</f>
        <v>14</v>
      </c>
      <c r="B443" s="171" t="n">
        <v>38899</v>
      </c>
      <c r="C443" s="159" t="s">
        <v>137</v>
      </c>
      <c r="D443" s="159" t="s">
        <v>15</v>
      </c>
      <c r="E443" s="160" t="n">
        <v>0</v>
      </c>
      <c r="F443" s="159" t="n">
        <v>0</v>
      </c>
      <c r="G443" s="160" t="n">
        <v>0</v>
      </c>
      <c r="H443" s="160" t="n">
        <v>0</v>
      </c>
      <c r="I443" s="160" t="n">
        <v>0</v>
      </c>
      <c r="J443" s="159" t="n">
        <v>0</v>
      </c>
    </row>
    <row r="444" customFormat="false" ht="12.75" hidden="false" customHeight="false" outlineLevel="0" collapsed="false">
      <c r="A444" s="0" t="n">
        <f aca="false">INDEX(BucketTable,MATCH(B444,SumMonths,0),1)</f>
        <v>14</v>
      </c>
      <c r="B444" s="171" t="n">
        <v>38899</v>
      </c>
      <c r="C444" s="159" t="s">
        <v>138</v>
      </c>
      <c r="D444" s="159" t="s">
        <v>15</v>
      </c>
      <c r="E444" s="160" t="n">
        <v>0</v>
      </c>
      <c r="F444" s="159" t="n">
        <v>0</v>
      </c>
      <c r="G444" s="160" t="n">
        <v>0</v>
      </c>
      <c r="H444" s="160" t="n">
        <v>0</v>
      </c>
      <c r="I444" s="160" t="n">
        <v>0</v>
      </c>
      <c r="J444" s="159" t="n">
        <v>0</v>
      </c>
    </row>
    <row r="445" customFormat="false" ht="12.75" hidden="false" customHeight="false" outlineLevel="0" collapsed="false">
      <c r="A445" s="0" t="n">
        <f aca="false">INDEX(BucketTable,MATCH(B445,SumMonths,0),1)</f>
        <v>14</v>
      </c>
      <c r="B445" s="171" t="n">
        <v>38899</v>
      </c>
      <c r="C445" s="159" t="s">
        <v>139</v>
      </c>
      <c r="D445" s="159" t="s">
        <v>15</v>
      </c>
      <c r="E445" s="160" t="n">
        <v>0</v>
      </c>
      <c r="F445" s="159" t="n">
        <v>0</v>
      </c>
      <c r="G445" s="160" t="n">
        <v>0</v>
      </c>
      <c r="H445" s="160" t="n">
        <v>0.0126</v>
      </c>
      <c r="I445" s="160" t="n">
        <v>0</v>
      </c>
      <c r="J445" s="159" t="n">
        <v>0</v>
      </c>
    </row>
    <row r="446" customFormat="false" ht="12.75" hidden="false" customHeight="false" outlineLevel="0" collapsed="false">
      <c r="A446" s="0" t="n">
        <f aca="false">INDEX(BucketTable,MATCH(B446,SumMonths,0),1)</f>
        <v>14</v>
      </c>
      <c r="B446" s="171" t="n">
        <v>38899</v>
      </c>
      <c r="C446" s="159" t="s">
        <v>140</v>
      </c>
      <c r="D446" s="159" t="s">
        <v>15</v>
      </c>
      <c r="E446" s="160" t="n">
        <v>0</v>
      </c>
      <c r="F446" s="159" t="n">
        <v>0</v>
      </c>
      <c r="G446" s="160" t="n">
        <v>0</v>
      </c>
      <c r="H446" s="160" t="n">
        <v>0</v>
      </c>
      <c r="I446" s="160" t="n">
        <v>0</v>
      </c>
      <c r="J446" s="159" t="n">
        <v>0</v>
      </c>
    </row>
    <row r="447" customFormat="false" ht="12.75" hidden="false" customHeight="false" outlineLevel="0" collapsed="false">
      <c r="A447" s="0" t="n">
        <f aca="false">INDEX(BucketTable,MATCH(B447,SumMonths,0),1)</f>
        <v>14</v>
      </c>
      <c r="B447" s="171" t="n">
        <v>38930</v>
      </c>
      <c r="C447" s="159" t="s">
        <v>137</v>
      </c>
      <c r="D447" s="159" t="s">
        <v>15</v>
      </c>
      <c r="E447" s="160" t="n">
        <v>0</v>
      </c>
      <c r="F447" s="159" t="n">
        <v>0</v>
      </c>
      <c r="G447" s="160" t="n">
        <v>0</v>
      </c>
      <c r="H447" s="160" t="n">
        <v>0</v>
      </c>
      <c r="I447" s="160" t="n">
        <v>0</v>
      </c>
      <c r="J447" s="159" t="n">
        <v>0</v>
      </c>
    </row>
    <row r="448" customFormat="false" ht="12.75" hidden="false" customHeight="false" outlineLevel="0" collapsed="false">
      <c r="A448" s="0" t="n">
        <f aca="false">INDEX(BucketTable,MATCH(B448,SumMonths,0),1)</f>
        <v>14</v>
      </c>
      <c r="B448" s="171" t="n">
        <v>38930</v>
      </c>
      <c r="C448" s="159" t="s">
        <v>138</v>
      </c>
      <c r="D448" s="159" t="s">
        <v>15</v>
      </c>
      <c r="E448" s="160" t="n">
        <v>0</v>
      </c>
      <c r="F448" s="159" t="n">
        <v>0</v>
      </c>
      <c r="G448" s="160" t="n">
        <v>0</v>
      </c>
      <c r="H448" s="160" t="n">
        <v>0</v>
      </c>
      <c r="I448" s="160" t="n">
        <v>0</v>
      </c>
      <c r="J448" s="159" t="n">
        <v>0</v>
      </c>
    </row>
    <row r="449" customFormat="false" ht="12.75" hidden="false" customHeight="false" outlineLevel="0" collapsed="false">
      <c r="A449" s="0" t="n">
        <f aca="false">INDEX(BucketTable,MATCH(B449,SumMonths,0),1)</f>
        <v>14</v>
      </c>
      <c r="B449" s="171" t="n">
        <v>38930</v>
      </c>
      <c r="C449" s="159" t="s">
        <v>139</v>
      </c>
      <c r="D449" s="159" t="s">
        <v>15</v>
      </c>
      <c r="E449" s="160" t="n">
        <v>0</v>
      </c>
      <c r="F449" s="159" t="n">
        <v>0</v>
      </c>
      <c r="G449" s="160" t="n">
        <v>0</v>
      </c>
      <c r="H449" s="160" t="n">
        <v>0.0126</v>
      </c>
      <c r="I449" s="160" t="n">
        <v>0</v>
      </c>
      <c r="J449" s="159" t="n">
        <v>0</v>
      </c>
    </row>
    <row r="450" customFormat="false" ht="12.75" hidden="false" customHeight="false" outlineLevel="0" collapsed="false">
      <c r="A450" s="0" t="n">
        <f aca="false">INDEX(BucketTable,MATCH(B450,SumMonths,0),1)</f>
        <v>14</v>
      </c>
      <c r="B450" s="171" t="n">
        <v>38930</v>
      </c>
      <c r="C450" s="159" t="s">
        <v>140</v>
      </c>
      <c r="D450" s="159" t="s">
        <v>15</v>
      </c>
      <c r="E450" s="160" t="n">
        <v>0</v>
      </c>
      <c r="F450" s="159" t="n">
        <v>0</v>
      </c>
      <c r="G450" s="160" t="n">
        <v>0</v>
      </c>
      <c r="H450" s="160" t="n">
        <v>0</v>
      </c>
      <c r="I450" s="160" t="n">
        <v>0</v>
      </c>
      <c r="J450" s="159" t="n">
        <v>0</v>
      </c>
    </row>
    <row r="451" customFormat="false" ht="12.75" hidden="false" customHeight="false" outlineLevel="0" collapsed="false">
      <c r="A451" s="0" t="n">
        <f aca="false">INDEX(BucketTable,MATCH(B451,SumMonths,0),1)</f>
        <v>14</v>
      </c>
      <c r="B451" s="171" t="n">
        <v>38961</v>
      </c>
      <c r="C451" s="159" t="s">
        <v>137</v>
      </c>
      <c r="D451" s="159" t="s">
        <v>15</v>
      </c>
      <c r="E451" s="160" t="n">
        <v>0</v>
      </c>
      <c r="F451" s="159" t="n">
        <v>0</v>
      </c>
      <c r="G451" s="160" t="n">
        <v>0</v>
      </c>
      <c r="H451" s="160" t="n">
        <v>0</v>
      </c>
      <c r="I451" s="160" t="n">
        <v>0</v>
      </c>
      <c r="J451" s="159" t="n">
        <v>0</v>
      </c>
    </row>
    <row r="452" customFormat="false" ht="12.75" hidden="false" customHeight="false" outlineLevel="0" collapsed="false">
      <c r="A452" s="0" t="n">
        <f aca="false">INDEX(BucketTable,MATCH(B452,SumMonths,0),1)</f>
        <v>14</v>
      </c>
      <c r="B452" s="171" t="n">
        <v>38961</v>
      </c>
      <c r="C452" s="159" t="s">
        <v>138</v>
      </c>
      <c r="D452" s="159" t="s">
        <v>15</v>
      </c>
      <c r="E452" s="160" t="n">
        <v>0</v>
      </c>
      <c r="F452" s="159" t="n">
        <v>0</v>
      </c>
      <c r="G452" s="160" t="n">
        <v>0</v>
      </c>
      <c r="H452" s="160" t="n">
        <v>0</v>
      </c>
      <c r="I452" s="160" t="n">
        <v>0</v>
      </c>
      <c r="J452" s="159" t="n">
        <v>0</v>
      </c>
    </row>
    <row r="453" customFormat="false" ht="12.75" hidden="false" customHeight="false" outlineLevel="0" collapsed="false">
      <c r="A453" s="0" t="n">
        <f aca="false">INDEX(BucketTable,MATCH(B453,SumMonths,0),1)</f>
        <v>14</v>
      </c>
      <c r="B453" s="171" t="n">
        <v>38961</v>
      </c>
      <c r="C453" s="159" t="s">
        <v>139</v>
      </c>
      <c r="D453" s="159" t="s">
        <v>15</v>
      </c>
      <c r="E453" s="160" t="n">
        <v>0</v>
      </c>
      <c r="F453" s="159" t="n">
        <v>0</v>
      </c>
      <c r="G453" s="160" t="n">
        <v>0</v>
      </c>
      <c r="H453" s="160" t="n">
        <v>0.0126</v>
      </c>
      <c r="I453" s="160" t="n">
        <v>0</v>
      </c>
      <c r="J453" s="159" t="n">
        <v>0</v>
      </c>
    </row>
    <row r="454" customFormat="false" ht="12.75" hidden="false" customHeight="false" outlineLevel="0" collapsed="false">
      <c r="A454" s="0" t="n">
        <f aca="false">INDEX(BucketTable,MATCH(B454,SumMonths,0),1)</f>
        <v>14</v>
      </c>
      <c r="B454" s="171" t="n">
        <v>38961</v>
      </c>
      <c r="C454" s="159" t="s">
        <v>140</v>
      </c>
      <c r="D454" s="159" t="s">
        <v>15</v>
      </c>
      <c r="E454" s="160" t="n">
        <v>0</v>
      </c>
      <c r="F454" s="159" t="n">
        <v>0</v>
      </c>
      <c r="G454" s="160" t="n">
        <v>0</v>
      </c>
      <c r="H454" s="160" t="n">
        <v>0</v>
      </c>
      <c r="I454" s="160" t="n">
        <v>0</v>
      </c>
      <c r="J454" s="159" t="n">
        <v>0</v>
      </c>
    </row>
    <row r="455" customFormat="false" ht="12.75" hidden="false" customHeight="false" outlineLevel="0" collapsed="false">
      <c r="A455" s="0" t="n">
        <f aca="false">INDEX(BucketTable,MATCH(B455,SumMonths,0),1)</f>
        <v>14</v>
      </c>
      <c r="B455" s="171" t="n">
        <v>38991</v>
      </c>
      <c r="C455" s="159" t="s">
        <v>137</v>
      </c>
      <c r="D455" s="159" t="s">
        <v>15</v>
      </c>
      <c r="E455" s="160" t="n">
        <v>0</v>
      </c>
      <c r="F455" s="159" t="n">
        <v>0</v>
      </c>
      <c r="G455" s="160" t="n">
        <v>0</v>
      </c>
      <c r="H455" s="160" t="n">
        <v>0</v>
      </c>
      <c r="I455" s="160" t="n">
        <v>0</v>
      </c>
      <c r="J455" s="159" t="n">
        <v>0</v>
      </c>
    </row>
    <row r="456" customFormat="false" ht="12.75" hidden="false" customHeight="false" outlineLevel="0" collapsed="false">
      <c r="A456" s="0" t="n">
        <f aca="false">INDEX(BucketTable,MATCH(B456,SumMonths,0),1)</f>
        <v>14</v>
      </c>
      <c r="B456" s="171" t="n">
        <v>38991</v>
      </c>
      <c r="C456" s="159" t="s">
        <v>138</v>
      </c>
      <c r="D456" s="159" t="s">
        <v>15</v>
      </c>
      <c r="E456" s="160" t="n">
        <v>0</v>
      </c>
      <c r="F456" s="159" t="n">
        <v>0</v>
      </c>
      <c r="G456" s="160" t="n">
        <v>0</v>
      </c>
      <c r="H456" s="160" t="n">
        <v>0</v>
      </c>
      <c r="I456" s="160" t="n">
        <v>0</v>
      </c>
      <c r="J456" s="159" t="n">
        <v>0</v>
      </c>
    </row>
    <row r="457" customFormat="false" ht="12.75" hidden="false" customHeight="false" outlineLevel="0" collapsed="false">
      <c r="A457" s="0" t="n">
        <f aca="false">INDEX(BucketTable,MATCH(B457,SumMonths,0),1)</f>
        <v>14</v>
      </c>
      <c r="B457" s="171" t="n">
        <v>38991</v>
      </c>
      <c r="C457" s="159" t="s">
        <v>139</v>
      </c>
      <c r="D457" s="159" t="s">
        <v>15</v>
      </c>
      <c r="E457" s="160" t="n">
        <v>0</v>
      </c>
      <c r="F457" s="159" t="n">
        <v>0</v>
      </c>
      <c r="G457" s="160" t="n">
        <v>0</v>
      </c>
      <c r="H457" s="160" t="n">
        <v>0.0126</v>
      </c>
      <c r="I457" s="160" t="n">
        <v>0</v>
      </c>
      <c r="J457" s="159" t="n">
        <v>0</v>
      </c>
    </row>
    <row r="458" customFormat="false" ht="12.75" hidden="false" customHeight="false" outlineLevel="0" collapsed="false">
      <c r="A458" s="0" t="n">
        <f aca="false">INDEX(BucketTable,MATCH(B458,SumMonths,0),1)</f>
        <v>14</v>
      </c>
      <c r="B458" s="171" t="n">
        <v>38991</v>
      </c>
      <c r="C458" s="159" t="s">
        <v>140</v>
      </c>
      <c r="D458" s="159" t="s">
        <v>15</v>
      </c>
      <c r="E458" s="160" t="n">
        <v>0</v>
      </c>
      <c r="F458" s="159" t="n">
        <v>0</v>
      </c>
      <c r="G458" s="160" t="n">
        <v>0</v>
      </c>
      <c r="H458" s="160" t="n">
        <v>0</v>
      </c>
      <c r="I458" s="160" t="n">
        <v>0</v>
      </c>
      <c r="J458" s="159" t="n">
        <v>0</v>
      </c>
    </row>
    <row r="459" customFormat="false" ht="12.75" hidden="false" customHeight="false" outlineLevel="0" collapsed="false">
      <c r="A459" s="0" t="n">
        <f aca="false">INDEX(BucketTable,MATCH(B459,SumMonths,0),1)</f>
        <v>14</v>
      </c>
      <c r="B459" s="171" t="n">
        <v>39022</v>
      </c>
      <c r="C459" s="159" t="s">
        <v>137</v>
      </c>
      <c r="D459" s="159" t="s">
        <v>15</v>
      </c>
      <c r="E459" s="160" t="n">
        <v>0</v>
      </c>
      <c r="F459" s="159" t="n">
        <v>0</v>
      </c>
      <c r="G459" s="160" t="n">
        <v>0</v>
      </c>
      <c r="H459" s="160" t="n">
        <v>-0.00569939613343</v>
      </c>
      <c r="I459" s="160" t="n">
        <v>0</v>
      </c>
      <c r="J459" s="159" t="n">
        <v>0</v>
      </c>
    </row>
    <row r="460" customFormat="false" ht="12.75" hidden="false" customHeight="false" outlineLevel="0" collapsed="false">
      <c r="A460" s="0" t="n">
        <f aca="false">INDEX(BucketTable,MATCH(B460,SumMonths,0),1)</f>
        <v>14</v>
      </c>
      <c r="B460" s="171" t="n">
        <v>39022</v>
      </c>
      <c r="C460" s="159" t="s">
        <v>138</v>
      </c>
      <c r="D460" s="159" t="s">
        <v>15</v>
      </c>
      <c r="E460" s="160" t="n">
        <v>0</v>
      </c>
      <c r="F460" s="159" t="n">
        <v>0</v>
      </c>
      <c r="G460" s="160" t="n">
        <v>0</v>
      </c>
      <c r="H460" s="160" t="n">
        <v>0.013834238052</v>
      </c>
      <c r="I460" s="160" t="n">
        <v>0</v>
      </c>
      <c r="J460" s="159" t="n">
        <v>0</v>
      </c>
    </row>
    <row r="461" customFormat="false" ht="12.75" hidden="false" customHeight="false" outlineLevel="0" collapsed="false">
      <c r="A461" s="0" t="n">
        <f aca="false">INDEX(BucketTable,MATCH(B461,SumMonths,0),1)</f>
        <v>14</v>
      </c>
      <c r="B461" s="171" t="n">
        <v>39022</v>
      </c>
      <c r="C461" s="159" t="s">
        <v>139</v>
      </c>
      <c r="D461" s="159" t="s">
        <v>15</v>
      </c>
      <c r="E461" s="160" t="n">
        <v>0</v>
      </c>
      <c r="F461" s="159" t="n">
        <v>0</v>
      </c>
      <c r="G461" s="160" t="n">
        <v>0</v>
      </c>
      <c r="H461" s="160" t="n">
        <v>0.0126</v>
      </c>
      <c r="I461" s="160" t="n">
        <v>0</v>
      </c>
      <c r="J461" s="159" t="n">
        <v>0</v>
      </c>
    </row>
    <row r="462" customFormat="false" ht="12.75" hidden="false" customHeight="false" outlineLevel="0" collapsed="false">
      <c r="A462" s="0" t="n">
        <f aca="false">INDEX(BucketTable,MATCH(B462,SumMonths,0),1)</f>
        <v>14</v>
      </c>
      <c r="B462" s="171" t="n">
        <v>39022</v>
      </c>
      <c r="C462" s="159" t="s">
        <v>140</v>
      </c>
      <c r="D462" s="159" t="s">
        <v>15</v>
      </c>
      <c r="E462" s="160" t="n">
        <v>0</v>
      </c>
      <c r="F462" s="159" t="n">
        <v>0</v>
      </c>
      <c r="G462" s="160" t="n">
        <v>0</v>
      </c>
      <c r="H462" s="160" t="n">
        <v>0</v>
      </c>
      <c r="I462" s="160" t="n">
        <v>0</v>
      </c>
      <c r="J462" s="159" t="n">
        <v>0</v>
      </c>
    </row>
    <row r="463" customFormat="false" ht="12.75" hidden="false" customHeight="false" outlineLevel="0" collapsed="false">
      <c r="A463" s="0" t="n">
        <f aca="false">INDEX(BucketTable,MATCH(B463,SumMonths,0),1)</f>
        <v>14</v>
      </c>
      <c r="B463" s="171" t="n">
        <v>39052</v>
      </c>
      <c r="C463" s="159" t="s">
        <v>137</v>
      </c>
      <c r="D463" s="159" t="s">
        <v>15</v>
      </c>
      <c r="E463" s="160" t="n">
        <v>0</v>
      </c>
      <c r="F463" s="159" t="n">
        <v>0</v>
      </c>
      <c r="G463" s="160" t="n">
        <v>0</v>
      </c>
      <c r="H463" s="160" t="n">
        <v>-0.01083821058274</v>
      </c>
      <c r="I463" s="160" t="n">
        <v>0</v>
      </c>
      <c r="J463" s="159" t="n">
        <v>0</v>
      </c>
    </row>
    <row r="464" customFormat="false" ht="12.75" hidden="false" customHeight="false" outlineLevel="0" collapsed="false">
      <c r="A464" s="0" t="n">
        <f aca="false">INDEX(BucketTable,MATCH(B464,SumMonths,0),1)</f>
        <v>14</v>
      </c>
      <c r="B464" s="171" t="n">
        <v>39052</v>
      </c>
      <c r="C464" s="159" t="s">
        <v>138</v>
      </c>
      <c r="D464" s="159" t="s">
        <v>15</v>
      </c>
      <c r="E464" s="160" t="n">
        <v>0</v>
      </c>
      <c r="F464" s="159" t="n">
        <v>0</v>
      </c>
      <c r="G464" s="160" t="n">
        <v>0</v>
      </c>
      <c r="H464" s="160" t="n">
        <v>0.007345557212</v>
      </c>
      <c r="I464" s="160" t="n">
        <v>0</v>
      </c>
      <c r="J464" s="159" t="n">
        <v>0</v>
      </c>
    </row>
    <row r="465" customFormat="false" ht="12.75" hidden="false" customHeight="false" outlineLevel="0" collapsed="false">
      <c r="A465" s="0" t="n">
        <f aca="false">INDEX(BucketTable,MATCH(B465,SumMonths,0),1)</f>
        <v>14</v>
      </c>
      <c r="B465" s="171" t="n">
        <v>39052</v>
      </c>
      <c r="C465" s="159" t="s">
        <v>139</v>
      </c>
      <c r="D465" s="159" t="s">
        <v>15</v>
      </c>
      <c r="E465" s="160" t="n">
        <v>0</v>
      </c>
      <c r="F465" s="159" t="n">
        <v>0</v>
      </c>
      <c r="G465" s="160" t="n">
        <v>0</v>
      </c>
      <c r="H465" s="160" t="n">
        <v>0.0126</v>
      </c>
      <c r="I465" s="160" t="n">
        <v>0</v>
      </c>
      <c r="J465" s="159" t="n">
        <v>0</v>
      </c>
    </row>
    <row r="466" customFormat="false" ht="12.75" hidden="false" customHeight="false" outlineLevel="0" collapsed="false">
      <c r="A466" s="0" t="n">
        <f aca="false">INDEX(BucketTable,MATCH(B466,SumMonths,0),1)</f>
        <v>14</v>
      </c>
      <c r="B466" s="171" t="n">
        <v>39052</v>
      </c>
      <c r="C466" s="159" t="s">
        <v>140</v>
      </c>
      <c r="D466" s="159" t="s">
        <v>15</v>
      </c>
      <c r="E466" s="160" t="n">
        <v>0</v>
      </c>
      <c r="F466" s="159" t="n">
        <v>0</v>
      </c>
      <c r="G466" s="160" t="n">
        <v>0</v>
      </c>
      <c r="H466" s="160" t="n">
        <v>0</v>
      </c>
      <c r="I466" s="160" t="n">
        <v>0</v>
      </c>
      <c r="J466" s="159" t="n">
        <v>0</v>
      </c>
    </row>
    <row r="467" customFormat="false" ht="12.75" hidden="false" customHeight="false" outlineLevel="0" collapsed="false">
      <c r="A467" s="0" t="n">
        <f aca="false">INDEX(BucketTable,MATCH(B467,SumMonths,0),1)</f>
        <v>14</v>
      </c>
      <c r="B467" s="171" t="n">
        <v>39083</v>
      </c>
      <c r="C467" s="159" t="s">
        <v>137</v>
      </c>
      <c r="D467" s="159" t="s">
        <v>15</v>
      </c>
      <c r="E467" s="160" t="n">
        <v>0</v>
      </c>
      <c r="F467" s="159" t="n">
        <v>0</v>
      </c>
      <c r="G467" s="160" t="n">
        <v>0</v>
      </c>
      <c r="H467" s="160" t="n">
        <v>0</v>
      </c>
      <c r="I467" s="160" t="n">
        <v>0</v>
      </c>
      <c r="J467" s="159" t="n">
        <v>0</v>
      </c>
    </row>
    <row r="468" customFormat="false" ht="12.75" hidden="false" customHeight="false" outlineLevel="0" collapsed="false">
      <c r="A468" s="0" t="n">
        <f aca="false">INDEX(BucketTable,MATCH(B468,SumMonths,0),1)</f>
        <v>14</v>
      </c>
      <c r="B468" s="171" t="n">
        <v>39083</v>
      </c>
      <c r="C468" s="159" t="s">
        <v>138</v>
      </c>
      <c r="D468" s="159" t="s">
        <v>15</v>
      </c>
      <c r="E468" s="160" t="n">
        <v>0</v>
      </c>
      <c r="F468" s="159" t="n">
        <v>0</v>
      </c>
      <c r="G468" s="160" t="n">
        <v>0</v>
      </c>
      <c r="H468" s="160" t="n">
        <v>-0.02202701568604</v>
      </c>
      <c r="I468" s="160" t="n">
        <v>0</v>
      </c>
      <c r="J468" s="159" t="n">
        <v>0</v>
      </c>
    </row>
    <row r="469" customFormat="false" ht="12.75" hidden="false" customHeight="false" outlineLevel="0" collapsed="false">
      <c r="A469" s="0" t="n">
        <f aca="false">INDEX(BucketTable,MATCH(B469,SumMonths,0),1)</f>
        <v>14</v>
      </c>
      <c r="B469" s="171" t="n">
        <v>39083</v>
      </c>
      <c r="C469" s="159" t="s">
        <v>139</v>
      </c>
      <c r="D469" s="159" t="s">
        <v>15</v>
      </c>
      <c r="E469" s="160" t="n">
        <v>0</v>
      </c>
      <c r="F469" s="159" t="n">
        <v>0</v>
      </c>
      <c r="G469" s="160" t="n">
        <v>0</v>
      </c>
      <c r="H469" s="160" t="n">
        <v>0.0126</v>
      </c>
      <c r="I469" s="160" t="n">
        <v>0</v>
      </c>
      <c r="J469" s="159" t="n">
        <v>0</v>
      </c>
    </row>
    <row r="470" customFormat="false" ht="12.75" hidden="false" customHeight="false" outlineLevel="0" collapsed="false">
      <c r="A470" s="0" t="n">
        <f aca="false">INDEX(BucketTable,MATCH(B470,SumMonths,0),1)</f>
        <v>14</v>
      </c>
      <c r="B470" s="171" t="n">
        <v>39083</v>
      </c>
      <c r="C470" s="159" t="s">
        <v>140</v>
      </c>
      <c r="D470" s="159" t="s">
        <v>15</v>
      </c>
      <c r="E470" s="160" t="n">
        <v>0</v>
      </c>
      <c r="F470" s="159" t="n">
        <v>0</v>
      </c>
      <c r="G470" s="160" t="n">
        <v>0</v>
      </c>
      <c r="H470" s="160" t="n">
        <v>0</v>
      </c>
      <c r="I470" s="160" t="n">
        <v>0</v>
      </c>
      <c r="J470" s="159" t="n">
        <v>0</v>
      </c>
    </row>
    <row r="471" customFormat="false" ht="12.75" hidden="false" customHeight="false" outlineLevel="0" collapsed="false">
      <c r="A471" s="0" t="n">
        <f aca="false">INDEX(BucketTable,MATCH(B471,SumMonths,0),1)</f>
        <v>14</v>
      </c>
      <c r="B471" s="171" t="n">
        <v>39083</v>
      </c>
      <c r="C471" s="159" t="s">
        <v>144</v>
      </c>
      <c r="D471" s="159" t="s">
        <v>15</v>
      </c>
      <c r="E471" s="160" t="n">
        <v>0.04575415</v>
      </c>
      <c r="F471" s="159" t="n">
        <v>0</v>
      </c>
      <c r="G471" s="160" t="n">
        <v>0.04575415</v>
      </c>
      <c r="H471" s="160" t="n">
        <v>-0.1</v>
      </c>
      <c r="I471" s="160" t="n">
        <v>-0.004575415</v>
      </c>
      <c r="J471" s="159" t="n">
        <v>0</v>
      </c>
    </row>
    <row r="472" customFormat="false" ht="12.75" hidden="false" customHeight="false" outlineLevel="0" collapsed="false">
      <c r="A472" s="0" t="n">
        <f aca="false">INDEX(BucketTable,MATCH(B472,SumMonths,0),1)</f>
        <v>14</v>
      </c>
      <c r="B472" s="171" t="n">
        <v>39114</v>
      </c>
      <c r="C472" s="159" t="s">
        <v>137</v>
      </c>
      <c r="D472" s="159" t="s">
        <v>15</v>
      </c>
      <c r="E472" s="160" t="n">
        <v>4.22632229</v>
      </c>
      <c r="F472" s="159" t="n">
        <v>0</v>
      </c>
      <c r="G472" s="160" t="n">
        <v>4.22632229</v>
      </c>
      <c r="H472" s="160" t="n">
        <v>0</v>
      </c>
      <c r="I472" s="160" t="n">
        <v>0</v>
      </c>
      <c r="J472" s="159" t="n">
        <v>0</v>
      </c>
    </row>
    <row r="473" customFormat="false" ht="12.75" hidden="false" customHeight="false" outlineLevel="0" collapsed="false">
      <c r="A473" s="0" t="n">
        <f aca="false">INDEX(BucketTable,MATCH(B473,SumMonths,0),1)</f>
        <v>14</v>
      </c>
      <c r="B473" s="171" t="n">
        <v>39114</v>
      </c>
      <c r="C473" s="159" t="s">
        <v>138</v>
      </c>
      <c r="D473" s="159" t="s">
        <v>15</v>
      </c>
      <c r="E473" s="160" t="n">
        <v>-1.48485622</v>
      </c>
      <c r="F473" s="159" t="n">
        <v>0</v>
      </c>
      <c r="G473" s="160" t="n">
        <v>-1.48485622</v>
      </c>
      <c r="H473" s="160" t="n">
        <v>-0.00652968883515</v>
      </c>
      <c r="I473" s="160" t="n">
        <v>0.00969564908153703</v>
      </c>
      <c r="J473" s="159" t="n">
        <v>0</v>
      </c>
    </row>
    <row r="474" customFormat="false" ht="12.75" hidden="false" customHeight="false" outlineLevel="0" collapsed="false">
      <c r="A474" s="0" t="n">
        <f aca="false">INDEX(BucketTable,MATCH(B474,SumMonths,0),1)</f>
        <v>14</v>
      </c>
      <c r="B474" s="171" t="n">
        <v>39114</v>
      </c>
      <c r="C474" s="159" t="s">
        <v>139</v>
      </c>
      <c r="D474" s="159" t="s">
        <v>15</v>
      </c>
      <c r="E474" s="160" t="n">
        <v>-1.84345182</v>
      </c>
      <c r="F474" s="159" t="n">
        <v>0</v>
      </c>
      <c r="G474" s="160" t="n">
        <v>-1.84345182</v>
      </c>
      <c r="H474" s="160" t="n">
        <v>0.0126</v>
      </c>
      <c r="I474" s="160" t="n">
        <v>-0.023227492932</v>
      </c>
      <c r="J474" s="159" t="n">
        <v>0</v>
      </c>
    </row>
    <row r="475" customFormat="false" ht="12.75" hidden="false" customHeight="false" outlineLevel="0" collapsed="false">
      <c r="A475" s="0" t="n">
        <f aca="false">INDEX(BucketTable,MATCH(B475,SumMonths,0),1)</f>
        <v>14</v>
      </c>
      <c r="B475" s="171" t="n">
        <v>39114</v>
      </c>
      <c r="C475" s="159" t="s">
        <v>140</v>
      </c>
      <c r="D475" s="159" t="s">
        <v>15</v>
      </c>
      <c r="E475" s="160" t="n">
        <v>-0.89801425</v>
      </c>
      <c r="F475" s="159" t="n">
        <v>0</v>
      </c>
      <c r="G475" s="160" t="n">
        <v>-0.89801425</v>
      </c>
      <c r="H475" s="160" t="n">
        <v>0</v>
      </c>
      <c r="I475" s="160" t="n">
        <v>0</v>
      </c>
      <c r="J475" s="159" t="n">
        <v>0</v>
      </c>
    </row>
    <row r="476" customFormat="false" ht="12.75" hidden="false" customHeight="false" outlineLevel="0" collapsed="false">
      <c r="A476" s="0" t="n">
        <f aca="false">INDEX(BucketTable,MATCH(B476,SumMonths,0),1)</f>
        <v>14</v>
      </c>
      <c r="B476" s="171" t="n">
        <v>39114</v>
      </c>
      <c r="C476" s="159" t="s">
        <v>144</v>
      </c>
      <c r="D476" s="159" t="s">
        <v>15</v>
      </c>
      <c r="E476" s="160" t="n">
        <v>0.04110598</v>
      </c>
      <c r="F476" s="159" t="n">
        <v>0</v>
      </c>
      <c r="G476" s="160" t="n">
        <v>0.04110598</v>
      </c>
      <c r="H476" s="160" t="n">
        <v>-0.1</v>
      </c>
      <c r="I476" s="160" t="n">
        <v>-0.004110598</v>
      </c>
      <c r="J476" s="159" t="n">
        <v>0</v>
      </c>
    </row>
    <row r="477" customFormat="false" ht="12.75" hidden="false" customHeight="false" outlineLevel="0" collapsed="false">
      <c r="A477" s="0" t="n">
        <f aca="false">INDEX(BucketTable,MATCH(B477,SumMonths,0),1)</f>
        <v>14</v>
      </c>
      <c r="B477" s="171" t="n">
        <v>39142</v>
      </c>
      <c r="C477" s="159" t="s">
        <v>137</v>
      </c>
      <c r="D477" s="159" t="s">
        <v>15</v>
      </c>
      <c r="E477" s="160" t="n">
        <v>4.65648085</v>
      </c>
      <c r="F477" s="159" t="n">
        <v>0</v>
      </c>
      <c r="G477" s="160" t="n">
        <v>4.65648085</v>
      </c>
      <c r="H477" s="160" t="n">
        <v>0</v>
      </c>
      <c r="I477" s="160" t="n">
        <v>0</v>
      </c>
      <c r="J477" s="159" t="n">
        <v>0</v>
      </c>
    </row>
    <row r="478" customFormat="false" ht="12.75" hidden="false" customHeight="false" outlineLevel="0" collapsed="false">
      <c r="A478" s="0" t="n">
        <f aca="false">INDEX(BucketTable,MATCH(B478,SumMonths,0),1)</f>
        <v>14</v>
      </c>
      <c r="B478" s="171" t="n">
        <v>39142</v>
      </c>
      <c r="C478" s="159" t="s">
        <v>138</v>
      </c>
      <c r="D478" s="159" t="s">
        <v>15</v>
      </c>
      <c r="E478" s="160" t="n">
        <v>-1.63598611</v>
      </c>
      <c r="F478" s="159" t="n">
        <v>0</v>
      </c>
      <c r="G478" s="160" t="n">
        <v>-1.63598611</v>
      </c>
      <c r="H478" s="160" t="n">
        <v>0.020143270492</v>
      </c>
      <c r="I478" s="160" t="n">
        <v>-0.0329541107348849</v>
      </c>
      <c r="J478" s="159" t="n">
        <v>0</v>
      </c>
    </row>
    <row r="479" customFormat="false" ht="12.75" hidden="false" customHeight="false" outlineLevel="0" collapsed="false">
      <c r="A479" s="0" t="n">
        <f aca="false">INDEX(BucketTable,MATCH(B479,SumMonths,0),1)</f>
        <v>14</v>
      </c>
      <c r="B479" s="171" t="n">
        <v>39142</v>
      </c>
      <c r="C479" s="159" t="s">
        <v>139</v>
      </c>
      <c r="D479" s="159" t="s">
        <v>15</v>
      </c>
      <c r="E479" s="160" t="n">
        <v>-2.03107986</v>
      </c>
      <c r="F479" s="159" t="n">
        <v>0</v>
      </c>
      <c r="G479" s="160" t="n">
        <v>-2.03107986</v>
      </c>
      <c r="H479" s="160" t="n">
        <v>0.0126</v>
      </c>
      <c r="I479" s="160" t="n">
        <v>-0.025591606236</v>
      </c>
      <c r="J479" s="159" t="n">
        <v>0</v>
      </c>
    </row>
    <row r="480" customFormat="false" ht="12.75" hidden="false" customHeight="false" outlineLevel="0" collapsed="false">
      <c r="A480" s="0" t="n">
        <f aca="false">INDEX(BucketTable,MATCH(B480,SumMonths,0),1)</f>
        <v>14</v>
      </c>
      <c r="B480" s="171" t="n">
        <v>39142</v>
      </c>
      <c r="C480" s="159" t="s">
        <v>140</v>
      </c>
      <c r="D480" s="159" t="s">
        <v>15</v>
      </c>
      <c r="E480" s="160" t="n">
        <v>-0.98941488</v>
      </c>
      <c r="F480" s="159" t="n">
        <v>0</v>
      </c>
      <c r="G480" s="160" t="n">
        <v>-0.98941488</v>
      </c>
      <c r="H480" s="160" t="n">
        <v>0</v>
      </c>
      <c r="I480" s="160" t="n">
        <v>0</v>
      </c>
      <c r="J480" s="159" t="n">
        <v>0</v>
      </c>
    </row>
    <row r="481" customFormat="false" ht="12.75" hidden="false" customHeight="false" outlineLevel="0" collapsed="false">
      <c r="A481" s="0" t="n">
        <f aca="false">INDEX(BucketTable,MATCH(B481,SumMonths,0),1)</f>
        <v>14</v>
      </c>
      <c r="B481" s="171" t="n">
        <v>39142</v>
      </c>
      <c r="C481" s="159" t="s">
        <v>144</v>
      </c>
      <c r="D481" s="159" t="s">
        <v>15</v>
      </c>
      <c r="E481" s="160" t="n">
        <v>0.04528978</v>
      </c>
      <c r="F481" s="159" t="n">
        <v>0</v>
      </c>
      <c r="G481" s="160" t="n">
        <v>0.04528978</v>
      </c>
      <c r="H481" s="160" t="n">
        <v>-0.1</v>
      </c>
      <c r="I481" s="160" t="n">
        <v>-0.004528978</v>
      </c>
      <c r="J481" s="159" t="n">
        <v>0</v>
      </c>
    </row>
    <row r="482" customFormat="false" ht="12.75" hidden="false" customHeight="false" outlineLevel="0" collapsed="false">
      <c r="A482" s="0" t="n">
        <f aca="false">INDEX(BucketTable,MATCH(B482,SumMonths,0),1)</f>
        <v>14</v>
      </c>
      <c r="B482" s="171" t="n">
        <v>39173</v>
      </c>
      <c r="C482" s="159" t="s">
        <v>137</v>
      </c>
      <c r="D482" s="159" t="s">
        <v>15</v>
      </c>
      <c r="E482" s="160" t="n">
        <v>4.48208099</v>
      </c>
      <c r="F482" s="159" t="n">
        <v>0</v>
      </c>
      <c r="G482" s="160" t="n">
        <v>4.48208099</v>
      </c>
      <c r="H482" s="160" t="n">
        <v>0</v>
      </c>
      <c r="I482" s="160" t="n">
        <v>0</v>
      </c>
      <c r="J482" s="159" t="n">
        <v>0</v>
      </c>
    </row>
    <row r="483" customFormat="false" ht="12.75" hidden="false" customHeight="false" outlineLevel="0" collapsed="false">
      <c r="A483" s="0" t="n">
        <f aca="false">INDEX(BucketTable,MATCH(B483,SumMonths,0),1)</f>
        <v>14</v>
      </c>
      <c r="B483" s="171" t="n">
        <v>39173</v>
      </c>
      <c r="C483" s="159" t="s">
        <v>138</v>
      </c>
      <c r="D483" s="159" t="s">
        <v>15</v>
      </c>
      <c r="E483" s="160" t="n">
        <v>-1.57471328</v>
      </c>
      <c r="F483" s="159" t="n">
        <v>0</v>
      </c>
      <c r="G483" s="160" t="n">
        <v>-1.57471328</v>
      </c>
      <c r="H483" s="160" t="n">
        <v>0</v>
      </c>
      <c r="I483" s="160" t="n">
        <v>0</v>
      </c>
      <c r="J483" s="159" t="n">
        <v>0</v>
      </c>
    </row>
    <row r="484" customFormat="false" ht="12.75" hidden="false" customHeight="false" outlineLevel="0" collapsed="false">
      <c r="A484" s="0" t="n">
        <f aca="false">INDEX(BucketTable,MATCH(B484,SumMonths,0),1)</f>
        <v>14</v>
      </c>
      <c r="B484" s="171" t="n">
        <v>39173</v>
      </c>
      <c r="C484" s="159" t="s">
        <v>139</v>
      </c>
      <c r="D484" s="159" t="s">
        <v>15</v>
      </c>
      <c r="E484" s="160" t="n">
        <v>-1.95500953</v>
      </c>
      <c r="F484" s="159" t="n">
        <v>0</v>
      </c>
      <c r="G484" s="160" t="n">
        <v>-1.95500953</v>
      </c>
      <c r="H484" s="160" t="n">
        <v>0.0126</v>
      </c>
      <c r="I484" s="160" t="n">
        <v>-0.024633120078</v>
      </c>
      <c r="J484" s="159" t="n">
        <v>0</v>
      </c>
    </row>
    <row r="485" customFormat="false" ht="12.75" hidden="false" customHeight="false" outlineLevel="0" collapsed="false">
      <c r="A485" s="0" t="n">
        <f aca="false">INDEX(BucketTable,MATCH(B485,SumMonths,0),1)</f>
        <v>14</v>
      </c>
      <c r="B485" s="171" t="n">
        <v>39173</v>
      </c>
      <c r="C485" s="159" t="s">
        <v>140</v>
      </c>
      <c r="D485" s="159" t="s">
        <v>15</v>
      </c>
      <c r="E485" s="160" t="n">
        <v>-0.95235818</v>
      </c>
      <c r="F485" s="159" t="n">
        <v>0</v>
      </c>
      <c r="G485" s="160" t="n">
        <v>-0.95235818</v>
      </c>
      <c r="H485" s="160" t="n">
        <v>0</v>
      </c>
      <c r="I485" s="160" t="n">
        <v>0</v>
      </c>
      <c r="J485" s="159" t="n">
        <v>0</v>
      </c>
    </row>
    <row r="486" customFormat="false" ht="12.75" hidden="false" customHeight="false" outlineLevel="0" collapsed="false">
      <c r="A486" s="0" t="n">
        <f aca="false">INDEX(BucketTable,MATCH(B486,SumMonths,0),1)</f>
        <v>14</v>
      </c>
      <c r="B486" s="171" t="n">
        <v>39173</v>
      </c>
      <c r="C486" s="159" t="s">
        <v>144</v>
      </c>
      <c r="D486" s="159" t="s">
        <v>15</v>
      </c>
      <c r="E486" s="160" t="n">
        <v>0.04359354</v>
      </c>
      <c r="F486" s="159" t="n">
        <v>0</v>
      </c>
      <c r="G486" s="160" t="n">
        <v>0.04359354</v>
      </c>
      <c r="H486" s="160" t="n">
        <v>-0.1</v>
      </c>
      <c r="I486" s="160" t="n">
        <v>-0.004359354</v>
      </c>
      <c r="J486" s="159" t="n">
        <v>0</v>
      </c>
    </row>
    <row r="487" customFormat="false" ht="12.75" hidden="false" customHeight="false" outlineLevel="0" collapsed="false">
      <c r="A487" s="0" t="n">
        <f aca="false">INDEX(BucketTable,MATCH(B487,SumMonths,0),1)</f>
        <v>14</v>
      </c>
      <c r="B487" s="171" t="n">
        <v>39203</v>
      </c>
      <c r="C487" s="159" t="s">
        <v>137</v>
      </c>
      <c r="D487" s="159" t="s">
        <v>15</v>
      </c>
      <c r="E487" s="160" t="n">
        <v>4.60744274</v>
      </c>
      <c r="F487" s="159" t="n">
        <v>0</v>
      </c>
      <c r="G487" s="160" t="n">
        <v>4.60744274</v>
      </c>
      <c r="H487" s="160" t="n">
        <v>0</v>
      </c>
      <c r="I487" s="160" t="n">
        <v>0</v>
      </c>
      <c r="J487" s="159" t="n">
        <v>0</v>
      </c>
    </row>
    <row r="488" customFormat="false" ht="12.75" hidden="false" customHeight="false" outlineLevel="0" collapsed="false">
      <c r="A488" s="0" t="n">
        <f aca="false">INDEX(BucketTable,MATCH(B488,SumMonths,0),1)</f>
        <v>14</v>
      </c>
      <c r="B488" s="171" t="n">
        <v>39203</v>
      </c>
      <c r="C488" s="159" t="s">
        <v>138</v>
      </c>
      <c r="D488" s="159" t="s">
        <v>15</v>
      </c>
      <c r="E488" s="160" t="n">
        <v>-1.61875729</v>
      </c>
      <c r="F488" s="159" t="n">
        <v>0</v>
      </c>
      <c r="G488" s="160" t="n">
        <v>-1.61875729</v>
      </c>
      <c r="H488" s="160" t="n">
        <v>0</v>
      </c>
      <c r="I488" s="160" t="n">
        <v>0</v>
      </c>
      <c r="J488" s="159" t="n">
        <v>0</v>
      </c>
    </row>
    <row r="489" customFormat="false" ht="12.75" hidden="false" customHeight="false" outlineLevel="0" collapsed="false">
      <c r="A489" s="0" t="n">
        <f aca="false">INDEX(BucketTable,MATCH(B489,SumMonths,0),1)</f>
        <v>14</v>
      </c>
      <c r="B489" s="171" t="n">
        <v>39203</v>
      </c>
      <c r="C489" s="159" t="s">
        <v>139</v>
      </c>
      <c r="D489" s="159" t="s">
        <v>15</v>
      </c>
      <c r="E489" s="160" t="n">
        <v>-2.00969025</v>
      </c>
      <c r="F489" s="159" t="n">
        <v>0</v>
      </c>
      <c r="G489" s="160" t="n">
        <v>-2.00969025</v>
      </c>
      <c r="H489" s="160" t="n">
        <v>0.0126</v>
      </c>
      <c r="I489" s="160" t="n">
        <v>-0.02532209715</v>
      </c>
      <c r="J489" s="159" t="n">
        <v>0</v>
      </c>
    </row>
    <row r="490" customFormat="false" ht="12.75" hidden="false" customHeight="false" outlineLevel="0" collapsed="false">
      <c r="A490" s="0" t="n">
        <f aca="false">INDEX(BucketTable,MATCH(B490,SumMonths,0),1)</f>
        <v>14</v>
      </c>
      <c r="B490" s="171" t="n">
        <v>39203</v>
      </c>
      <c r="C490" s="159" t="s">
        <v>140</v>
      </c>
      <c r="D490" s="159" t="s">
        <v>15</v>
      </c>
      <c r="E490" s="160" t="n">
        <v>-0.9789952</v>
      </c>
      <c r="F490" s="159" t="n">
        <v>0</v>
      </c>
      <c r="G490" s="160" t="n">
        <v>-0.9789952</v>
      </c>
      <c r="H490" s="160" t="n">
        <v>0</v>
      </c>
      <c r="I490" s="160" t="n">
        <v>0</v>
      </c>
      <c r="J490" s="159" t="n">
        <v>0</v>
      </c>
    </row>
    <row r="491" customFormat="false" ht="12.75" hidden="false" customHeight="false" outlineLevel="0" collapsed="false">
      <c r="A491" s="0" t="n">
        <f aca="false">INDEX(BucketTable,MATCH(B491,SumMonths,0),1)</f>
        <v>14</v>
      </c>
      <c r="B491" s="171" t="n">
        <v>39203</v>
      </c>
      <c r="C491" s="159" t="s">
        <v>144</v>
      </c>
      <c r="D491" s="159" t="s">
        <v>15</v>
      </c>
      <c r="E491" s="160" t="n">
        <v>0.04481283</v>
      </c>
      <c r="F491" s="159" t="n">
        <v>0</v>
      </c>
      <c r="G491" s="160" t="n">
        <v>0.04481283</v>
      </c>
      <c r="H491" s="160" t="n">
        <v>-0.1</v>
      </c>
      <c r="I491" s="160" t="n">
        <v>-0.004481283</v>
      </c>
      <c r="J491" s="159" t="n">
        <v>0</v>
      </c>
    </row>
    <row r="492" customFormat="false" ht="12.75" hidden="false" customHeight="false" outlineLevel="0" collapsed="false">
      <c r="A492" s="0" t="n">
        <f aca="false">INDEX(BucketTable,MATCH(B492,SumMonths,0),1)</f>
        <v>14</v>
      </c>
      <c r="B492" s="171" t="n">
        <v>39234</v>
      </c>
      <c r="C492" s="159" t="s">
        <v>137</v>
      </c>
      <c r="D492" s="159" t="s">
        <v>15</v>
      </c>
      <c r="E492" s="160" t="n">
        <v>4.43477738</v>
      </c>
      <c r="F492" s="159" t="n">
        <v>0</v>
      </c>
      <c r="G492" s="160" t="n">
        <v>4.43477738</v>
      </c>
      <c r="H492" s="160" t="n">
        <v>0</v>
      </c>
      <c r="I492" s="160" t="n">
        <v>0</v>
      </c>
      <c r="J492" s="159" t="n">
        <v>0</v>
      </c>
    </row>
    <row r="493" customFormat="false" ht="12.75" hidden="false" customHeight="false" outlineLevel="0" collapsed="false">
      <c r="A493" s="0" t="n">
        <f aca="false">INDEX(BucketTable,MATCH(B493,SumMonths,0),1)</f>
        <v>14</v>
      </c>
      <c r="B493" s="171" t="n">
        <v>39234</v>
      </c>
      <c r="C493" s="159" t="s">
        <v>138</v>
      </c>
      <c r="D493" s="159" t="s">
        <v>15</v>
      </c>
      <c r="E493" s="160" t="n">
        <v>-1.55809385</v>
      </c>
      <c r="F493" s="159" t="n">
        <v>0</v>
      </c>
      <c r="G493" s="160" t="n">
        <v>-1.55809385</v>
      </c>
      <c r="H493" s="160" t="n">
        <v>0</v>
      </c>
      <c r="I493" s="160" t="n">
        <v>0</v>
      </c>
      <c r="J493" s="159" t="n">
        <v>0</v>
      </c>
    </row>
    <row r="494" customFormat="false" ht="12.75" hidden="false" customHeight="false" outlineLevel="0" collapsed="false">
      <c r="A494" s="0" t="n">
        <f aca="false">INDEX(BucketTable,MATCH(B494,SumMonths,0),1)</f>
        <v>14</v>
      </c>
      <c r="B494" s="171" t="n">
        <v>39234</v>
      </c>
      <c r="C494" s="159" t="s">
        <v>139</v>
      </c>
      <c r="D494" s="159" t="s">
        <v>15</v>
      </c>
      <c r="E494" s="160" t="n">
        <v>-1.93437648</v>
      </c>
      <c r="F494" s="159" t="n">
        <v>0</v>
      </c>
      <c r="G494" s="160" t="n">
        <v>-1.93437648</v>
      </c>
      <c r="H494" s="160" t="n">
        <v>0.0126</v>
      </c>
      <c r="I494" s="160" t="n">
        <v>-0.024373143648</v>
      </c>
      <c r="J494" s="159" t="n">
        <v>0</v>
      </c>
    </row>
    <row r="495" customFormat="false" ht="12.75" hidden="false" customHeight="false" outlineLevel="0" collapsed="false">
      <c r="A495" s="0" t="n">
        <f aca="false">INDEX(BucketTable,MATCH(B495,SumMonths,0),1)</f>
        <v>14</v>
      </c>
      <c r="B495" s="171" t="n">
        <v>39234</v>
      </c>
      <c r="C495" s="159" t="s">
        <v>140</v>
      </c>
      <c r="D495" s="159" t="s">
        <v>15</v>
      </c>
      <c r="E495" s="160" t="n">
        <v>-0.94230705</v>
      </c>
      <c r="F495" s="159" t="n">
        <v>0</v>
      </c>
      <c r="G495" s="160" t="n">
        <v>-0.94230705</v>
      </c>
      <c r="H495" s="160" t="n">
        <v>0</v>
      </c>
      <c r="I495" s="160" t="n">
        <v>0</v>
      </c>
      <c r="J495" s="159" t="n">
        <v>0</v>
      </c>
    </row>
    <row r="496" customFormat="false" ht="12.75" hidden="false" customHeight="false" outlineLevel="0" collapsed="false">
      <c r="A496" s="0" t="n">
        <f aca="false">INDEX(BucketTable,MATCH(B496,SumMonths,0),1)</f>
        <v>14</v>
      </c>
      <c r="B496" s="171" t="n">
        <v>39234</v>
      </c>
      <c r="C496" s="159" t="s">
        <v>144</v>
      </c>
      <c r="D496" s="159" t="s">
        <v>15</v>
      </c>
      <c r="E496" s="160" t="n">
        <v>0.04313345</v>
      </c>
      <c r="F496" s="159" t="n">
        <v>0</v>
      </c>
      <c r="G496" s="160" t="n">
        <v>0.04313345</v>
      </c>
      <c r="H496" s="160" t="n">
        <v>-0.1</v>
      </c>
      <c r="I496" s="160" t="n">
        <v>-0.004313345</v>
      </c>
      <c r="J496" s="159" t="n">
        <v>0</v>
      </c>
    </row>
    <row r="497" customFormat="false" ht="12.75" hidden="false" customHeight="false" outlineLevel="0" collapsed="false">
      <c r="A497" s="0" t="n">
        <f aca="false">INDEX(BucketTable,MATCH(B497,SumMonths,0),1)</f>
        <v>14</v>
      </c>
      <c r="B497" s="171" t="n">
        <v>39264</v>
      </c>
      <c r="C497" s="159" t="s">
        <v>137</v>
      </c>
      <c r="D497" s="159" t="s">
        <v>15</v>
      </c>
      <c r="E497" s="160" t="n">
        <v>4.55856917</v>
      </c>
      <c r="F497" s="159" t="n">
        <v>0</v>
      </c>
      <c r="G497" s="160" t="n">
        <v>4.55856917</v>
      </c>
      <c r="H497" s="160" t="n">
        <v>0</v>
      </c>
      <c r="I497" s="160" t="n">
        <v>0</v>
      </c>
      <c r="J497" s="159" t="n">
        <v>0</v>
      </c>
    </row>
    <row r="498" customFormat="false" ht="12.75" hidden="false" customHeight="false" outlineLevel="0" collapsed="false">
      <c r="A498" s="0" t="n">
        <f aca="false">INDEX(BucketTable,MATCH(B498,SumMonths,0),1)</f>
        <v>14</v>
      </c>
      <c r="B498" s="171" t="n">
        <v>39264</v>
      </c>
      <c r="C498" s="159" t="s">
        <v>138</v>
      </c>
      <c r="D498" s="159" t="s">
        <v>15</v>
      </c>
      <c r="E498" s="160" t="n">
        <v>-1.60158628</v>
      </c>
      <c r="F498" s="159" t="n">
        <v>0</v>
      </c>
      <c r="G498" s="160" t="n">
        <v>-1.60158628</v>
      </c>
      <c r="H498" s="160" t="n">
        <v>0</v>
      </c>
      <c r="I498" s="160" t="n">
        <v>0</v>
      </c>
      <c r="J498" s="159" t="n">
        <v>0</v>
      </c>
    </row>
    <row r="499" customFormat="false" ht="12.75" hidden="false" customHeight="false" outlineLevel="0" collapsed="false">
      <c r="A499" s="0" t="n">
        <f aca="false">INDEX(BucketTable,MATCH(B499,SumMonths,0),1)</f>
        <v>14</v>
      </c>
      <c r="B499" s="171" t="n">
        <v>39264</v>
      </c>
      <c r="C499" s="159" t="s">
        <v>139</v>
      </c>
      <c r="D499" s="159" t="s">
        <v>15</v>
      </c>
      <c r="E499" s="160" t="n">
        <v>-1.98837241</v>
      </c>
      <c r="F499" s="159" t="n">
        <v>0</v>
      </c>
      <c r="G499" s="160" t="n">
        <v>-1.98837241</v>
      </c>
      <c r="H499" s="160" t="n">
        <v>0.0126</v>
      </c>
      <c r="I499" s="160" t="n">
        <v>-0.025053492366</v>
      </c>
      <c r="J499" s="159" t="n">
        <v>0</v>
      </c>
    </row>
    <row r="500" customFormat="false" ht="12.75" hidden="false" customHeight="false" outlineLevel="0" collapsed="false">
      <c r="A500" s="0" t="n">
        <f aca="false">INDEX(BucketTable,MATCH(B500,SumMonths,0),1)</f>
        <v>14</v>
      </c>
      <c r="B500" s="171" t="n">
        <v>39264</v>
      </c>
      <c r="C500" s="159" t="s">
        <v>140</v>
      </c>
      <c r="D500" s="159" t="s">
        <v>15</v>
      </c>
      <c r="E500" s="160" t="n">
        <v>-0.96861048</v>
      </c>
      <c r="F500" s="159" t="n">
        <v>0</v>
      </c>
      <c r="G500" s="160" t="n">
        <v>-0.96861048</v>
      </c>
      <c r="H500" s="160" t="n">
        <v>0</v>
      </c>
      <c r="I500" s="160" t="n">
        <v>0</v>
      </c>
      <c r="J500" s="159" t="n">
        <v>0</v>
      </c>
    </row>
    <row r="501" customFormat="false" ht="12.75" hidden="false" customHeight="false" outlineLevel="0" collapsed="false">
      <c r="A501" s="0" t="n">
        <f aca="false">INDEX(BucketTable,MATCH(B501,SumMonths,0),1)</f>
        <v>14</v>
      </c>
      <c r="B501" s="171" t="n">
        <v>39264</v>
      </c>
      <c r="C501" s="159" t="s">
        <v>144</v>
      </c>
      <c r="D501" s="159" t="s">
        <v>15</v>
      </c>
      <c r="E501" s="160" t="n">
        <v>0.04433748</v>
      </c>
      <c r="F501" s="159" t="n">
        <v>0</v>
      </c>
      <c r="G501" s="160" t="n">
        <v>0.04433748</v>
      </c>
      <c r="H501" s="160" t="n">
        <v>-0.1</v>
      </c>
      <c r="I501" s="160" t="n">
        <v>-0.004433748</v>
      </c>
      <c r="J501" s="159" t="n">
        <v>0</v>
      </c>
    </row>
    <row r="502" customFormat="false" ht="12.75" hidden="false" customHeight="false" outlineLevel="0" collapsed="false">
      <c r="A502" s="0" t="n">
        <f aca="false">INDEX(BucketTable,MATCH(B502,SumMonths,0),1)</f>
        <v>14</v>
      </c>
      <c r="B502" s="171" t="n">
        <v>39295</v>
      </c>
      <c r="C502" s="159" t="s">
        <v>137</v>
      </c>
      <c r="D502" s="159" t="s">
        <v>15</v>
      </c>
      <c r="E502" s="160" t="n">
        <v>4.53373947</v>
      </c>
      <c r="F502" s="159" t="n">
        <v>0</v>
      </c>
      <c r="G502" s="160" t="n">
        <v>4.53373947</v>
      </c>
      <c r="H502" s="160" t="n">
        <v>0</v>
      </c>
      <c r="I502" s="160" t="n">
        <v>0</v>
      </c>
      <c r="J502" s="159" t="n">
        <v>0</v>
      </c>
    </row>
    <row r="503" customFormat="false" ht="12.75" hidden="false" customHeight="false" outlineLevel="0" collapsed="false">
      <c r="A503" s="0" t="n">
        <f aca="false">INDEX(BucketTable,MATCH(B503,SumMonths,0),1)</f>
        <v>14</v>
      </c>
      <c r="B503" s="171" t="n">
        <v>39295</v>
      </c>
      <c r="C503" s="159" t="s">
        <v>138</v>
      </c>
      <c r="D503" s="159" t="s">
        <v>15</v>
      </c>
      <c r="E503" s="160" t="n">
        <v>-1.59286273</v>
      </c>
      <c r="F503" s="159" t="n">
        <v>0</v>
      </c>
      <c r="G503" s="160" t="n">
        <v>-1.59286273</v>
      </c>
      <c r="H503" s="160" t="n">
        <v>0</v>
      </c>
      <c r="I503" s="160" t="n">
        <v>0</v>
      </c>
      <c r="J503" s="159" t="n">
        <v>0</v>
      </c>
    </row>
    <row r="504" customFormat="false" ht="12.75" hidden="false" customHeight="false" outlineLevel="0" collapsed="false">
      <c r="A504" s="0" t="n">
        <f aca="false">INDEX(BucketTable,MATCH(B504,SumMonths,0),1)</f>
        <v>14</v>
      </c>
      <c r="B504" s="171" t="n">
        <v>39295</v>
      </c>
      <c r="C504" s="159" t="s">
        <v>139</v>
      </c>
      <c r="D504" s="159" t="s">
        <v>15</v>
      </c>
      <c r="E504" s="160" t="n">
        <v>-1.9775421</v>
      </c>
      <c r="F504" s="159" t="n">
        <v>0</v>
      </c>
      <c r="G504" s="160" t="n">
        <v>-1.9775421</v>
      </c>
      <c r="H504" s="160" t="n">
        <v>0.0126</v>
      </c>
      <c r="I504" s="160" t="n">
        <v>-0.02491703046</v>
      </c>
      <c r="J504" s="159" t="n">
        <v>0</v>
      </c>
    </row>
    <row r="505" customFormat="false" ht="12.75" hidden="false" customHeight="false" outlineLevel="0" collapsed="false">
      <c r="A505" s="0" t="n">
        <f aca="false">INDEX(BucketTable,MATCH(B505,SumMonths,0),1)</f>
        <v>14</v>
      </c>
      <c r="B505" s="171" t="n">
        <v>39295</v>
      </c>
      <c r="C505" s="159" t="s">
        <v>140</v>
      </c>
      <c r="D505" s="159" t="s">
        <v>15</v>
      </c>
      <c r="E505" s="160" t="n">
        <v>-0.96333464</v>
      </c>
      <c r="F505" s="159" t="n">
        <v>0</v>
      </c>
      <c r="G505" s="160" t="n">
        <v>-0.96333464</v>
      </c>
      <c r="H505" s="160" t="n">
        <v>0</v>
      </c>
      <c r="I505" s="160" t="n">
        <v>0</v>
      </c>
      <c r="J505" s="159" t="n">
        <v>0</v>
      </c>
    </row>
    <row r="506" customFormat="false" ht="12.75" hidden="false" customHeight="false" outlineLevel="0" collapsed="false">
      <c r="A506" s="0" t="n">
        <f aca="false">INDEX(BucketTable,MATCH(B506,SumMonths,0),1)</f>
        <v>14</v>
      </c>
      <c r="B506" s="171" t="n">
        <v>39295</v>
      </c>
      <c r="C506" s="159" t="s">
        <v>144</v>
      </c>
      <c r="D506" s="159" t="s">
        <v>15</v>
      </c>
      <c r="E506" s="160" t="n">
        <v>0.04409598</v>
      </c>
      <c r="F506" s="159" t="n">
        <v>0</v>
      </c>
      <c r="G506" s="160" t="n">
        <v>0.04409598</v>
      </c>
      <c r="H506" s="160" t="n">
        <v>-0.1</v>
      </c>
      <c r="I506" s="160" t="n">
        <v>-0.004409598</v>
      </c>
      <c r="J506" s="159" t="n">
        <v>0</v>
      </c>
    </row>
    <row r="507" customFormat="false" ht="12.75" hidden="false" customHeight="false" outlineLevel="0" collapsed="false">
      <c r="A507" s="0" t="n">
        <f aca="false">INDEX(BucketTable,MATCH(B507,SumMonths,0),1)</f>
        <v>14</v>
      </c>
      <c r="B507" s="171" t="n">
        <v>39326</v>
      </c>
      <c r="C507" s="159" t="s">
        <v>137</v>
      </c>
      <c r="D507" s="159" t="s">
        <v>15</v>
      </c>
      <c r="E507" s="160" t="n">
        <v>4.36346789</v>
      </c>
      <c r="F507" s="159" t="n">
        <v>0</v>
      </c>
      <c r="G507" s="160" t="n">
        <v>4.36346789</v>
      </c>
      <c r="H507" s="160" t="n">
        <v>0</v>
      </c>
      <c r="I507" s="160" t="n">
        <v>0</v>
      </c>
      <c r="J507" s="159" t="n">
        <v>0</v>
      </c>
    </row>
    <row r="508" customFormat="false" ht="12.75" hidden="false" customHeight="false" outlineLevel="0" collapsed="false">
      <c r="A508" s="0" t="n">
        <f aca="false">INDEX(BucketTable,MATCH(B508,SumMonths,0),1)</f>
        <v>14</v>
      </c>
      <c r="B508" s="171" t="n">
        <v>39326</v>
      </c>
      <c r="C508" s="159" t="s">
        <v>138</v>
      </c>
      <c r="D508" s="159" t="s">
        <v>15</v>
      </c>
      <c r="E508" s="160" t="n">
        <v>-1.53304031</v>
      </c>
      <c r="F508" s="159" t="n">
        <v>0</v>
      </c>
      <c r="G508" s="160" t="n">
        <v>-1.53304031</v>
      </c>
      <c r="H508" s="160" t="n">
        <v>0</v>
      </c>
      <c r="I508" s="160" t="n">
        <v>0</v>
      </c>
      <c r="J508" s="159" t="n">
        <v>0</v>
      </c>
    </row>
    <row r="509" customFormat="false" ht="12.75" hidden="false" customHeight="false" outlineLevel="0" collapsed="false">
      <c r="A509" s="0" t="n">
        <f aca="false">INDEX(BucketTable,MATCH(B509,SumMonths,0),1)</f>
        <v>14</v>
      </c>
      <c r="B509" s="171" t="n">
        <v>39326</v>
      </c>
      <c r="C509" s="159" t="s">
        <v>139</v>
      </c>
      <c r="D509" s="159" t="s">
        <v>15</v>
      </c>
      <c r="E509" s="160" t="n">
        <v>-1.90327246</v>
      </c>
      <c r="F509" s="159" t="n">
        <v>0</v>
      </c>
      <c r="G509" s="160" t="n">
        <v>-1.90327246</v>
      </c>
      <c r="H509" s="160" t="n">
        <v>0.0126</v>
      </c>
      <c r="I509" s="160" t="n">
        <v>-0.023981232996</v>
      </c>
      <c r="J509" s="159" t="n">
        <v>0</v>
      </c>
    </row>
    <row r="510" customFormat="false" ht="12.75" hidden="false" customHeight="false" outlineLevel="0" collapsed="false">
      <c r="A510" s="0" t="n">
        <f aca="false">INDEX(BucketTable,MATCH(B510,SumMonths,0),1)</f>
        <v>14</v>
      </c>
      <c r="B510" s="171" t="n">
        <v>39326</v>
      </c>
      <c r="C510" s="159" t="s">
        <v>140</v>
      </c>
      <c r="D510" s="159" t="s">
        <v>15</v>
      </c>
      <c r="E510" s="160" t="n">
        <v>-0.92715512</v>
      </c>
      <c r="F510" s="159" t="n">
        <v>0</v>
      </c>
      <c r="G510" s="160" t="n">
        <v>-0.92715512</v>
      </c>
      <c r="H510" s="160" t="n">
        <v>0</v>
      </c>
      <c r="I510" s="160" t="n">
        <v>0</v>
      </c>
      <c r="J510" s="159" t="n">
        <v>0</v>
      </c>
    </row>
    <row r="511" customFormat="false" ht="12.75" hidden="false" customHeight="false" outlineLevel="0" collapsed="false">
      <c r="A511" s="0" t="n">
        <f aca="false">INDEX(BucketTable,MATCH(B511,SumMonths,0),1)</f>
        <v>14</v>
      </c>
      <c r="B511" s="171" t="n">
        <v>39326</v>
      </c>
      <c r="C511" s="159" t="s">
        <v>144</v>
      </c>
      <c r="D511" s="159" t="s">
        <v>15</v>
      </c>
      <c r="E511" s="160" t="n">
        <v>0.04243988</v>
      </c>
      <c r="F511" s="159" t="n">
        <v>0</v>
      </c>
      <c r="G511" s="160" t="n">
        <v>0.04243988</v>
      </c>
      <c r="H511" s="160" t="n">
        <v>-0.1</v>
      </c>
      <c r="I511" s="160" t="n">
        <v>-0.004243988</v>
      </c>
      <c r="J511" s="159" t="n">
        <v>0</v>
      </c>
    </row>
    <row r="512" customFormat="false" ht="12.75" hidden="false" customHeight="false" outlineLevel="0" collapsed="false">
      <c r="A512" s="0" t="n">
        <f aca="false">INDEX(BucketTable,MATCH(B512,SumMonths,0),1)</f>
        <v>14</v>
      </c>
      <c r="B512" s="171" t="n">
        <v>39356</v>
      </c>
      <c r="C512" s="159" t="s">
        <v>137</v>
      </c>
      <c r="D512" s="159" t="s">
        <v>15</v>
      </c>
      <c r="E512" s="160" t="n">
        <v>4.48490288</v>
      </c>
      <c r="F512" s="159" t="n">
        <v>0</v>
      </c>
      <c r="G512" s="160" t="n">
        <v>4.48490288</v>
      </c>
      <c r="H512" s="160" t="n">
        <v>0</v>
      </c>
      <c r="I512" s="160" t="n">
        <v>0</v>
      </c>
      <c r="J512" s="159" t="n">
        <v>0</v>
      </c>
    </row>
    <row r="513" customFormat="false" ht="12.75" hidden="false" customHeight="false" outlineLevel="0" collapsed="false">
      <c r="A513" s="0" t="n">
        <f aca="false">INDEX(BucketTable,MATCH(B513,SumMonths,0),1)</f>
        <v>14</v>
      </c>
      <c r="B513" s="171" t="n">
        <v>39356</v>
      </c>
      <c r="C513" s="159" t="s">
        <v>138</v>
      </c>
      <c r="D513" s="159" t="s">
        <v>15</v>
      </c>
      <c r="E513" s="160" t="n">
        <v>-1.57570471</v>
      </c>
      <c r="F513" s="159" t="n">
        <v>0</v>
      </c>
      <c r="G513" s="160" t="n">
        <v>-1.57570471</v>
      </c>
      <c r="H513" s="160" t="n">
        <v>0</v>
      </c>
      <c r="I513" s="160" t="n">
        <v>0</v>
      </c>
      <c r="J513" s="159" t="n">
        <v>0</v>
      </c>
    </row>
    <row r="514" customFormat="false" ht="12.75" hidden="false" customHeight="false" outlineLevel="0" collapsed="false">
      <c r="A514" s="0" t="n">
        <f aca="false">INDEX(BucketTable,MATCH(B514,SumMonths,0),1)</f>
        <v>14</v>
      </c>
      <c r="B514" s="171" t="n">
        <v>39356</v>
      </c>
      <c r="C514" s="159" t="s">
        <v>139</v>
      </c>
      <c r="D514" s="159" t="s">
        <v>15</v>
      </c>
      <c r="E514" s="160" t="n">
        <v>-1.95624039</v>
      </c>
      <c r="F514" s="159" t="n">
        <v>0</v>
      </c>
      <c r="G514" s="160" t="n">
        <v>-1.95624039</v>
      </c>
      <c r="H514" s="160" t="n">
        <v>0.0126</v>
      </c>
      <c r="I514" s="160" t="n">
        <v>-0.024648628914</v>
      </c>
      <c r="J514" s="159" t="n">
        <v>0</v>
      </c>
    </row>
    <row r="515" customFormat="false" ht="12.75" hidden="false" customHeight="false" outlineLevel="0" collapsed="false">
      <c r="A515" s="0" t="n">
        <f aca="false">INDEX(BucketTable,MATCH(B515,SumMonths,0),1)</f>
        <v>14</v>
      </c>
      <c r="B515" s="171" t="n">
        <v>39356</v>
      </c>
      <c r="C515" s="159" t="s">
        <v>140</v>
      </c>
      <c r="D515" s="159" t="s">
        <v>15</v>
      </c>
      <c r="E515" s="160" t="n">
        <v>-0.95295778</v>
      </c>
      <c r="F515" s="159" t="n">
        <v>0</v>
      </c>
      <c r="G515" s="160" t="n">
        <v>-0.95295778</v>
      </c>
      <c r="H515" s="160" t="n">
        <v>0</v>
      </c>
      <c r="I515" s="160" t="n">
        <v>0</v>
      </c>
      <c r="J515" s="159" t="n">
        <v>0</v>
      </c>
    </row>
    <row r="516" customFormat="false" ht="12.75" hidden="false" customHeight="false" outlineLevel="0" collapsed="false">
      <c r="A516" s="0" t="n">
        <f aca="false">INDEX(BucketTable,MATCH(B516,SumMonths,0),1)</f>
        <v>14</v>
      </c>
      <c r="B516" s="171" t="n">
        <v>39356</v>
      </c>
      <c r="C516" s="159" t="s">
        <v>144</v>
      </c>
      <c r="D516" s="159" t="s">
        <v>15</v>
      </c>
      <c r="E516" s="160" t="n">
        <v>0.04362098</v>
      </c>
      <c r="F516" s="159" t="n">
        <v>0</v>
      </c>
      <c r="G516" s="160" t="n">
        <v>0.04362098</v>
      </c>
      <c r="H516" s="160" t="n">
        <v>-0.1</v>
      </c>
      <c r="I516" s="160" t="n">
        <v>-0.004362098</v>
      </c>
      <c r="J516" s="159" t="n">
        <v>0</v>
      </c>
    </row>
    <row r="517" customFormat="false" ht="12.75" hidden="false" customHeight="false" outlineLevel="0" collapsed="false">
      <c r="A517" s="0" t="n">
        <f aca="false">INDEX(BucketTable,MATCH(B517,SumMonths,0),1)</f>
        <v>14</v>
      </c>
      <c r="B517" s="171" t="n">
        <v>39387</v>
      </c>
      <c r="C517" s="159" t="s">
        <v>137</v>
      </c>
      <c r="D517" s="159" t="s">
        <v>15</v>
      </c>
      <c r="E517" s="160" t="n">
        <v>4.31622396</v>
      </c>
      <c r="F517" s="159" t="n">
        <v>0</v>
      </c>
      <c r="G517" s="160" t="n">
        <v>4.31622396</v>
      </c>
      <c r="H517" s="160" t="n">
        <v>-0.00546354055405</v>
      </c>
      <c r="I517" s="160" t="n">
        <v>-0.0235818646458223</v>
      </c>
      <c r="J517" s="159" t="n">
        <v>0</v>
      </c>
    </row>
    <row r="518" customFormat="false" ht="12.75" hidden="false" customHeight="false" outlineLevel="0" collapsed="false">
      <c r="A518" s="0" t="n">
        <f aca="false">INDEX(BucketTable,MATCH(B518,SumMonths,0),1)</f>
        <v>14</v>
      </c>
      <c r="B518" s="171" t="n">
        <v>39387</v>
      </c>
      <c r="C518" s="159" t="s">
        <v>138</v>
      </c>
      <c r="D518" s="159" t="s">
        <v>15</v>
      </c>
      <c r="E518" s="160" t="n">
        <v>-1.51644185</v>
      </c>
      <c r="F518" s="159" t="n">
        <v>0</v>
      </c>
      <c r="G518" s="160" t="n">
        <v>-1.51644185</v>
      </c>
      <c r="H518" s="160" t="n">
        <v>0.013189554214</v>
      </c>
      <c r="I518" s="160" t="n">
        <v>-0.0200011919929535</v>
      </c>
      <c r="J518" s="159" t="n">
        <v>0</v>
      </c>
    </row>
    <row r="519" customFormat="false" ht="12.75" hidden="false" customHeight="false" outlineLevel="0" collapsed="false">
      <c r="A519" s="0" t="n">
        <f aca="false">INDEX(BucketTable,MATCH(B519,SumMonths,0),1)</f>
        <v>14</v>
      </c>
      <c r="B519" s="171" t="n">
        <v>39387</v>
      </c>
      <c r="C519" s="159" t="s">
        <v>139</v>
      </c>
      <c r="D519" s="159" t="s">
        <v>15</v>
      </c>
      <c r="E519" s="160" t="n">
        <v>-1.88266544</v>
      </c>
      <c r="F519" s="159" t="n">
        <v>0</v>
      </c>
      <c r="G519" s="160" t="n">
        <v>-1.88266544</v>
      </c>
      <c r="H519" s="160" t="n">
        <v>0.0126</v>
      </c>
      <c r="I519" s="160" t="n">
        <v>-0.023721584544</v>
      </c>
      <c r="J519" s="159" t="n">
        <v>0</v>
      </c>
    </row>
    <row r="520" customFormat="false" ht="12.75" hidden="false" customHeight="false" outlineLevel="0" collapsed="false">
      <c r="A520" s="0" t="n">
        <f aca="false">INDEX(BucketTable,MATCH(B520,SumMonths,0),1)</f>
        <v>14</v>
      </c>
      <c r="B520" s="171" t="n">
        <v>39387</v>
      </c>
      <c r="C520" s="159" t="s">
        <v>140</v>
      </c>
      <c r="D520" s="159" t="s">
        <v>15</v>
      </c>
      <c r="E520" s="160" t="n">
        <v>-0.91711667</v>
      </c>
      <c r="F520" s="159" t="n">
        <v>0</v>
      </c>
      <c r="G520" s="160" t="n">
        <v>-0.91711667</v>
      </c>
      <c r="H520" s="160" t="n">
        <v>0</v>
      </c>
      <c r="I520" s="160" t="n">
        <v>0</v>
      </c>
      <c r="J520" s="159" t="n">
        <v>0</v>
      </c>
    </row>
    <row r="521" customFormat="false" ht="12.75" hidden="false" customHeight="false" outlineLevel="0" collapsed="false">
      <c r="A521" s="0" t="n">
        <f aca="false">INDEX(BucketTable,MATCH(B521,SumMonths,0),1)</f>
        <v>14</v>
      </c>
      <c r="B521" s="171" t="n">
        <v>39387</v>
      </c>
      <c r="C521" s="159" t="s">
        <v>144</v>
      </c>
      <c r="D521" s="159" t="s">
        <v>15</v>
      </c>
      <c r="E521" s="160" t="n">
        <v>0.04198038</v>
      </c>
      <c r="F521" s="159" t="n">
        <v>0</v>
      </c>
      <c r="G521" s="160" t="n">
        <v>0.04198038</v>
      </c>
      <c r="H521" s="160" t="n">
        <v>-0.1</v>
      </c>
      <c r="I521" s="160" t="n">
        <v>-0.004198038</v>
      </c>
      <c r="J521" s="159" t="n">
        <v>0</v>
      </c>
    </row>
    <row r="522" customFormat="false" ht="12.75" hidden="false" customHeight="false" outlineLevel="0" collapsed="false">
      <c r="A522" s="0" t="n">
        <f aca="false">INDEX(BucketTable,MATCH(B522,SumMonths,0),1)</f>
        <v>14</v>
      </c>
      <c r="B522" s="171" t="n">
        <v>39417</v>
      </c>
      <c r="C522" s="159" t="s">
        <v>137</v>
      </c>
      <c r="D522" s="159" t="s">
        <v>15</v>
      </c>
      <c r="E522" s="160" t="n">
        <v>4.43610405</v>
      </c>
      <c r="F522" s="159" t="n">
        <v>0</v>
      </c>
      <c r="G522" s="160" t="n">
        <v>4.43610405</v>
      </c>
      <c r="H522" s="160" t="n">
        <v>-0.01028084754944</v>
      </c>
      <c r="I522" s="160" t="n">
        <v>-0.0456069094515034</v>
      </c>
      <c r="J522" s="159" t="n">
        <v>0</v>
      </c>
    </row>
    <row r="523" customFormat="false" ht="12.75" hidden="false" customHeight="false" outlineLevel="0" collapsed="false">
      <c r="A523" s="0" t="n">
        <f aca="false">INDEX(BucketTable,MATCH(B523,SumMonths,0),1)</f>
        <v>14</v>
      </c>
      <c r="B523" s="171" t="n">
        <v>39417</v>
      </c>
      <c r="C523" s="159" t="s">
        <v>138</v>
      </c>
      <c r="D523" s="159" t="s">
        <v>15</v>
      </c>
      <c r="E523" s="160" t="n">
        <v>-1.55855996</v>
      </c>
      <c r="F523" s="159" t="n">
        <v>0</v>
      </c>
      <c r="G523" s="160" t="n">
        <v>-1.55855996</v>
      </c>
      <c r="H523" s="160" t="n">
        <v>0.006986379623</v>
      </c>
      <c r="I523" s="160" t="n">
        <v>-0.0108886915457677</v>
      </c>
      <c r="J523" s="159" t="n">
        <v>0</v>
      </c>
    </row>
    <row r="524" customFormat="false" ht="12.75" hidden="false" customHeight="false" outlineLevel="0" collapsed="false">
      <c r="A524" s="0" t="n">
        <f aca="false">INDEX(BucketTable,MATCH(B524,SumMonths,0),1)</f>
        <v>14</v>
      </c>
      <c r="B524" s="171" t="n">
        <v>39417</v>
      </c>
      <c r="C524" s="159" t="s">
        <v>139</v>
      </c>
      <c r="D524" s="159" t="s">
        <v>15</v>
      </c>
      <c r="E524" s="160" t="n">
        <v>-1.93495515</v>
      </c>
      <c r="F524" s="159" t="n">
        <v>0</v>
      </c>
      <c r="G524" s="160" t="n">
        <v>-1.93495515</v>
      </c>
      <c r="H524" s="160" t="n">
        <v>0.0126</v>
      </c>
      <c r="I524" s="160" t="n">
        <v>-0.02438043489</v>
      </c>
      <c r="J524" s="159" t="n">
        <v>0</v>
      </c>
    </row>
    <row r="525" customFormat="false" ht="12.75" hidden="false" customHeight="false" outlineLevel="0" collapsed="false">
      <c r="A525" s="0" t="n">
        <f aca="false">INDEX(BucketTable,MATCH(B525,SumMonths,0),1)</f>
        <v>14</v>
      </c>
      <c r="B525" s="171" t="n">
        <v>39417</v>
      </c>
      <c r="C525" s="159" t="s">
        <v>140</v>
      </c>
      <c r="D525" s="159" t="s">
        <v>15</v>
      </c>
      <c r="E525" s="160" t="n">
        <v>-0.94258894</v>
      </c>
      <c r="F525" s="159" t="n">
        <v>0</v>
      </c>
      <c r="G525" s="160" t="n">
        <v>-0.94258894</v>
      </c>
      <c r="H525" s="160" t="n">
        <v>0</v>
      </c>
      <c r="I525" s="160" t="n">
        <v>0</v>
      </c>
      <c r="J525" s="159" t="n">
        <v>0</v>
      </c>
    </row>
    <row r="526" customFormat="false" ht="12.75" hidden="false" customHeight="false" outlineLevel="0" collapsed="false">
      <c r="A526" s="0" t="n">
        <f aca="false">INDEX(BucketTable,MATCH(B526,SumMonths,0),1)</f>
        <v>14</v>
      </c>
      <c r="B526" s="171" t="n">
        <v>39417</v>
      </c>
      <c r="C526" s="159" t="s">
        <v>144</v>
      </c>
      <c r="D526" s="159" t="s">
        <v>15</v>
      </c>
      <c r="E526" s="160" t="n">
        <v>0.04314636</v>
      </c>
      <c r="F526" s="159" t="n">
        <v>0</v>
      </c>
      <c r="G526" s="160" t="n">
        <v>0.04314636</v>
      </c>
      <c r="H526" s="160" t="n">
        <v>-0.1</v>
      </c>
      <c r="I526" s="160" t="n">
        <v>-0.004314636</v>
      </c>
      <c r="J526" s="159" t="n">
        <v>0</v>
      </c>
    </row>
    <row r="527" customFormat="false" ht="12.75" hidden="false" customHeight="false" outlineLevel="0" collapsed="false">
      <c r="A527" s="0" t="n">
        <f aca="false">INDEX(BucketTable,MATCH(B527,SumMonths,0),1)</f>
        <v>14</v>
      </c>
      <c r="B527" s="171" t="n">
        <v>39448</v>
      </c>
      <c r="C527" s="159" t="s">
        <v>137</v>
      </c>
      <c r="D527" s="159" t="s">
        <v>15</v>
      </c>
      <c r="E527" s="160" t="n">
        <v>4.41132243</v>
      </c>
      <c r="F527" s="159" t="n">
        <v>0</v>
      </c>
      <c r="G527" s="160" t="n">
        <v>4.41132243</v>
      </c>
      <c r="H527" s="160" t="n">
        <v>0</v>
      </c>
      <c r="I527" s="160" t="n">
        <v>0</v>
      </c>
      <c r="J527" s="159" t="n">
        <v>0</v>
      </c>
    </row>
    <row r="528" customFormat="false" ht="12.75" hidden="false" customHeight="false" outlineLevel="0" collapsed="false">
      <c r="A528" s="0" t="n">
        <f aca="false">INDEX(BucketTable,MATCH(B528,SumMonths,0),1)</f>
        <v>14</v>
      </c>
      <c r="B528" s="171" t="n">
        <v>39448</v>
      </c>
      <c r="C528" s="159" t="s">
        <v>138</v>
      </c>
      <c r="D528" s="159" t="s">
        <v>15</v>
      </c>
      <c r="E528" s="160" t="n">
        <v>-1.5498533</v>
      </c>
      <c r="F528" s="159" t="n">
        <v>0</v>
      </c>
      <c r="G528" s="160" t="n">
        <v>-1.5498533</v>
      </c>
      <c r="H528" s="160" t="n">
        <v>-0.02088487148285</v>
      </c>
      <c r="I528" s="160" t="n">
        <v>0.032368486987771</v>
      </c>
      <c r="J528" s="159" t="n">
        <v>0</v>
      </c>
    </row>
    <row r="529" customFormat="false" ht="12.75" hidden="false" customHeight="false" outlineLevel="0" collapsed="false">
      <c r="A529" s="0" t="n">
        <f aca="false">INDEX(BucketTable,MATCH(B529,SumMonths,0),1)</f>
        <v>14</v>
      </c>
      <c r="B529" s="171" t="n">
        <v>39448</v>
      </c>
      <c r="C529" s="159" t="s">
        <v>139</v>
      </c>
      <c r="D529" s="159" t="s">
        <v>15</v>
      </c>
      <c r="E529" s="160" t="n">
        <v>-1.92414582</v>
      </c>
      <c r="F529" s="159" t="n">
        <v>0</v>
      </c>
      <c r="G529" s="160" t="n">
        <v>-1.92414582</v>
      </c>
      <c r="H529" s="160" t="n">
        <v>0.0126</v>
      </c>
      <c r="I529" s="160" t="n">
        <v>-0.024244237332</v>
      </c>
      <c r="J529" s="159" t="n">
        <v>0</v>
      </c>
    </row>
    <row r="530" customFormat="false" ht="12.75" hidden="false" customHeight="false" outlineLevel="0" collapsed="false">
      <c r="A530" s="0" t="n">
        <f aca="false">INDEX(BucketTable,MATCH(B530,SumMonths,0),1)</f>
        <v>14</v>
      </c>
      <c r="B530" s="171" t="n">
        <v>39448</v>
      </c>
      <c r="C530" s="159" t="s">
        <v>140</v>
      </c>
      <c r="D530" s="159" t="s">
        <v>15</v>
      </c>
      <c r="E530" s="160" t="n">
        <v>-0.93732331</v>
      </c>
      <c r="F530" s="159" t="n">
        <v>0</v>
      </c>
      <c r="G530" s="160" t="n">
        <v>-0.93732331</v>
      </c>
      <c r="H530" s="160" t="n">
        <v>0</v>
      </c>
      <c r="I530" s="160" t="n">
        <v>0</v>
      </c>
      <c r="J530" s="159" t="n">
        <v>0</v>
      </c>
    </row>
    <row r="531" customFormat="false" ht="12.75" hidden="false" customHeight="false" outlineLevel="0" collapsed="false">
      <c r="A531" s="0" t="n">
        <f aca="false">INDEX(BucketTable,MATCH(B531,SumMonths,0),1)</f>
        <v>14</v>
      </c>
      <c r="B531" s="171" t="n">
        <v>39479</v>
      </c>
      <c r="C531" s="159" t="s">
        <v>137</v>
      </c>
      <c r="D531" s="159" t="s">
        <v>15</v>
      </c>
      <c r="E531" s="160" t="n">
        <v>4.10355109</v>
      </c>
      <c r="F531" s="159" t="n">
        <v>0</v>
      </c>
      <c r="G531" s="160" t="n">
        <v>4.10355109</v>
      </c>
      <c r="H531" s="160" t="n">
        <v>0</v>
      </c>
      <c r="I531" s="160" t="n">
        <v>0</v>
      </c>
      <c r="J531" s="159" t="n">
        <v>0</v>
      </c>
    </row>
    <row r="532" customFormat="false" ht="12.75" hidden="false" customHeight="false" outlineLevel="0" collapsed="false">
      <c r="A532" s="0" t="n">
        <f aca="false">INDEX(BucketTable,MATCH(B532,SumMonths,0),1)</f>
        <v>14</v>
      </c>
      <c r="B532" s="171" t="n">
        <v>39479</v>
      </c>
      <c r="C532" s="159" t="s">
        <v>138</v>
      </c>
      <c r="D532" s="159" t="s">
        <v>15</v>
      </c>
      <c r="E532" s="160" t="n">
        <v>-1.44172236</v>
      </c>
      <c r="F532" s="159" t="n">
        <v>0</v>
      </c>
      <c r="G532" s="160" t="n">
        <v>-1.44172236</v>
      </c>
      <c r="H532" s="160" t="n">
        <v>-0.00650238990784</v>
      </c>
      <c r="I532" s="160" t="n">
        <v>0.00937464092357127</v>
      </c>
      <c r="J532" s="159" t="n">
        <v>0</v>
      </c>
    </row>
    <row r="533" customFormat="false" ht="12.75" hidden="false" customHeight="false" outlineLevel="0" collapsed="false">
      <c r="A533" s="0" t="n">
        <f aca="false">INDEX(BucketTable,MATCH(B533,SumMonths,0),1)</f>
        <v>14</v>
      </c>
      <c r="B533" s="171" t="n">
        <v>39479</v>
      </c>
      <c r="C533" s="159" t="s">
        <v>139</v>
      </c>
      <c r="D533" s="159" t="s">
        <v>15</v>
      </c>
      <c r="E533" s="160" t="n">
        <v>-1.78990106</v>
      </c>
      <c r="F533" s="159" t="n">
        <v>0</v>
      </c>
      <c r="G533" s="160" t="n">
        <v>-1.78990106</v>
      </c>
      <c r="H533" s="160" t="n">
        <v>0.0126</v>
      </c>
      <c r="I533" s="160" t="n">
        <v>-0.022552753356</v>
      </c>
      <c r="J533" s="159" t="n">
        <v>0</v>
      </c>
    </row>
    <row r="534" customFormat="false" ht="12.75" hidden="false" customHeight="false" outlineLevel="0" collapsed="false">
      <c r="A534" s="0" t="n">
        <f aca="false">INDEX(BucketTable,MATCH(B534,SumMonths,0),1)</f>
        <v>14</v>
      </c>
      <c r="B534" s="171" t="n">
        <v>39479</v>
      </c>
      <c r="C534" s="159" t="s">
        <v>140</v>
      </c>
      <c r="D534" s="159" t="s">
        <v>15</v>
      </c>
      <c r="E534" s="160" t="n">
        <v>-0.87192767</v>
      </c>
      <c r="F534" s="159" t="n">
        <v>0</v>
      </c>
      <c r="G534" s="160" t="n">
        <v>-0.87192767</v>
      </c>
      <c r="H534" s="160" t="n">
        <v>0</v>
      </c>
      <c r="I534" s="160" t="n">
        <v>0</v>
      </c>
      <c r="J534" s="159" t="n">
        <v>0</v>
      </c>
    </row>
    <row r="535" customFormat="false" ht="12.75" hidden="false" customHeight="false" outlineLevel="0" collapsed="false">
      <c r="A535" s="0" t="n">
        <f aca="false">INDEX(BucketTable,MATCH(B535,SumMonths,0),1)</f>
        <v>14</v>
      </c>
      <c r="B535" s="171" t="n">
        <v>39508</v>
      </c>
      <c r="C535" s="159" t="s">
        <v>137</v>
      </c>
      <c r="D535" s="159" t="s">
        <v>15</v>
      </c>
      <c r="E535" s="160" t="n">
        <v>4.36339839</v>
      </c>
      <c r="F535" s="159" t="n">
        <v>0</v>
      </c>
      <c r="G535" s="160" t="n">
        <v>4.36339839</v>
      </c>
      <c r="H535" s="160" t="n">
        <v>0</v>
      </c>
      <c r="I535" s="160" t="n">
        <v>0</v>
      </c>
      <c r="J535" s="159" t="n">
        <v>0</v>
      </c>
    </row>
    <row r="536" customFormat="false" ht="12.75" hidden="false" customHeight="false" outlineLevel="0" collapsed="false">
      <c r="A536" s="0" t="n">
        <f aca="false">INDEX(BucketTable,MATCH(B536,SumMonths,0),1)</f>
        <v>14</v>
      </c>
      <c r="B536" s="171" t="n">
        <v>39508</v>
      </c>
      <c r="C536" s="159" t="s">
        <v>138</v>
      </c>
      <c r="D536" s="159" t="s">
        <v>15</v>
      </c>
      <c r="E536" s="160" t="n">
        <v>-1.53301589</v>
      </c>
      <c r="F536" s="159" t="n">
        <v>0</v>
      </c>
      <c r="G536" s="160" t="n">
        <v>-1.53301589</v>
      </c>
      <c r="H536" s="160" t="n">
        <v>0.019827246665</v>
      </c>
      <c r="I536" s="160" t="n">
        <v>-0.0303954841923945</v>
      </c>
      <c r="J536" s="159" t="n">
        <v>0</v>
      </c>
    </row>
    <row r="537" customFormat="false" ht="12.75" hidden="false" customHeight="false" outlineLevel="0" collapsed="false">
      <c r="A537" s="0" t="n">
        <f aca="false">INDEX(BucketTable,MATCH(B537,SumMonths,0),1)</f>
        <v>14</v>
      </c>
      <c r="B537" s="171" t="n">
        <v>39508</v>
      </c>
      <c r="C537" s="159" t="s">
        <v>139</v>
      </c>
      <c r="D537" s="159" t="s">
        <v>15</v>
      </c>
      <c r="E537" s="160" t="n">
        <v>-1.90324215</v>
      </c>
      <c r="F537" s="159" t="n">
        <v>0</v>
      </c>
      <c r="G537" s="160" t="n">
        <v>-1.90324215</v>
      </c>
      <c r="H537" s="160" t="n">
        <v>0.0126</v>
      </c>
      <c r="I537" s="160" t="n">
        <v>-0.02398085109</v>
      </c>
      <c r="J537" s="159" t="n">
        <v>0</v>
      </c>
    </row>
    <row r="538" customFormat="false" ht="12.75" hidden="false" customHeight="false" outlineLevel="0" collapsed="false">
      <c r="A538" s="0" t="n">
        <f aca="false">INDEX(BucketTable,MATCH(B538,SumMonths,0),1)</f>
        <v>14</v>
      </c>
      <c r="B538" s="171" t="n">
        <v>39508</v>
      </c>
      <c r="C538" s="159" t="s">
        <v>140</v>
      </c>
      <c r="D538" s="159" t="s">
        <v>15</v>
      </c>
      <c r="E538" s="160" t="n">
        <v>-0.92714035</v>
      </c>
      <c r="F538" s="159" t="n">
        <v>0</v>
      </c>
      <c r="G538" s="160" t="n">
        <v>-0.92714035</v>
      </c>
      <c r="H538" s="160" t="n">
        <v>0</v>
      </c>
      <c r="I538" s="160" t="n">
        <v>0</v>
      </c>
      <c r="J538" s="159" t="n">
        <v>0</v>
      </c>
    </row>
    <row r="539" customFormat="false" ht="12.75" hidden="false" customHeight="false" outlineLevel="0" collapsed="false">
      <c r="A539" s="0" t="n">
        <f aca="false">INDEX(BucketTable,MATCH(B539,SumMonths,0),1)</f>
        <v>14</v>
      </c>
      <c r="B539" s="171" t="n">
        <v>39539</v>
      </c>
      <c r="C539" s="159" t="s">
        <v>137</v>
      </c>
      <c r="D539" s="159" t="s">
        <v>15</v>
      </c>
      <c r="E539" s="160" t="n">
        <v>4.19870425</v>
      </c>
      <c r="F539" s="159" t="n">
        <v>0</v>
      </c>
      <c r="G539" s="160" t="n">
        <v>4.19870425</v>
      </c>
      <c r="H539" s="160" t="n">
        <v>0</v>
      </c>
      <c r="I539" s="160" t="n">
        <v>0</v>
      </c>
      <c r="J539" s="159" t="n">
        <v>0</v>
      </c>
    </row>
    <row r="540" customFormat="false" ht="12.75" hidden="false" customHeight="false" outlineLevel="0" collapsed="false">
      <c r="A540" s="0" t="n">
        <f aca="false">INDEX(BucketTable,MATCH(B540,SumMonths,0),1)</f>
        <v>14</v>
      </c>
      <c r="B540" s="171" t="n">
        <v>39539</v>
      </c>
      <c r="C540" s="159" t="s">
        <v>138</v>
      </c>
      <c r="D540" s="159" t="s">
        <v>15</v>
      </c>
      <c r="E540" s="160" t="n">
        <v>-1.47515303</v>
      </c>
      <c r="F540" s="159" t="n">
        <v>0</v>
      </c>
      <c r="G540" s="160" t="n">
        <v>-1.47515303</v>
      </c>
      <c r="H540" s="160" t="n">
        <v>0</v>
      </c>
      <c r="I540" s="160" t="n">
        <v>0</v>
      </c>
      <c r="J540" s="159" t="n">
        <v>0</v>
      </c>
    </row>
    <row r="541" customFormat="false" ht="12.75" hidden="false" customHeight="false" outlineLevel="0" collapsed="false">
      <c r="A541" s="0" t="n">
        <f aca="false">INDEX(BucketTable,MATCH(B541,SumMonths,0),1)</f>
        <v>14</v>
      </c>
      <c r="B541" s="171" t="n">
        <v>39539</v>
      </c>
      <c r="C541" s="159" t="s">
        <v>139</v>
      </c>
      <c r="D541" s="159" t="s">
        <v>15</v>
      </c>
      <c r="E541" s="160" t="n">
        <v>-1.83140529</v>
      </c>
      <c r="F541" s="159" t="n">
        <v>0</v>
      </c>
      <c r="G541" s="160" t="n">
        <v>-1.83140529</v>
      </c>
      <c r="H541" s="160" t="n">
        <v>0.0126</v>
      </c>
      <c r="I541" s="160" t="n">
        <v>-0.023075706654</v>
      </c>
      <c r="J541" s="159" t="n">
        <v>0</v>
      </c>
    </row>
    <row r="542" customFormat="false" ht="12.75" hidden="false" customHeight="false" outlineLevel="0" collapsed="false">
      <c r="A542" s="0" t="n">
        <f aca="false">INDEX(BucketTable,MATCH(B542,SumMonths,0),1)</f>
        <v>14</v>
      </c>
      <c r="B542" s="171" t="n">
        <v>39539</v>
      </c>
      <c r="C542" s="159" t="s">
        <v>140</v>
      </c>
      <c r="D542" s="159" t="s">
        <v>15</v>
      </c>
      <c r="E542" s="160" t="n">
        <v>-0.89214593</v>
      </c>
      <c r="F542" s="159" t="n">
        <v>0</v>
      </c>
      <c r="G542" s="160" t="n">
        <v>-0.89214593</v>
      </c>
      <c r="H542" s="160" t="n">
        <v>0</v>
      </c>
      <c r="I542" s="160" t="n">
        <v>0</v>
      </c>
      <c r="J542" s="159" t="n">
        <v>0</v>
      </c>
    </row>
    <row r="543" customFormat="false" ht="12.75" hidden="false" customHeight="false" outlineLevel="0" collapsed="false">
      <c r="A543" s="0" t="n">
        <f aca="false">INDEX(BucketTable,MATCH(B543,SumMonths,0),1)</f>
        <v>14</v>
      </c>
      <c r="B543" s="171" t="n">
        <v>39569</v>
      </c>
      <c r="C543" s="159" t="s">
        <v>137</v>
      </c>
      <c r="D543" s="159" t="s">
        <v>15</v>
      </c>
      <c r="E543" s="160" t="n">
        <v>4.31473853</v>
      </c>
      <c r="F543" s="159" t="n">
        <v>0</v>
      </c>
      <c r="G543" s="160" t="n">
        <v>4.31473853</v>
      </c>
      <c r="H543" s="160" t="n">
        <v>0</v>
      </c>
      <c r="I543" s="160" t="n">
        <v>0</v>
      </c>
      <c r="J543" s="159" t="n">
        <v>0</v>
      </c>
    </row>
    <row r="544" customFormat="false" ht="12.75" hidden="false" customHeight="false" outlineLevel="0" collapsed="false">
      <c r="A544" s="0" t="n">
        <f aca="false">INDEX(BucketTable,MATCH(B544,SumMonths,0),1)</f>
        <v>14</v>
      </c>
      <c r="B544" s="171" t="n">
        <v>39569</v>
      </c>
      <c r="C544" s="159" t="s">
        <v>138</v>
      </c>
      <c r="D544" s="159" t="s">
        <v>15</v>
      </c>
      <c r="E544" s="160" t="n">
        <v>-1.51591997</v>
      </c>
      <c r="F544" s="159" t="n">
        <v>0</v>
      </c>
      <c r="G544" s="160" t="n">
        <v>-1.51591997</v>
      </c>
      <c r="H544" s="160" t="n">
        <v>0</v>
      </c>
      <c r="I544" s="160" t="n">
        <v>0</v>
      </c>
      <c r="J544" s="159" t="n">
        <v>0</v>
      </c>
    </row>
    <row r="545" customFormat="false" ht="12.75" hidden="false" customHeight="false" outlineLevel="0" collapsed="false">
      <c r="A545" s="0" t="n">
        <f aca="false">INDEX(BucketTable,MATCH(B545,SumMonths,0),1)</f>
        <v>14</v>
      </c>
      <c r="B545" s="171" t="n">
        <v>39569</v>
      </c>
      <c r="C545" s="159" t="s">
        <v>139</v>
      </c>
      <c r="D545" s="159" t="s">
        <v>15</v>
      </c>
      <c r="E545" s="160" t="n">
        <v>-1.88201752</v>
      </c>
      <c r="F545" s="159" t="n">
        <v>0</v>
      </c>
      <c r="G545" s="160" t="n">
        <v>-1.88201752</v>
      </c>
      <c r="H545" s="160" t="n">
        <v>0.0126</v>
      </c>
      <c r="I545" s="160" t="n">
        <v>-0.023713420752</v>
      </c>
      <c r="J545" s="159" t="n">
        <v>0</v>
      </c>
    </row>
    <row r="546" customFormat="false" ht="12.75" hidden="false" customHeight="false" outlineLevel="0" collapsed="false">
      <c r="A546" s="0" t="n">
        <f aca="false">INDEX(BucketTable,MATCH(B546,SumMonths,0),1)</f>
        <v>14</v>
      </c>
      <c r="B546" s="171" t="n">
        <v>39569</v>
      </c>
      <c r="C546" s="159" t="s">
        <v>140</v>
      </c>
      <c r="D546" s="159" t="s">
        <v>15</v>
      </c>
      <c r="E546" s="160" t="n">
        <v>-0.91680104</v>
      </c>
      <c r="F546" s="159" t="n">
        <v>0</v>
      </c>
      <c r="G546" s="160" t="n">
        <v>-0.91680104</v>
      </c>
      <c r="H546" s="160" t="n">
        <v>0</v>
      </c>
      <c r="I546" s="160" t="n">
        <v>0</v>
      </c>
      <c r="J546" s="159" t="n">
        <v>0</v>
      </c>
    </row>
    <row r="547" customFormat="false" ht="12.75" hidden="false" customHeight="false" outlineLevel="0" collapsed="false">
      <c r="A547" s="0" t="n">
        <f aca="false">INDEX(BucketTable,MATCH(B547,SumMonths,0),1)</f>
        <v>14</v>
      </c>
      <c r="B547" s="171" t="n">
        <v>39600</v>
      </c>
      <c r="C547" s="159" t="s">
        <v>137</v>
      </c>
      <c r="D547" s="159" t="s">
        <v>15</v>
      </c>
      <c r="E547" s="160" t="n">
        <v>4.15164898</v>
      </c>
      <c r="F547" s="159" t="n">
        <v>0</v>
      </c>
      <c r="G547" s="160" t="n">
        <v>4.15164898</v>
      </c>
      <c r="H547" s="160" t="n">
        <v>0</v>
      </c>
      <c r="I547" s="160" t="n">
        <v>0</v>
      </c>
      <c r="J547" s="159" t="n">
        <v>0</v>
      </c>
    </row>
    <row r="548" customFormat="false" ht="12.75" hidden="false" customHeight="false" outlineLevel="0" collapsed="false">
      <c r="A548" s="0" t="n">
        <f aca="false">INDEX(BucketTable,MATCH(B548,SumMonths,0),1)</f>
        <v>14</v>
      </c>
      <c r="B548" s="171" t="n">
        <v>39600</v>
      </c>
      <c r="C548" s="159" t="s">
        <v>138</v>
      </c>
      <c r="D548" s="159" t="s">
        <v>15</v>
      </c>
      <c r="E548" s="160" t="n">
        <v>-1.45862085</v>
      </c>
      <c r="F548" s="159" t="n">
        <v>0</v>
      </c>
      <c r="G548" s="160" t="n">
        <v>-1.45862085</v>
      </c>
      <c r="H548" s="160" t="n">
        <v>0</v>
      </c>
      <c r="I548" s="160" t="n">
        <v>0</v>
      </c>
      <c r="J548" s="159" t="n">
        <v>0</v>
      </c>
    </row>
    <row r="549" customFormat="false" ht="12.75" hidden="false" customHeight="false" outlineLevel="0" collapsed="false">
      <c r="A549" s="0" t="n">
        <f aca="false">INDEX(BucketTable,MATCH(B549,SumMonths,0),1)</f>
        <v>14</v>
      </c>
      <c r="B549" s="171" t="n">
        <v>39600</v>
      </c>
      <c r="C549" s="159" t="s">
        <v>139</v>
      </c>
      <c r="D549" s="159" t="s">
        <v>15</v>
      </c>
      <c r="E549" s="160" t="n">
        <v>-1.81088056</v>
      </c>
      <c r="F549" s="159" t="n">
        <v>0</v>
      </c>
      <c r="G549" s="160" t="n">
        <v>-1.81088056</v>
      </c>
      <c r="H549" s="160" t="n">
        <v>0.0126</v>
      </c>
      <c r="I549" s="160" t="n">
        <v>-0.022817095056</v>
      </c>
      <c r="J549" s="159" t="n">
        <v>0</v>
      </c>
    </row>
    <row r="550" customFormat="false" ht="12.75" hidden="false" customHeight="false" outlineLevel="0" collapsed="false">
      <c r="A550" s="0" t="n">
        <f aca="false">INDEX(BucketTable,MATCH(B550,SumMonths,0),1)</f>
        <v>14</v>
      </c>
      <c r="B550" s="171" t="n">
        <v>39600</v>
      </c>
      <c r="C550" s="159" t="s">
        <v>140</v>
      </c>
      <c r="D550" s="159" t="s">
        <v>15</v>
      </c>
      <c r="E550" s="160" t="n">
        <v>-0.88214757</v>
      </c>
      <c r="F550" s="159" t="n">
        <v>0</v>
      </c>
      <c r="G550" s="160" t="n">
        <v>-0.88214757</v>
      </c>
      <c r="H550" s="160" t="n">
        <v>0</v>
      </c>
      <c r="I550" s="160" t="n">
        <v>0</v>
      </c>
      <c r="J550" s="159" t="n">
        <v>0</v>
      </c>
    </row>
    <row r="551" customFormat="false" ht="12.75" hidden="false" customHeight="false" outlineLevel="0" collapsed="false">
      <c r="A551" s="0" t="n">
        <f aca="false">INDEX(BucketTable,MATCH(B551,SumMonths,0),1)</f>
        <v>14</v>
      </c>
      <c r="B551" s="171" t="n">
        <v>39630</v>
      </c>
      <c r="C551" s="159" t="s">
        <v>137</v>
      </c>
      <c r="D551" s="159" t="s">
        <v>15</v>
      </c>
      <c r="E551" s="160" t="n">
        <v>4.26615214</v>
      </c>
      <c r="F551" s="159" t="n">
        <v>0</v>
      </c>
      <c r="G551" s="160" t="n">
        <v>4.26615214</v>
      </c>
      <c r="H551" s="160" t="n">
        <v>0</v>
      </c>
      <c r="I551" s="160" t="n">
        <v>0</v>
      </c>
      <c r="J551" s="159" t="n">
        <v>0</v>
      </c>
    </row>
    <row r="552" customFormat="false" ht="12.75" hidden="false" customHeight="false" outlineLevel="0" collapsed="false">
      <c r="A552" s="0" t="n">
        <f aca="false">INDEX(BucketTable,MATCH(B552,SumMonths,0),1)</f>
        <v>14</v>
      </c>
      <c r="B552" s="171" t="n">
        <v>39630</v>
      </c>
      <c r="C552" s="159" t="s">
        <v>138</v>
      </c>
      <c r="D552" s="159" t="s">
        <v>15</v>
      </c>
      <c r="E552" s="160" t="n">
        <v>-1.49884985</v>
      </c>
      <c r="F552" s="159" t="n">
        <v>0</v>
      </c>
      <c r="G552" s="160" t="n">
        <v>-1.49884985</v>
      </c>
      <c r="H552" s="160" t="n">
        <v>0</v>
      </c>
      <c r="I552" s="160" t="n">
        <v>0</v>
      </c>
      <c r="J552" s="159" t="n">
        <v>0</v>
      </c>
    </row>
    <row r="553" customFormat="false" ht="12.75" hidden="false" customHeight="false" outlineLevel="0" collapsed="false">
      <c r="A553" s="0" t="n">
        <f aca="false">INDEX(BucketTable,MATCH(B553,SumMonths,0),1)</f>
        <v>14</v>
      </c>
      <c r="B553" s="171" t="n">
        <v>39630</v>
      </c>
      <c r="C553" s="159" t="s">
        <v>139</v>
      </c>
      <c r="D553" s="159" t="s">
        <v>15</v>
      </c>
      <c r="E553" s="160" t="n">
        <v>-1.86082494</v>
      </c>
      <c r="F553" s="159" t="n">
        <v>0</v>
      </c>
      <c r="G553" s="160" t="n">
        <v>-1.86082494</v>
      </c>
      <c r="H553" s="160" t="n">
        <v>0.0126</v>
      </c>
      <c r="I553" s="160" t="n">
        <v>-0.023446394244</v>
      </c>
      <c r="J553" s="159" t="n">
        <v>0</v>
      </c>
    </row>
    <row r="554" customFormat="false" ht="12.75" hidden="false" customHeight="false" outlineLevel="0" collapsed="false">
      <c r="A554" s="0" t="n">
        <f aca="false">INDEX(BucketTable,MATCH(B554,SumMonths,0),1)</f>
        <v>14</v>
      </c>
      <c r="B554" s="171" t="n">
        <v>39630</v>
      </c>
      <c r="C554" s="159" t="s">
        <v>140</v>
      </c>
      <c r="D554" s="159" t="s">
        <v>15</v>
      </c>
      <c r="E554" s="160" t="n">
        <v>-0.90647735</v>
      </c>
      <c r="F554" s="159" t="n">
        <v>0</v>
      </c>
      <c r="G554" s="160" t="n">
        <v>-0.90647735</v>
      </c>
      <c r="H554" s="160" t="n">
        <v>0</v>
      </c>
      <c r="I554" s="160" t="n">
        <v>0</v>
      </c>
      <c r="J554" s="159" t="n">
        <v>0</v>
      </c>
    </row>
    <row r="555" customFormat="false" ht="12.75" hidden="false" customHeight="false" outlineLevel="0" collapsed="false">
      <c r="A555" s="0" t="n">
        <f aca="false">INDEX(BucketTable,MATCH(B555,SumMonths,0),1)</f>
        <v>14</v>
      </c>
      <c r="B555" s="171" t="n">
        <v>39661</v>
      </c>
      <c r="C555" s="159" t="s">
        <v>137</v>
      </c>
      <c r="D555" s="159" t="s">
        <v>15</v>
      </c>
      <c r="E555" s="160" t="n">
        <v>4.24149202</v>
      </c>
      <c r="F555" s="159" t="n">
        <v>0</v>
      </c>
      <c r="G555" s="160" t="n">
        <v>4.24149202</v>
      </c>
      <c r="H555" s="160" t="n">
        <v>0</v>
      </c>
      <c r="I555" s="160" t="n">
        <v>0</v>
      </c>
      <c r="J555" s="159" t="n">
        <v>0</v>
      </c>
    </row>
    <row r="556" customFormat="false" ht="12.75" hidden="false" customHeight="false" outlineLevel="0" collapsed="false">
      <c r="A556" s="0" t="n">
        <f aca="false">INDEX(BucketTable,MATCH(B556,SumMonths,0),1)</f>
        <v>14</v>
      </c>
      <c r="B556" s="171" t="n">
        <v>39661</v>
      </c>
      <c r="C556" s="159" t="s">
        <v>138</v>
      </c>
      <c r="D556" s="159" t="s">
        <v>15</v>
      </c>
      <c r="E556" s="160" t="n">
        <v>-1.49018588</v>
      </c>
      <c r="F556" s="159" t="n">
        <v>0</v>
      </c>
      <c r="G556" s="160" t="n">
        <v>-1.49018588</v>
      </c>
      <c r="H556" s="160" t="n">
        <v>0</v>
      </c>
      <c r="I556" s="160" t="n">
        <v>0</v>
      </c>
      <c r="J556" s="159" t="n">
        <v>0</v>
      </c>
    </row>
    <row r="557" customFormat="false" ht="12.75" hidden="false" customHeight="false" outlineLevel="0" collapsed="false">
      <c r="A557" s="0" t="n">
        <f aca="false">INDEX(BucketTable,MATCH(B557,SumMonths,0),1)</f>
        <v>14</v>
      </c>
      <c r="B557" s="171" t="n">
        <v>39661</v>
      </c>
      <c r="C557" s="159" t="s">
        <v>139</v>
      </c>
      <c r="D557" s="159" t="s">
        <v>15</v>
      </c>
      <c r="E557" s="160" t="n">
        <v>-1.85006861</v>
      </c>
      <c r="F557" s="159" t="n">
        <v>0</v>
      </c>
      <c r="G557" s="160" t="n">
        <v>-1.85006861</v>
      </c>
      <c r="H557" s="160" t="n">
        <v>0.0126</v>
      </c>
      <c r="I557" s="160" t="n">
        <v>-0.023310864486</v>
      </c>
      <c r="J557" s="159" t="n">
        <v>0</v>
      </c>
    </row>
    <row r="558" customFormat="false" ht="12.75" hidden="false" customHeight="false" outlineLevel="0" collapsed="false">
      <c r="A558" s="0" t="n">
        <f aca="false">INDEX(BucketTable,MATCH(B558,SumMonths,0),1)</f>
        <v>14</v>
      </c>
      <c r="B558" s="171" t="n">
        <v>39661</v>
      </c>
      <c r="C558" s="159" t="s">
        <v>140</v>
      </c>
      <c r="D558" s="159" t="s">
        <v>15</v>
      </c>
      <c r="E558" s="160" t="n">
        <v>-0.90123753</v>
      </c>
      <c r="F558" s="159" t="n">
        <v>0</v>
      </c>
      <c r="G558" s="160" t="n">
        <v>-0.90123753</v>
      </c>
      <c r="H558" s="160" t="n">
        <v>0</v>
      </c>
      <c r="I558" s="160" t="n">
        <v>0</v>
      </c>
      <c r="J558" s="159" t="n">
        <v>0</v>
      </c>
    </row>
    <row r="559" customFormat="false" ht="12.75" hidden="false" customHeight="false" outlineLevel="0" collapsed="false">
      <c r="A559" s="0" t="n">
        <f aca="false">INDEX(BucketTable,MATCH(B559,SumMonths,0),1)</f>
        <v>14</v>
      </c>
      <c r="B559" s="171" t="n">
        <v>39692</v>
      </c>
      <c r="C559" s="159" t="s">
        <v>137</v>
      </c>
      <c r="D559" s="159" t="s">
        <v>15</v>
      </c>
      <c r="E559" s="160" t="n">
        <v>4.08082715</v>
      </c>
      <c r="F559" s="159" t="n">
        <v>0</v>
      </c>
      <c r="G559" s="160" t="n">
        <v>4.08082715</v>
      </c>
      <c r="H559" s="160" t="n">
        <v>0</v>
      </c>
      <c r="I559" s="160" t="n">
        <v>0</v>
      </c>
      <c r="J559" s="159" t="n">
        <v>0</v>
      </c>
    </row>
    <row r="560" customFormat="false" ht="12.75" hidden="false" customHeight="false" outlineLevel="0" collapsed="false">
      <c r="A560" s="0" t="n">
        <f aca="false">INDEX(BucketTable,MATCH(B560,SumMonths,0),1)</f>
        <v>14</v>
      </c>
      <c r="B560" s="171" t="n">
        <v>39692</v>
      </c>
      <c r="C560" s="159" t="s">
        <v>138</v>
      </c>
      <c r="D560" s="159" t="s">
        <v>15</v>
      </c>
      <c r="E560" s="160" t="n">
        <v>-1.43373864</v>
      </c>
      <c r="F560" s="159" t="n">
        <v>0</v>
      </c>
      <c r="G560" s="160" t="n">
        <v>-1.43373864</v>
      </c>
      <c r="H560" s="160" t="n">
        <v>0</v>
      </c>
      <c r="I560" s="160" t="n">
        <v>0</v>
      </c>
      <c r="J560" s="159" t="n">
        <v>0</v>
      </c>
    </row>
    <row r="561" customFormat="false" ht="12.75" hidden="false" customHeight="false" outlineLevel="0" collapsed="false">
      <c r="A561" s="0" t="n">
        <f aca="false">INDEX(BucketTable,MATCH(B561,SumMonths,0),1)</f>
        <v>14</v>
      </c>
      <c r="B561" s="171" t="n">
        <v>39692</v>
      </c>
      <c r="C561" s="159" t="s">
        <v>139</v>
      </c>
      <c r="D561" s="159" t="s">
        <v>15</v>
      </c>
      <c r="E561" s="160" t="n">
        <v>-1.77998925</v>
      </c>
      <c r="F561" s="159" t="n">
        <v>0</v>
      </c>
      <c r="G561" s="160" t="n">
        <v>-1.77998925</v>
      </c>
      <c r="H561" s="160" t="n">
        <v>0.0126</v>
      </c>
      <c r="I561" s="160" t="n">
        <v>-0.02242786455</v>
      </c>
      <c r="J561" s="159" t="n">
        <v>0</v>
      </c>
    </row>
    <row r="562" customFormat="false" ht="12.75" hidden="false" customHeight="false" outlineLevel="0" collapsed="false">
      <c r="A562" s="0" t="n">
        <f aca="false">INDEX(BucketTable,MATCH(B562,SumMonths,0),1)</f>
        <v>14</v>
      </c>
      <c r="B562" s="171" t="n">
        <v>39692</v>
      </c>
      <c r="C562" s="159" t="s">
        <v>140</v>
      </c>
      <c r="D562" s="159" t="s">
        <v>15</v>
      </c>
      <c r="E562" s="160" t="n">
        <v>-0.86709926</v>
      </c>
      <c r="F562" s="159" t="n">
        <v>0</v>
      </c>
      <c r="G562" s="160" t="n">
        <v>-0.86709926</v>
      </c>
      <c r="H562" s="160" t="n">
        <v>0</v>
      </c>
      <c r="I562" s="160" t="n">
        <v>0</v>
      </c>
      <c r="J562" s="159" t="n">
        <v>0</v>
      </c>
    </row>
    <row r="563" customFormat="false" ht="12.75" hidden="false" customHeight="false" outlineLevel="0" collapsed="false">
      <c r="A563" s="0" t="n">
        <f aca="false">INDEX(BucketTable,MATCH(B563,SumMonths,0),1)</f>
        <v>14</v>
      </c>
      <c r="B563" s="171" t="n">
        <v>39722</v>
      </c>
      <c r="C563" s="159" t="s">
        <v>137</v>
      </c>
      <c r="D563" s="159" t="s">
        <v>15</v>
      </c>
      <c r="E563" s="160" t="n">
        <v>4.19303511</v>
      </c>
      <c r="F563" s="159" t="n">
        <v>0</v>
      </c>
      <c r="G563" s="160" t="n">
        <v>4.19303511</v>
      </c>
      <c r="H563" s="160" t="n">
        <v>0</v>
      </c>
      <c r="I563" s="160" t="n">
        <v>0</v>
      </c>
      <c r="J563" s="159" t="n">
        <v>0</v>
      </c>
    </row>
    <row r="564" customFormat="false" ht="12.75" hidden="false" customHeight="false" outlineLevel="0" collapsed="false">
      <c r="A564" s="0" t="n">
        <f aca="false">INDEX(BucketTable,MATCH(B564,SumMonths,0),1)</f>
        <v>14</v>
      </c>
      <c r="B564" s="171" t="n">
        <v>39722</v>
      </c>
      <c r="C564" s="159" t="s">
        <v>138</v>
      </c>
      <c r="D564" s="159" t="s">
        <v>15</v>
      </c>
      <c r="E564" s="160" t="n">
        <v>-1.47316126</v>
      </c>
      <c r="F564" s="159" t="n">
        <v>0</v>
      </c>
      <c r="G564" s="160" t="n">
        <v>-1.47316126</v>
      </c>
      <c r="H564" s="160" t="n">
        <v>0</v>
      </c>
      <c r="I564" s="160" t="n">
        <v>0</v>
      </c>
      <c r="J564" s="159" t="n">
        <v>0</v>
      </c>
    </row>
    <row r="565" customFormat="false" ht="12.75" hidden="false" customHeight="false" outlineLevel="0" collapsed="false">
      <c r="A565" s="0" t="n">
        <f aca="false">INDEX(BucketTable,MATCH(B565,SumMonths,0),1)</f>
        <v>14</v>
      </c>
      <c r="B565" s="171" t="n">
        <v>39722</v>
      </c>
      <c r="C565" s="159" t="s">
        <v>139</v>
      </c>
      <c r="D565" s="159" t="s">
        <v>15</v>
      </c>
      <c r="E565" s="160" t="n">
        <v>-1.8289325</v>
      </c>
      <c r="F565" s="159" t="n">
        <v>0</v>
      </c>
      <c r="G565" s="160" t="n">
        <v>-1.8289325</v>
      </c>
      <c r="H565" s="160" t="n">
        <v>0.0126</v>
      </c>
      <c r="I565" s="160" t="n">
        <v>-0.0230445495</v>
      </c>
      <c r="J565" s="159" t="n">
        <v>0</v>
      </c>
    </row>
    <row r="566" customFormat="false" ht="12.75" hidden="false" customHeight="false" outlineLevel="0" collapsed="false">
      <c r="A566" s="0" t="n">
        <f aca="false">INDEX(BucketTable,MATCH(B566,SumMonths,0),1)</f>
        <v>14</v>
      </c>
      <c r="B566" s="171" t="n">
        <v>39722</v>
      </c>
      <c r="C566" s="159" t="s">
        <v>140</v>
      </c>
      <c r="D566" s="159" t="s">
        <v>15</v>
      </c>
      <c r="E566" s="160" t="n">
        <v>-0.89094135</v>
      </c>
      <c r="F566" s="159" t="n">
        <v>0</v>
      </c>
      <c r="G566" s="160" t="n">
        <v>-0.89094135</v>
      </c>
      <c r="H566" s="160" t="n">
        <v>0</v>
      </c>
      <c r="I566" s="160" t="n">
        <v>0</v>
      </c>
      <c r="J566" s="159" t="n">
        <v>0</v>
      </c>
    </row>
    <row r="567" customFormat="false" ht="12.75" hidden="false" customHeight="false" outlineLevel="0" collapsed="false">
      <c r="A567" s="0" t="n">
        <f aca="false">INDEX(BucketTable,MATCH(B567,SumMonths,0),1)</f>
        <v>14</v>
      </c>
      <c r="B567" s="171" t="n">
        <v>39753</v>
      </c>
      <c r="C567" s="159" t="s">
        <v>137</v>
      </c>
      <c r="D567" s="159" t="s">
        <v>15</v>
      </c>
      <c r="E567" s="160" t="n">
        <v>4.03398042</v>
      </c>
      <c r="F567" s="159" t="n">
        <v>0</v>
      </c>
      <c r="G567" s="160" t="n">
        <v>4.03398042</v>
      </c>
      <c r="H567" s="160" t="n">
        <v>-0.00537580251694</v>
      </c>
      <c r="I567" s="160" t="n">
        <v>-0.0216858820951227</v>
      </c>
      <c r="J567" s="159" t="n">
        <v>0</v>
      </c>
    </row>
    <row r="568" customFormat="false" ht="12.75" hidden="false" customHeight="false" outlineLevel="0" collapsed="false">
      <c r="A568" s="0" t="n">
        <f aca="false">INDEX(BucketTable,MATCH(B568,SumMonths,0),1)</f>
        <v>14</v>
      </c>
      <c r="B568" s="171" t="n">
        <v>39753</v>
      </c>
      <c r="C568" s="159" t="s">
        <v>138</v>
      </c>
      <c r="D568" s="159" t="s">
        <v>15</v>
      </c>
      <c r="E568" s="160" t="n">
        <v>-1.41727973</v>
      </c>
      <c r="F568" s="159" t="n">
        <v>0</v>
      </c>
      <c r="G568" s="160" t="n">
        <v>-1.41727973</v>
      </c>
      <c r="H568" s="160" t="n">
        <v>0.0129083395</v>
      </c>
      <c r="I568" s="160" t="n">
        <v>-0.0182947279213083</v>
      </c>
      <c r="J568" s="159" t="n">
        <v>0</v>
      </c>
    </row>
    <row r="569" customFormat="false" ht="12.75" hidden="false" customHeight="false" outlineLevel="0" collapsed="false">
      <c r="A569" s="0" t="n">
        <f aca="false">INDEX(BucketTable,MATCH(B569,SumMonths,0),1)</f>
        <v>14</v>
      </c>
      <c r="B569" s="171" t="n">
        <v>39753</v>
      </c>
      <c r="C569" s="159" t="s">
        <v>139</v>
      </c>
      <c r="D569" s="159" t="s">
        <v>15</v>
      </c>
      <c r="E569" s="160" t="n">
        <v>-1.75955548</v>
      </c>
      <c r="F569" s="159" t="n">
        <v>0</v>
      </c>
      <c r="G569" s="160" t="n">
        <v>-1.75955548</v>
      </c>
      <c r="H569" s="160" t="n">
        <v>0.0126</v>
      </c>
      <c r="I569" s="160" t="n">
        <v>-0.022170399048</v>
      </c>
      <c r="J569" s="159" t="n">
        <v>0</v>
      </c>
    </row>
    <row r="570" customFormat="false" ht="12.75" hidden="false" customHeight="false" outlineLevel="0" collapsed="false">
      <c r="A570" s="0" t="n">
        <f aca="false">INDEX(BucketTable,MATCH(B570,SumMonths,0),1)</f>
        <v>14</v>
      </c>
      <c r="B570" s="171" t="n">
        <v>39753</v>
      </c>
      <c r="C570" s="159" t="s">
        <v>140</v>
      </c>
      <c r="D570" s="159" t="s">
        <v>15</v>
      </c>
      <c r="E570" s="160" t="n">
        <v>-0.85714521</v>
      </c>
      <c r="F570" s="159" t="n">
        <v>0</v>
      </c>
      <c r="G570" s="160" t="n">
        <v>-0.85714521</v>
      </c>
      <c r="H570" s="160" t="n">
        <v>0</v>
      </c>
      <c r="I570" s="160" t="n">
        <v>0</v>
      </c>
      <c r="J570" s="159" t="n">
        <v>0</v>
      </c>
    </row>
    <row r="571" customFormat="false" ht="12.75" hidden="false" customHeight="false" outlineLevel="0" collapsed="false">
      <c r="A571" s="0" t="n">
        <f aca="false">INDEX(BucketTable,MATCH(B571,SumMonths,0),1)</f>
        <v>14</v>
      </c>
      <c r="B571" s="171" t="n">
        <v>39783</v>
      </c>
      <c r="C571" s="159" t="s">
        <v>137</v>
      </c>
      <c r="D571" s="159" t="s">
        <v>15</v>
      </c>
      <c r="E571" s="160" t="n">
        <v>4.14467623</v>
      </c>
      <c r="F571" s="159" t="n">
        <v>0</v>
      </c>
      <c r="G571" s="160" t="n">
        <v>4.14467623</v>
      </c>
      <c r="H571" s="160" t="n">
        <v>-0.01006031036377</v>
      </c>
      <c r="I571" s="160" t="n">
        <v>-0.0416967292311402</v>
      </c>
      <c r="J571" s="159" t="n">
        <v>0</v>
      </c>
    </row>
    <row r="572" customFormat="false" ht="12.75" hidden="false" customHeight="false" outlineLevel="0" collapsed="false">
      <c r="A572" s="0" t="n">
        <f aca="false">INDEX(BucketTable,MATCH(B572,SumMonths,0),1)</f>
        <v>14</v>
      </c>
      <c r="B572" s="171" t="n">
        <v>39783</v>
      </c>
      <c r="C572" s="159" t="s">
        <v>138</v>
      </c>
      <c r="D572" s="159" t="s">
        <v>15</v>
      </c>
      <c r="E572" s="160" t="n">
        <v>-1.45617108</v>
      </c>
      <c r="F572" s="159" t="n">
        <v>0</v>
      </c>
      <c r="G572" s="160" t="n">
        <v>-1.45617108</v>
      </c>
      <c r="H572" s="160" t="n">
        <v>0.00685429573</v>
      </c>
      <c r="I572" s="160" t="n">
        <v>-0.00998102721579349</v>
      </c>
      <c r="J572" s="159" t="n">
        <v>0</v>
      </c>
    </row>
    <row r="573" customFormat="false" ht="12.75" hidden="false" customHeight="false" outlineLevel="0" collapsed="false">
      <c r="A573" s="0" t="n">
        <f aca="false">INDEX(BucketTable,MATCH(B573,SumMonths,0),1)</f>
        <v>14</v>
      </c>
      <c r="B573" s="171" t="n">
        <v>39783</v>
      </c>
      <c r="C573" s="159" t="s">
        <v>139</v>
      </c>
      <c r="D573" s="159" t="s">
        <v>15</v>
      </c>
      <c r="E573" s="160" t="n">
        <v>-1.80783916</v>
      </c>
      <c r="F573" s="159" t="n">
        <v>0</v>
      </c>
      <c r="G573" s="160" t="n">
        <v>-1.80783916</v>
      </c>
      <c r="H573" s="160" t="n">
        <v>0.0126</v>
      </c>
      <c r="I573" s="160" t="n">
        <v>-0.022778773416</v>
      </c>
      <c r="J573" s="159" t="n">
        <v>0</v>
      </c>
    </row>
    <row r="574" customFormat="false" ht="12.75" hidden="false" customHeight="false" outlineLevel="0" collapsed="false">
      <c r="A574" s="0" t="n">
        <f aca="false">INDEX(BucketTable,MATCH(B574,SumMonths,0),1)</f>
        <v>14</v>
      </c>
      <c r="B574" s="171" t="n">
        <v>39783</v>
      </c>
      <c r="C574" s="159" t="s">
        <v>140</v>
      </c>
      <c r="D574" s="159" t="s">
        <v>15</v>
      </c>
      <c r="E574" s="160" t="n">
        <v>-0.88066599</v>
      </c>
      <c r="F574" s="159" t="n">
        <v>0</v>
      </c>
      <c r="G574" s="160" t="n">
        <v>-0.88066599</v>
      </c>
      <c r="H574" s="160" t="n">
        <v>0</v>
      </c>
      <c r="I574" s="160" t="n">
        <v>0</v>
      </c>
      <c r="J574" s="159" t="n">
        <v>0</v>
      </c>
    </row>
    <row r="575" customFormat="false" ht="12.75" hidden="false" customHeight="false" outlineLevel="0" collapsed="false">
      <c r="A575" s="0" t="n">
        <f aca="false">INDEX(BucketTable,MATCH(B575,SumMonths,0),1)</f>
        <v>14</v>
      </c>
      <c r="B575" s="171" t="n">
        <v>39814</v>
      </c>
      <c r="C575" s="159" t="s">
        <v>137</v>
      </c>
      <c r="D575" s="159" t="s">
        <v>15</v>
      </c>
      <c r="E575" s="160" t="n">
        <v>4.12014105</v>
      </c>
      <c r="F575" s="159" t="n">
        <v>0</v>
      </c>
      <c r="G575" s="160" t="n">
        <v>4.12014105</v>
      </c>
      <c r="H575" s="160" t="n">
        <v>0</v>
      </c>
      <c r="I575" s="160" t="n">
        <v>0</v>
      </c>
      <c r="J575" s="159" t="n">
        <v>0</v>
      </c>
    </row>
    <row r="576" customFormat="false" ht="12.75" hidden="false" customHeight="false" outlineLevel="0" collapsed="false">
      <c r="A576" s="0" t="n">
        <f aca="false">INDEX(BucketTable,MATCH(B576,SumMonths,0),1)</f>
        <v>14</v>
      </c>
      <c r="B576" s="171" t="n">
        <v>39814</v>
      </c>
      <c r="C576" s="159" t="s">
        <v>138</v>
      </c>
      <c r="D576" s="159" t="s">
        <v>15</v>
      </c>
      <c r="E576" s="160" t="n">
        <v>-1.447551</v>
      </c>
      <c r="F576" s="159" t="n">
        <v>0</v>
      </c>
      <c r="G576" s="160" t="n">
        <v>-1.447551</v>
      </c>
      <c r="H576" s="160" t="n">
        <v>-0.02024060487748</v>
      </c>
      <c r="I576" s="160" t="n">
        <v>0.0292993078310011</v>
      </c>
      <c r="J576" s="159" t="n">
        <v>0</v>
      </c>
    </row>
    <row r="577" customFormat="false" ht="12.75" hidden="false" customHeight="false" outlineLevel="0" collapsed="false">
      <c r="A577" s="0" t="n">
        <f aca="false">INDEX(BucketTable,MATCH(B577,SumMonths,0),1)</f>
        <v>14</v>
      </c>
      <c r="B577" s="171" t="n">
        <v>39814</v>
      </c>
      <c r="C577" s="159" t="s">
        <v>139</v>
      </c>
      <c r="D577" s="159" t="s">
        <v>15</v>
      </c>
      <c r="E577" s="160" t="n">
        <v>-1.79713732</v>
      </c>
      <c r="F577" s="159" t="n">
        <v>0</v>
      </c>
      <c r="G577" s="160" t="n">
        <v>-1.79713732</v>
      </c>
      <c r="H577" s="160" t="n">
        <v>0.0126</v>
      </c>
      <c r="I577" s="160" t="n">
        <v>-0.022643930232</v>
      </c>
      <c r="J577" s="159" t="n">
        <v>0</v>
      </c>
    </row>
    <row r="578" customFormat="false" ht="12.75" hidden="false" customHeight="false" outlineLevel="0" collapsed="false">
      <c r="A578" s="0" t="n">
        <f aca="false">INDEX(BucketTable,MATCH(B578,SumMonths,0),1)</f>
        <v>14</v>
      </c>
      <c r="B578" s="171" t="n">
        <v>39814</v>
      </c>
      <c r="C578" s="159" t="s">
        <v>140</v>
      </c>
      <c r="D578" s="159" t="s">
        <v>15</v>
      </c>
      <c r="E578" s="160" t="n">
        <v>-0.87545273</v>
      </c>
      <c r="F578" s="159" t="n">
        <v>0</v>
      </c>
      <c r="G578" s="160" t="n">
        <v>-0.87545273</v>
      </c>
      <c r="H578" s="160" t="n">
        <v>0</v>
      </c>
      <c r="I578" s="160" t="n">
        <v>0</v>
      </c>
      <c r="J578" s="159" t="n">
        <v>0</v>
      </c>
    </row>
    <row r="579" customFormat="false" ht="12.75" hidden="false" customHeight="false" outlineLevel="0" collapsed="false">
      <c r="A579" s="0" t="n">
        <f aca="false">INDEX(BucketTable,MATCH(B579,SumMonths,0),1)</f>
        <v>14</v>
      </c>
      <c r="B579" s="171" t="n">
        <v>39845</v>
      </c>
      <c r="C579" s="159" t="s">
        <v>137</v>
      </c>
      <c r="D579" s="159" t="s">
        <v>15</v>
      </c>
      <c r="E579" s="160" t="n">
        <v>3.69928313</v>
      </c>
      <c r="F579" s="159" t="n">
        <v>0</v>
      </c>
      <c r="G579" s="160" t="n">
        <v>3.69928313</v>
      </c>
      <c r="H579" s="160" t="n">
        <v>0</v>
      </c>
      <c r="I579" s="160" t="n">
        <v>0</v>
      </c>
      <c r="J579" s="159" t="n">
        <v>0</v>
      </c>
    </row>
    <row r="580" customFormat="false" ht="12.75" hidden="false" customHeight="false" outlineLevel="0" collapsed="false">
      <c r="A580" s="0" t="n">
        <f aca="false">INDEX(BucketTable,MATCH(B580,SumMonths,0),1)</f>
        <v>14</v>
      </c>
      <c r="B580" s="171" t="n">
        <v>39845</v>
      </c>
      <c r="C580" s="159" t="s">
        <v>138</v>
      </c>
      <c r="D580" s="159" t="s">
        <v>15</v>
      </c>
      <c r="E580" s="160" t="n">
        <v>-1.29968876</v>
      </c>
      <c r="F580" s="159" t="n">
        <v>0</v>
      </c>
      <c r="G580" s="160" t="n">
        <v>-1.29968876</v>
      </c>
      <c r="H580" s="160" t="n">
        <v>-0.00650238990784</v>
      </c>
      <c r="I580" s="160" t="n">
        <v>0.00845108307635708</v>
      </c>
      <c r="J580" s="159" t="n">
        <v>0</v>
      </c>
    </row>
    <row r="581" customFormat="false" ht="12.75" hidden="false" customHeight="false" outlineLevel="0" collapsed="false">
      <c r="A581" s="0" t="n">
        <f aca="false">INDEX(BucketTable,MATCH(B581,SumMonths,0),1)</f>
        <v>14</v>
      </c>
      <c r="B581" s="171" t="n">
        <v>39845</v>
      </c>
      <c r="C581" s="159" t="s">
        <v>139</v>
      </c>
      <c r="D581" s="159" t="s">
        <v>15</v>
      </c>
      <c r="E581" s="160" t="n">
        <v>-1.61356606</v>
      </c>
      <c r="F581" s="159" t="n">
        <v>0</v>
      </c>
      <c r="G581" s="160" t="n">
        <v>-1.61356606</v>
      </c>
      <c r="H581" s="160" t="n">
        <v>0.0126</v>
      </c>
      <c r="I581" s="160" t="n">
        <v>-0.020330932356</v>
      </c>
      <c r="J581" s="159" t="n">
        <v>0</v>
      </c>
    </row>
    <row r="582" customFormat="false" ht="12.75" hidden="false" customHeight="false" outlineLevel="0" collapsed="false">
      <c r="A582" s="0" t="n">
        <f aca="false">INDEX(BucketTable,MATCH(B582,SumMonths,0),1)</f>
        <v>14</v>
      </c>
      <c r="B582" s="171" t="n">
        <v>39845</v>
      </c>
      <c r="C582" s="159" t="s">
        <v>140</v>
      </c>
      <c r="D582" s="159" t="s">
        <v>15</v>
      </c>
      <c r="E582" s="160" t="n">
        <v>-0.78602831</v>
      </c>
      <c r="F582" s="159" t="n">
        <v>0</v>
      </c>
      <c r="G582" s="160" t="n">
        <v>-0.78602831</v>
      </c>
      <c r="H582" s="160" t="n">
        <v>0</v>
      </c>
      <c r="I582" s="160" t="n">
        <v>0</v>
      </c>
      <c r="J582" s="159" t="n">
        <v>0</v>
      </c>
    </row>
    <row r="583" customFormat="false" ht="12.75" hidden="false" customHeight="false" outlineLevel="0" collapsed="false">
      <c r="A583" s="0" t="n">
        <f aca="false">INDEX(BucketTable,MATCH(B583,SumMonths,0),1)</f>
        <v>14</v>
      </c>
      <c r="B583" s="171" t="n">
        <v>39873</v>
      </c>
      <c r="C583" s="159" t="s">
        <v>137</v>
      </c>
      <c r="D583" s="159" t="s">
        <v>15</v>
      </c>
      <c r="E583" s="160" t="n">
        <v>4.07352627</v>
      </c>
      <c r="F583" s="159" t="n">
        <v>0</v>
      </c>
      <c r="G583" s="160" t="n">
        <v>4.07352627</v>
      </c>
      <c r="H583" s="160" t="n">
        <v>0</v>
      </c>
      <c r="I583" s="160" t="n">
        <v>0</v>
      </c>
      <c r="J583" s="159" t="n">
        <v>0</v>
      </c>
    </row>
    <row r="584" customFormat="false" ht="12.75" hidden="false" customHeight="false" outlineLevel="0" collapsed="false">
      <c r="A584" s="0" t="n">
        <f aca="false">INDEX(BucketTable,MATCH(B584,SumMonths,0),1)</f>
        <v>14</v>
      </c>
      <c r="B584" s="171" t="n">
        <v>39873</v>
      </c>
      <c r="C584" s="159" t="s">
        <v>138</v>
      </c>
      <c r="D584" s="159" t="s">
        <v>15</v>
      </c>
      <c r="E584" s="160" t="n">
        <v>-1.43117358</v>
      </c>
      <c r="F584" s="159" t="n">
        <v>0</v>
      </c>
      <c r="G584" s="160" t="n">
        <v>-1.43117358</v>
      </c>
      <c r="H584" s="160" t="n">
        <v>0.019216179847</v>
      </c>
      <c r="I584" s="160" t="n">
        <v>-0.0275016889055548</v>
      </c>
      <c r="J584" s="159" t="n">
        <v>0</v>
      </c>
    </row>
    <row r="585" customFormat="false" ht="12.75" hidden="false" customHeight="false" outlineLevel="0" collapsed="false">
      <c r="A585" s="0" t="n">
        <f aca="false">INDEX(BucketTable,MATCH(B585,SumMonths,0),1)</f>
        <v>14</v>
      </c>
      <c r="B585" s="171" t="n">
        <v>39873</v>
      </c>
      <c r="C585" s="159" t="s">
        <v>139</v>
      </c>
      <c r="D585" s="159" t="s">
        <v>15</v>
      </c>
      <c r="E585" s="160" t="n">
        <v>-1.77680473</v>
      </c>
      <c r="F585" s="159" t="n">
        <v>0</v>
      </c>
      <c r="G585" s="160" t="n">
        <v>-1.77680473</v>
      </c>
      <c r="H585" s="160" t="n">
        <v>0.0126</v>
      </c>
      <c r="I585" s="160" t="n">
        <v>-0.022387739598</v>
      </c>
      <c r="J585" s="159" t="n">
        <v>0</v>
      </c>
    </row>
    <row r="586" customFormat="false" ht="12.75" hidden="false" customHeight="false" outlineLevel="0" collapsed="false">
      <c r="A586" s="0" t="n">
        <f aca="false">INDEX(BucketTable,MATCH(B586,SumMonths,0),1)</f>
        <v>14</v>
      </c>
      <c r="B586" s="171" t="n">
        <v>39873</v>
      </c>
      <c r="C586" s="159" t="s">
        <v>140</v>
      </c>
      <c r="D586" s="159" t="s">
        <v>15</v>
      </c>
      <c r="E586" s="160" t="n">
        <v>-0.86554796</v>
      </c>
      <c r="F586" s="159" t="n">
        <v>0</v>
      </c>
      <c r="G586" s="160" t="n">
        <v>-0.86554796</v>
      </c>
      <c r="H586" s="160" t="n">
        <v>0</v>
      </c>
      <c r="I586" s="160" t="n">
        <v>0</v>
      </c>
      <c r="J586" s="159" t="n">
        <v>0</v>
      </c>
    </row>
    <row r="587" customFormat="false" ht="12.75" hidden="false" customHeight="false" outlineLevel="0" collapsed="false">
      <c r="B587" s="171" t="n">
        <v>39904</v>
      </c>
      <c r="C587" s="159" t="s">
        <v>137</v>
      </c>
      <c r="D587" s="159" t="s">
        <v>15</v>
      </c>
      <c r="E587" s="160" t="n">
        <v>3.91927937</v>
      </c>
      <c r="F587" s="159" t="n">
        <v>0</v>
      </c>
      <c r="G587" s="160" t="n">
        <v>3.91927937</v>
      </c>
      <c r="H587" s="160" t="n">
        <v>0</v>
      </c>
      <c r="I587" s="160" t="n">
        <v>0</v>
      </c>
      <c r="J587" s="159" t="n">
        <v>0</v>
      </c>
    </row>
    <row r="588" customFormat="false" ht="12.75" hidden="false" customHeight="false" outlineLevel="0" collapsed="false">
      <c r="A588" s="0" t="n">
        <f aca="false">INDEX(BucketTable,MATCH(B588,SumMonths,0),1)</f>
        <v>14</v>
      </c>
      <c r="B588" s="171" t="n">
        <v>39904</v>
      </c>
      <c r="C588" s="159" t="s">
        <v>138</v>
      </c>
      <c r="D588" s="159" t="s">
        <v>15</v>
      </c>
      <c r="E588" s="160" t="n">
        <v>-1.3769812</v>
      </c>
      <c r="F588" s="159" t="n">
        <v>0</v>
      </c>
      <c r="G588" s="160" t="n">
        <v>-1.3769812</v>
      </c>
      <c r="H588" s="160" t="n">
        <v>0</v>
      </c>
      <c r="I588" s="160" t="n">
        <v>0</v>
      </c>
      <c r="J588" s="159" t="n">
        <v>0</v>
      </c>
    </row>
    <row r="589" customFormat="false" ht="12.75" hidden="false" customHeight="false" outlineLevel="0" collapsed="false">
      <c r="A589" s="0" t="n">
        <f aca="false">INDEX(BucketTable,MATCH(B589,SumMonths,0),1)</f>
        <v>14</v>
      </c>
      <c r="B589" s="171" t="n">
        <v>39904</v>
      </c>
      <c r="C589" s="159" t="s">
        <v>139</v>
      </c>
      <c r="D589" s="159" t="s">
        <v>15</v>
      </c>
      <c r="E589" s="160" t="n">
        <v>-1.70952478</v>
      </c>
      <c r="F589" s="159" t="n">
        <v>0</v>
      </c>
      <c r="G589" s="160" t="n">
        <v>-1.70952478</v>
      </c>
      <c r="H589" s="160" t="n">
        <v>0.0126</v>
      </c>
      <c r="I589" s="160" t="n">
        <v>-0.021540012228</v>
      </c>
      <c r="J589" s="159" t="n">
        <v>0</v>
      </c>
    </row>
    <row r="590" customFormat="false" ht="12.75" hidden="false" customHeight="false" outlineLevel="0" collapsed="false">
      <c r="A590" s="0" t="n">
        <f aca="false">INDEX(BucketTable,MATCH(B590,SumMonths,0),1)</f>
        <v>14</v>
      </c>
      <c r="B590" s="171" t="n">
        <v>39904</v>
      </c>
      <c r="C590" s="159" t="s">
        <v>140</v>
      </c>
      <c r="D590" s="159" t="s">
        <v>15</v>
      </c>
      <c r="E590" s="160" t="n">
        <v>-0.83277339</v>
      </c>
      <c r="F590" s="159" t="n">
        <v>0</v>
      </c>
      <c r="G590" s="160" t="n">
        <v>-0.83277339</v>
      </c>
      <c r="H590" s="160" t="n">
        <v>0</v>
      </c>
      <c r="I590" s="160" t="n">
        <v>0</v>
      </c>
      <c r="J590" s="159" t="n">
        <v>0</v>
      </c>
    </row>
    <row r="591" customFormat="false" ht="12.75" hidden="false" customHeight="false" outlineLevel="0" collapsed="false">
      <c r="A591" s="0" t="n">
        <f aca="false">INDEX(BucketTable,MATCH(B591,SumMonths,0),1)</f>
        <v>14</v>
      </c>
      <c r="B591" s="171" t="n">
        <v>39934</v>
      </c>
      <c r="C591" s="159" t="s">
        <v>137</v>
      </c>
      <c r="D591" s="159" t="s">
        <v>15</v>
      </c>
      <c r="E591" s="160" t="n">
        <v>4.02841992</v>
      </c>
      <c r="F591" s="159" t="n">
        <v>0</v>
      </c>
      <c r="G591" s="160" t="n">
        <v>4.02841992</v>
      </c>
      <c r="H591" s="160" t="n">
        <v>0</v>
      </c>
      <c r="I591" s="160" t="n">
        <v>0</v>
      </c>
      <c r="J591" s="159" t="n">
        <v>0</v>
      </c>
    </row>
    <row r="592" customFormat="false" ht="12.75" hidden="false" customHeight="false" outlineLevel="0" collapsed="false">
      <c r="A592" s="0" t="n">
        <f aca="false">INDEX(BucketTable,MATCH(B592,SumMonths,0),1)</f>
        <v>14</v>
      </c>
      <c r="B592" s="171" t="n">
        <v>39934</v>
      </c>
      <c r="C592" s="159" t="s">
        <v>138</v>
      </c>
      <c r="D592" s="159" t="s">
        <v>15</v>
      </c>
      <c r="E592" s="160" t="n">
        <v>-1.41532613</v>
      </c>
      <c r="F592" s="159" t="n">
        <v>0</v>
      </c>
      <c r="G592" s="160" t="n">
        <v>-1.41532613</v>
      </c>
      <c r="H592" s="160" t="n">
        <v>0</v>
      </c>
      <c r="I592" s="160" t="n">
        <v>0</v>
      </c>
      <c r="J592" s="159" t="n">
        <v>0</v>
      </c>
    </row>
    <row r="593" customFormat="false" ht="12.75" hidden="false" customHeight="false" outlineLevel="0" collapsed="false">
      <c r="A593" s="0" t="n">
        <f aca="false">INDEX(BucketTable,MATCH(B593,SumMonths,0),1)</f>
        <v>14</v>
      </c>
      <c r="B593" s="171" t="n">
        <v>39934</v>
      </c>
      <c r="C593" s="159" t="s">
        <v>139</v>
      </c>
      <c r="D593" s="159" t="s">
        <v>15</v>
      </c>
      <c r="E593" s="160" t="n">
        <v>-1.75713008</v>
      </c>
      <c r="F593" s="159" t="n">
        <v>0</v>
      </c>
      <c r="G593" s="160" t="n">
        <v>-1.75713008</v>
      </c>
      <c r="H593" s="160" t="n">
        <v>0.0126</v>
      </c>
      <c r="I593" s="160" t="n">
        <v>-0.022139839008</v>
      </c>
      <c r="J593" s="159" t="n">
        <v>0</v>
      </c>
    </row>
    <row r="594" customFormat="false" ht="12.75" hidden="false" customHeight="false" outlineLevel="0" collapsed="false">
      <c r="A594" s="0" t="n">
        <f aca="false">INDEX(BucketTable,MATCH(B594,SumMonths,0),1)</f>
        <v>14</v>
      </c>
      <c r="B594" s="171" t="n">
        <v>39934</v>
      </c>
      <c r="C594" s="159" t="s">
        <v>140</v>
      </c>
      <c r="D594" s="159" t="s">
        <v>15</v>
      </c>
      <c r="E594" s="160" t="n">
        <v>-0.85596371</v>
      </c>
      <c r="F594" s="159" t="n">
        <v>0</v>
      </c>
      <c r="G594" s="160" t="n">
        <v>-0.85596371</v>
      </c>
      <c r="H594" s="160" t="n">
        <v>0</v>
      </c>
      <c r="I594" s="160" t="n">
        <v>0</v>
      </c>
      <c r="J594" s="159" t="n">
        <v>0</v>
      </c>
    </row>
    <row r="595" customFormat="false" ht="12.75" hidden="false" customHeight="false" outlineLevel="0" collapsed="false">
      <c r="A595" s="0" t="n">
        <f aca="false">INDEX(BucketTable,MATCH(B595,SumMonths,0),1)</f>
        <v>14</v>
      </c>
      <c r="B595" s="171" t="n">
        <v>39965</v>
      </c>
      <c r="C595" s="159" t="s">
        <v>137</v>
      </c>
      <c r="D595" s="159" t="s">
        <v>15</v>
      </c>
      <c r="E595" s="160" t="n">
        <v>3.87702587</v>
      </c>
      <c r="F595" s="159" t="n">
        <v>0</v>
      </c>
      <c r="G595" s="160" t="n">
        <v>3.87702587</v>
      </c>
      <c r="H595" s="160" t="n">
        <v>0</v>
      </c>
      <c r="I595" s="160" t="n">
        <v>0</v>
      </c>
      <c r="J595" s="159" t="n">
        <v>0</v>
      </c>
    </row>
    <row r="596" customFormat="false" ht="12.75" hidden="false" customHeight="false" outlineLevel="0" collapsed="false">
      <c r="A596" s="0" t="n">
        <f aca="false">INDEX(BucketTable,MATCH(B596,SumMonths,0),1)</f>
        <v>14</v>
      </c>
      <c r="B596" s="171" t="n">
        <v>39965</v>
      </c>
      <c r="C596" s="159" t="s">
        <v>138</v>
      </c>
      <c r="D596" s="159" t="s">
        <v>15</v>
      </c>
      <c r="E596" s="160" t="n">
        <v>-1.36213606</v>
      </c>
      <c r="F596" s="159" t="n">
        <v>0</v>
      </c>
      <c r="G596" s="160" t="n">
        <v>-1.36213606</v>
      </c>
      <c r="H596" s="160" t="n">
        <v>0</v>
      </c>
      <c r="I596" s="160" t="n">
        <v>0</v>
      </c>
      <c r="J596" s="159" t="n">
        <v>0</v>
      </c>
    </row>
    <row r="597" customFormat="false" ht="12.75" hidden="false" customHeight="false" outlineLevel="0" collapsed="false">
      <c r="A597" s="0" t="n">
        <f aca="false">INDEX(BucketTable,MATCH(B597,SumMonths,0),1)</f>
        <v>14</v>
      </c>
      <c r="B597" s="171" t="n">
        <v>39965</v>
      </c>
      <c r="C597" s="159" t="s">
        <v>139</v>
      </c>
      <c r="D597" s="159" t="s">
        <v>15</v>
      </c>
      <c r="E597" s="160" t="n">
        <v>-1.6910945</v>
      </c>
      <c r="F597" s="159" t="n">
        <v>0</v>
      </c>
      <c r="G597" s="160" t="n">
        <v>-1.6910945</v>
      </c>
      <c r="H597" s="160" t="n">
        <v>0.0126</v>
      </c>
      <c r="I597" s="160" t="n">
        <v>-0.0213077907</v>
      </c>
      <c r="J597" s="159" t="n">
        <v>0</v>
      </c>
    </row>
    <row r="598" customFormat="false" ht="12.75" hidden="false" customHeight="false" outlineLevel="0" collapsed="false">
      <c r="A598" s="0" t="n">
        <f aca="false">INDEX(BucketTable,MATCH(B598,SumMonths,0),1)</f>
        <v>14</v>
      </c>
      <c r="B598" s="171" t="n">
        <v>39965</v>
      </c>
      <c r="C598" s="159" t="s">
        <v>140</v>
      </c>
      <c r="D598" s="159" t="s">
        <v>15</v>
      </c>
      <c r="E598" s="160" t="n">
        <v>-0.82379531</v>
      </c>
      <c r="F598" s="159" t="n">
        <v>0</v>
      </c>
      <c r="G598" s="160" t="n">
        <v>-0.82379531</v>
      </c>
      <c r="H598" s="160" t="n">
        <v>0</v>
      </c>
      <c r="I598" s="160" t="n">
        <v>0</v>
      </c>
      <c r="J598" s="159" t="n">
        <v>0</v>
      </c>
    </row>
    <row r="599" customFormat="false" ht="12.75" hidden="false" customHeight="false" outlineLevel="0" collapsed="false">
      <c r="A599" s="0" t="n">
        <f aca="false">INDEX(BucketTable,MATCH(B599,SumMonths,0),1)</f>
        <v>14</v>
      </c>
      <c r="B599" s="171" t="n">
        <v>39995</v>
      </c>
      <c r="C599" s="159" t="s">
        <v>137</v>
      </c>
      <c r="D599" s="159" t="s">
        <v>15</v>
      </c>
      <c r="E599" s="160" t="n">
        <v>3.98487246</v>
      </c>
      <c r="F599" s="159" t="n">
        <v>0</v>
      </c>
      <c r="G599" s="160" t="n">
        <v>3.98487246</v>
      </c>
      <c r="H599" s="160" t="n">
        <v>0</v>
      </c>
      <c r="I599" s="160" t="n">
        <v>0</v>
      </c>
      <c r="J599" s="159" t="n">
        <v>0</v>
      </c>
    </row>
    <row r="600" customFormat="false" ht="12.75" hidden="false" customHeight="false" outlineLevel="0" collapsed="false">
      <c r="A600" s="0" t="n">
        <f aca="false">INDEX(BucketTable,MATCH(B600,SumMonths,0),1)</f>
        <v>14</v>
      </c>
      <c r="B600" s="171" t="n">
        <v>39995</v>
      </c>
      <c r="C600" s="159" t="s">
        <v>138</v>
      </c>
      <c r="D600" s="159" t="s">
        <v>15</v>
      </c>
      <c r="E600" s="160" t="n">
        <v>-1.40002637</v>
      </c>
      <c r="F600" s="159" t="n">
        <v>0</v>
      </c>
      <c r="G600" s="160" t="n">
        <v>-1.40002637</v>
      </c>
      <c r="H600" s="160" t="n">
        <v>0</v>
      </c>
      <c r="I600" s="160" t="n">
        <v>0</v>
      </c>
      <c r="J600" s="159" t="n">
        <v>0</v>
      </c>
    </row>
    <row r="601" customFormat="false" ht="12.75" hidden="false" customHeight="false" outlineLevel="0" collapsed="false">
      <c r="A601" s="0" t="n">
        <f aca="false">INDEX(BucketTable,MATCH(B601,SumMonths,0),1)</f>
        <v>14</v>
      </c>
      <c r="B601" s="171" t="n">
        <v>39995</v>
      </c>
      <c r="C601" s="159" t="s">
        <v>139</v>
      </c>
      <c r="D601" s="159" t="s">
        <v>15</v>
      </c>
      <c r="E601" s="160" t="n">
        <v>-1.7381354</v>
      </c>
      <c r="F601" s="159" t="n">
        <v>0</v>
      </c>
      <c r="G601" s="160" t="n">
        <v>-1.7381354</v>
      </c>
      <c r="H601" s="160" t="n">
        <v>0.0126</v>
      </c>
      <c r="I601" s="160" t="n">
        <v>-0.02190050604</v>
      </c>
      <c r="J601" s="159" t="n">
        <v>0</v>
      </c>
    </row>
    <row r="602" customFormat="false" ht="12.75" hidden="false" customHeight="false" outlineLevel="0" collapsed="false">
      <c r="A602" s="0" t="n">
        <f aca="false">INDEX(BucketTable,MATCH(B602,SumMonths,0),1)</f>
        <v>14</v>
      </c>
      <c r="B602" s="171" t="n">
        <v>39995</v>
      </c>
      <c r="C602" s="159" t="s">
        <v>140</v>
      </c>
      <c r="D602" s="159" t="s">
        <v>15</v>
      </c>
      <c r="E602" s="160" t="n">
        <v>-0.84671069</v>
      </c>
      <c r="F602" s="159" t="n">
        <v>0</v>
      </c>
      <c r="G602" s="160" t="n">
        <v>-0.84671069</v>
      </c>
      <c r="H602" s="160" t="n">
        <v>0</v>
      </c>
      <c r="I602" s="160" t="n">
        <v>0</v>
      </c>
      <c r="J602" s="159" t="n">
        <v>0</v>
      </c>
    </row>
    <row r="603" customFormat="false" ht="12.75" hidden="false" customHeight="false" outlineLevel="0" collapsed="false">
      <c r="A603" s="0" t="n">
        <f aca="false">INDEX(BucketTable,MATCH(B603,SumMonths,0),1)</f>
        <v>14</v>
      </c>
      <c r="B603" s="171" t="n">
        <v>40026</v>
      </c>
      <c r="C603" s="159" t="s">
        <v>137</v>
      </c>
      <c r="D603" s="159" t="s">
        <v>15</v>
      </c>
      <c r="E603" s="160" t="n">
        <v>3.96283161</v>
      </c>
      <c r="F603" s="159" t="n">
        <v>0</v>
      </c>
      <c r="G603" s="160" t="n">
        <v>3.96283161</v>
      </c>
      <c r="H603" s="160" t="n">
        <v>0</v>
      </c>
      <c r="I603" s="160" t="n">
        <v>0</v>
      </c>
      <c r="J603" s="159" t="n">
        <v>0</v>
      </c>
    </row>
    <row r="604" customFormat="false" ht="12.75" hidden="false" customHeight="false" outlineLevel="0" collapsed="false">
      <c r="A604" s="0" t="n">
        <f aca="false">INDEX(BucketTable,MATCH(B604,SumMonths,0),1)</f>
        <v>14</v>
      </c>
      <c r="B604" s="171" t="n">
        <v>40026</v>
      </c>
      <c r="C604" s="159" t="s">
        <v>138</v>
      </c>
      <c r="D604" s="159" t="s">
        <v>15</v>
      </c>
      <c r="E604" s="160" t="n">
        <v>-1.39228264</v>
      </c>
      <c r="F604" s="159" t="n">
        <v>0</v>
      </c>
      <c r="G604" s="160" t="n">
        <v>-1.39228264</v>
      </c>
      <c r="H604" s="160" t="n">
        <v>0</v>
      </c>
      <c r="I604" s="160" t="n">
        <v>0</v>
      </c>
      <c r="J604" s="159" t="n">
        <v>0</v>
      </c>
    </row>
    <row r="605" customFormat="false" ht="12.75" hidden="false" customHeight="false" outlineLevel="0" collapsed="false">
      <c r="A605" s="0" t="n">
        <f aca="false">INDEX(BucketTable,MATCH(B605,SumMonths,0),1)</f>
        <v>14</v>
      </c>
      <c r="B605" s="171" t="n">
        <v>40026</v>
      </c>
      <c r="C605" s="159" t="s">
        <v>139</v>
      </c>
      <c r="D605" s="159" t="s">
        <v>15</v>
      </c>
      <c r="E605" s="160" t="n">
        <v>-1.72852155</v>
      </c>
      <c r="F605" s="159" t="n">
        <v>0</v>
      </c>
      <c r="G605" s="160" t="n">
        <v>-1.72852155</v>
      </c>
      <c r="H605" s="160" t="n">
        <v>0.0126</v>
      </c>
      <c r="I605" s="160" t="n">
        <v>-0.02177937153</v>
      </c>
      <c r="J605" s="159" t="n">
        <v>0</v>
      </c>
    </row>
    <row r="606" customFormat="false" ht="12.75" hidden="false" customHeight="false" outlineLevel="0" collapsed="false">
      <c r="A606" s="0" t="n">
        <f aca="false">INDEX(BucketTable,MATCH(B606,SumMonths,0),1)</f>
        <v>14</v>
      </c>
      <c r="B606" s="171" t="n">
        <v>40026</v>
      </c>
      <c r="C606" s="159" t="s">
        <v>140</v>
      </c>
      <c r="D606" s="159" t="s">
        <v>15</v>
      </c>
      <c r="E606" s="160" t="n">
        <v>-0.84202742</v>
      </c>
      <c r="F606" s="159" t="n">
        <v>0</v>
      </c>
      <c r="G606" s="160" t="n">
        <v>-0.84202742</v>
      </c>
      <c r="H606" s="160" t="n">
        <v>0</v>
      </c>
      <c r="I606" s="160" t="n">
        <v>0</v>
      </c>
      <c r="J606" s="159" t="n">
        <v>0</v>
      </c>
    </row>
    <row r="607" customFormat="false" ht="12.75" hidden="false" customHeight="false" outlineLevel="0" collapsed="false">
      <c r="A607" s="0" t="n">
        <f aca="false">INDEX(BucketTable,MATCH(B607,SumMonths,0),1)</f>
        <v>14</v>
      </c>
      <c r="B607" s="171" t="n">
        <v>40057</v>
      </c>
      <c r="C607" s="159" t="s">
        <v>137</v>
      </c>
      <c r="D607" s="159" t="s">
        <v>15</v>
      </c>
      <c r="E607" s="160" t="n">
        <v>3.81372751</v>
      </c>
      <c r="F607" s="159" t="n">
        <v>0</v>
      </c>
      <c r="G607" s="160" t="n">
        <v>3.81372751</v>
      </c>
      <c r="H607" s="160" t="n">
        <v>0</v>
      </c>
      <c r="I607" s="160" t="n">
        <v>0</v>
      </c>
      <c r="J607" s="159" t="n">
        <v>0</v>
      </c>
    </row>
    <row r="608" customFormat="false" ht="12.75" hidden="false" customHeight="false" outlineLevel="0" collapsed="false">
      <c r="A608" s="0" t="n">
        <f aca="false">INDEX(BucketTable,MATCH(B608,SumMonths,0),1)</f>
        <v>14</v>
      </c>
      <c r="B608" s="171" t="n">
        <v>40057</v>
      </c>
      <c r="C608" s="159" t="s">
        <v>138</v>
      </c>
      <c r="D608" s="159" t="s">
        <v>15</v>
      </c>
      <c r="E608" s="160" t="n">
        <v>-1.33989711</v>
      </c>
      <c r="F608" s="159" t="n">
        <v>0</v>
      </c>
      <c r="G608" s="160" t="n">
        <v>-1.33989711</v>
      </c>
      <c r="H608" s="160" t="n">
        <v>0</v>
      </c>
      <c r="I608" s="160" t="n">
        <v>0</v>
      </c>
      <c r="J608" s="159" t="n">
        <v>0</v>
      </c>
    </row>
    <row r="609" customFormat="false" ht="12.75" hidden="false" customHeight="false" outlineLevel="0" collapsed="false">
      <c r="A609" s="0" t="n">
        <f aca="false">INDEX(BucketTable,MATCH(B609,SumMonths,0),1)</f>
        <v>14</v>
      </c>
      <c r="B609" s="171" t="n">
        <v>40057</v>
      </c>
      <c r="C609" s="159" t="s">
        <v>139</v>
      </c>
      <c r="D609" s="159" t="s">
        <v>15</v>
      </c>
      <c r="E609" s="160" t="n">
        <v>-1.66348481</v>
      </c>
      <c r="F609" s="159" t="n">
        <v>0</v>
      </c>
      <c r="G609" s="160" t="n">
        <v>-1.66348481</v>
      </c>
      <c r="H609" s="160" t="n">
        <v>0.0126</v>
      </c>
      <c r="I609" s="160" t="n">
        <v>-0.020959908606</v>
      </c>
      <c r="J609" s="159" t="n">
        <v>0</v>
      </c>
    </row>
    <row r="610" customFormat="false" ht="12.75" hidden="false" customHeight="false" outlineLevel="0" collapsed="false">
      <c r="A610" s="0" t="n">
        <f aca="false">INDEX(BucketTable,MATCH(B610,SumMonths,0),1)</f>
        <v>14</v>
      </c>
      <c r="B610" s="171" t="n">
        <v>40057</v>
      </c>
      <c r="C610" s="159" t="s">
        <v>140</v>
      </c>
      <c r="D610" s="159" t="s">
        <v>15</v>
      </c>
      <c r="E610" s="160" t="n">
        <v>-0.81034559</v>
      </c>
      <c r="F610" s="159" t="n">
        <v>0</v>
      </c>
      <c r="G610" s="160" t="n">
        <v>-0.81034559</v>
      </c>
      <c r="H610" s="160" t="n">
        <v>0</v>
      </c>
      <c r="I610" s="160" t="n">
        <v>0</v>
      </c>
      <c r="J610" s="159" t="n">
        <v>0</v>
      </c>
    </row>
    <row r="611" customFormat="false" ht="12.75" hidden="false" customHeight="false" outlineLevel="0" collapsed="false">
      <c r="A611" s="0" t="n">
        <f aca="false">INDEX(BucketTable,MATCH(B611,SumMonths,0),1)</f>
        <v>14</v>
      </c>
      <c r="B611" s="171" t="n">
        <v>40087</v>
      </c>
      <c r="C611" s="159" t="s">
        <v>137</v>
      </c>
      <c r="D611" s="159" t="s">
        <v>15</v>
      </c>
      <c r="E611" s="160" t="n">
        <v>3.91963933</v>
      </c>
      <c r="F611" s="159" t="n">
        <v>0</v>
      </c>
      <c r="G611" s="160" t="n">
        <v>3.91963933</v>
      </c>
      <c r="H611" s="160" t="n">
        <v>0</v>
      </c>
      <c r="I611" s="160" t="n">
        <v>0</v>
      </c>
      <c r="J611" s="159" t="n">
        <v>0</v>
      </c>
    </row>
    <row r="612" customFormat="false" ht="12.75" hidden="false" customHeight="false" outlineLevel="0" collapsed="false">
      <c r="A612" s="0" t="n">
        <f aca="false">INDEX(BucketTable,MATCH(B612,SumMonths,0),1)</f>
        <v>14</v>
      </c>
      <c r="B612" s="171" t="n">
        <v>40087</v>
      </c>
      <c r="C612" s="159" t="s">
        <v>138</v>
      </c>
      <c r="D612" s="159" t="s">
        <v>15</v>
      </c>
      <c r="E612" s="160" t="n">
        <v>-1.37710767</v>
      </c>
      <c r="F612" s="159" t="n">
        <v>0</v>
      </c>
      <c r="G612" s="160" t="n">
        <v>-1.37710767</v>
      </c>
      <c r="H612" s="160" t="n">
        <v>0</v>
      </c>
      <c r="I612" s="160" t="n">
        <v>0</v>
      </c>
      <c r="J612" s="159" t="n">
        <v>0</v>
      </c>
    </row>
    <row r="613" customFormat="false" ht="12.75" hidden="false" customHeight="false" outlineLevel="0" collapsed="false">
      <c r="A613" s="0" t="n">
        <f aca="false">INDEX(BucketTable,MATCH(B613,SumMonths,0),1)</f>
        <v>14</v>
      </c>
      <c r="B613" s="171" t="n">
        <v>40087</v>
      </c>
      <c r="C613" s="159" t="s">
        <v>139</v>
      </c>
      <c r="D613" s="159" t="s">
        <v>15</v>
      </c>
      <c r="E613" s="160" t="n">
        <v>-1.70968179</v>
      </c>
      <c r="F613" s="159" t="n">
        <v>0</v>
      </c>
      <c r="G613" s="160" t="n">
        <v>-1.70968179</v>
      </c>
      <c r="H613" s="160" t="n">
        <v>0.0126</v>
      </c>
      <c r="I613" s="160" t="n">
        <v>-0.021541990554</v>
      </c>
      <c r="J613" s="159" t="n">
        <v>0</v>
      </c>
    </row>
    <row r="614" customFormat="false" ht="12.75" hidden="false" customHeight="false" outlineLevel="0" collapsed="false">
      <c r="A614" s="0" t="n">
        <f aca="false">INDEX(BucketTable,MATCH(B614,SumMonths,0),1)</f>
        <v>14</v>
      </c>
      <c r="B614" s="171" t="n">
        <v>40087</v>
      </c>
      <c r="C614" s="159" t="s">
        <v>140</v>
      </c>
      <c r="D614" s="159" t="s">
        <v>15</v>
      </c>
      <c r="E614" s="160" t="n">
        <v>-0.83284987</v>
      </c>
      <c r="F614" s="159" t="n">
        <v>0</v>
      </c>
      <c r="G614" s="160" t="n">
        <v>-0.83284987</v>
      </c>
      <c r="H614" s="160" t="n">
        <v>0</v>
      </c>
      <c r="I614" s="160" t="n">
        <v>0</v>
      </c>
      <c r="J614" s="159" t="n">
        <v>0</v>
      </c>
    </row>
    <row r="615" customFormat="false" ht="12.75" hidden="false" customHeight="false" outlineLevel="0" collapsed="false">
      <c r="A615" s="0" t="n">
        <f aca="false">INDEX(BucketTable,MATCH(B615,SumMonths,0),1)</f>
        <v>14</v>
      </c>
      <c r="B615" s="171" t="n">
        <v>40118</v>
      </c>
      <c r="C615" s="159" t="s">
        <v>137</v>
      </c>
      <c r="D615" s="159" t="s">
        <v>15</v>
      </c>
      <c r="E615" s="160" t="n">
        <v>3.77204565</v>
      </c>
      <c r="F615" s="159" t="n">
        <v>0</v>
      </c>
      <c r="G615" s="160" t="n">
        <v>3.77204565</v>
      </c>
      <c r="H615" s="160" t="n">
        <v>-0.00529479980469</v>
      </c>
      <c r="I615" s="160" t="n">
        <v>-0.0199722265709018</v>
      </c>
      <c r="J615" s="159" t="n">
        <v>0</v>
      </c>
    </row>
    <row r="616" customFormat="false" ht="12.75" hidden="false" customHeight="false" outlineLevel="0" collapsed="false">
      <c r="A616" s="0" t="n">
        <f aca="false">INDEX(BucketTable,MATCH(B616,SumMonths,0),1)</f>
        <v>14</v>
      </c>
      <c r="B616" s="171" t="n">
        <v>40118</v>
      </c>
      <c r="C616" s="159" t="s">
        <v>138</v>
      </c>
      <c r="D616" s="159" t="s">
        <v>15</v>
      </c>
      <c r="E616" s="160" t="n">
        <v>-1.3252528</v>
      </c>
      <c r="F616" s="159" t="n">
        <v>0</v>
      </c>
      <c r="G616" s="160" t="n">
        <v>-1.3252528</v>
      </c>
      <c r="H616" s="160" t="n">
        <v>0.012782216072</v>
      </c>
      <c r="I616" s="160" t="n">
        <v>-0.016939667639623</v>
      </c>
      <c r="J616" s="159" t="n">
        <v>0</v>
      </c>
    </row>
    <row r="617" customFormat="false" ht="12.75" hidden="false" customHeight="false" outlineLevel="0" collapsed="false">
      <c r="A617" s="0" t="n">
        <f aca="false">INDEX(BucketTable,MATCH(B617,SumMonths,0),1)</f>
        <v>14</v>
      </c>
      <c r="B617" s="171" t="n">
        <v>40118</v>
      </c>
      <c r="C617" s="159" t="s">
        <v>139</v>
      </c>
      <c r="D617" s="159" t="s">
        <v>15</v>
      </c>
      <c r="E617" s="160" t="n">
        <v>-1.64530387</v>
      </c>
      <c r="F617" s="159" t="n">
        <v>0</v>
      </c>
      <c r="G617" s="160" t="n">
        <v>-1.64530387</v>
      </c>
      <c r="H617" s="160" t="n">
        <v>0.0126</v>
      </c>
      <c r="I617" s="160" t="n">
        <v>-0.020730828762</v>
      </c>
      <c r="J617" s="159" t="n">
        <v>0</v>
      </c>
    </row>
    <row r="618" customFormat="false" ht="12.75" hidden="false" customHeight="false" outlineLevel="0" collapsed="false">
      <c r="A618" s="0" t="n">
        <f aca="false">INDEX(BucketTable,MATCH(B618,SumMonths,0),1)</f>
        <v>14</v>
      </c>
      <c r="B618" s="171" t="n">
        <v>40118</v>
      </c>
      <c r="C618" s="159" t="s">
        <v>140</v>
      </c>
      <c r="D618" s="159" t="s">
        <v>15</v>
      </c>
      <c r="E618" s="160" t="n">
        <v>-0.80148898</v>
      </c>
      <c r="F618" s="159" t="n">
        <v>0</v>
      </c>
      <c r="G618" s="160" t="n">
        <v>-0.80148898</v>
      </c>
      <c r="H618" s="160" t="n">
        <v>0</v>
      </c>
      <c r="I618" s="160" t="n">
        <v>0</v>
      </c>
      <c r="J618" s="159" t="n">
        <v>0</v>
      </c>
    </row>
    <row r="619" customFormat="false" ht="12.75" hidden="false" customHeight="false" outlineLevel="0" collapsed="false">
      <c r="A619" s="0" t="n">
        <f aca="false">INDEX(BucketTable,MATCH(B619,SumMonths,0),1)</f>
        <v>14</v>
      </c>
      <c r="B619" s="171" t="n">
        <v>40148</v>
      </c>
      <c r="C619" s="159" t="s">
        <v>137</v>
      </c>
      <c r="D619" s="159" t="s">
        <v>15</v>
      </c>
      <c r="E619" s="160" t="n">
        <v>3.87668584</v>
      </c>
      <c r="F619" s="159" t="n">
        <v>0</v>
      </c>
      <c r="G619" s="160" t="n">
        <v>3.87668584</v>
      </c>
      <c r="H619" s="160" t="n">
        <v>-0.00992411375046</v>
      </c>
      <c r="I619" s="160" t="n">
        <v>-0.0384726712509576</v>
      </c>
      <c r="J619" s="159" t="n">
        <v>0</v>
      </c>
    </row>
    <row r="620" customFormat="false" ht="12.75" hidden="false" customHeight="false" outlineLevel="0" collapsed="false">
      <c r="A620" s="0" t="n">
        <f aca="false">INDEX(BucketTable,MATCH(B620,SumMonths,0),1)</f>
        <v>14</v>
      </c>
      <c r="B620" s="171" t="n">
        <v>40148</v>
      </c>
      <c r="C620" s="159" t="s">
        <v>138</v>
      </c>
      <c r="D620" s="159" t="s">
        <v>15</v>
      </c>
      <c r="E620" s="160" t="n">
        <v>-1.36201659</v>
      </c>
      <c r="F620" s="159" t="n">
        <v>0</v>
      </c>
      <c r="G620" s="160" t="n">
        <v>-1.36201659</v>
      </c>
      <c r="H620" s="160" t="n">
        <v>0.006743907928</v>
      </c>
      <c r="I620" s="160" t="n">
        <v>-0.00918531447936853</v>
      </c>
      <c r="J620" s="159" t="n">
        <v>0</v>
      </c>
    </row>
    <row r="621" customFormat="false" ht="12.75" hidden="false" customHeight="false" outlineLevel="0" collapsed="false">
      <c r="A621" s="0" t="n">
        <f aca="false">INDEX(BucketTable,MATCH(B621,SumMonths,0),1)</f>
        <v>14</v>
      </c>
      <c r="B621" s="171" t="n">
        <v>40148</v>
      </c>
      <c r="C621" s="159" t="s">
        <v>139</v>
      </c>
      <c r="D621" s="159" t="s">
        <v>15</v>
      </c>
      <c r="E621" s="160" t="n">
        <v>-1.69094619</v>
      </c>
      <c r="F621" s="159" t="n">
        <v>0</v>
      </c>
      <c r="G621" s="160" t="n">
        <v>-1.69094619</v>
      </c>
      <c r="H621" s="160" t="n">
        <v>0.0126</v>
      </c>
      <c r="I621" s="160" t="n">
        <v>-0.021305921994</v>
      </c>
      <c r="J621" s="159" t="n">
        <v>0</v>
      </c>
    </row>
    <row r="622" customFormat="false" ht="12.75" hidden="false" customHeight="false" outlineLevel="0" collapsed="false">
      <c r="A622" s="0" t="n">
        <f aca="false">INDEX(BucketTable,MATCH(B622,SumMonths,0),1)</f>
        <v>14</v>
      </c>
      <c r="B622" s="171" t="n">
        <v>40148</v>
      </c>
      <c r="C622" s="159" t="s">
        <v>140</v>
      </c>
      <c r="D622" s="159" t="s">
        <v>15</v>
      </c>
      <c r="E622" s="160" t="n">
        <v>-0.82372306</v>
      </c>
      <c r="F622" s="159" t="n">
        <v>0</v>
      </c>
      <c r="G622" s="160" t="n">
        <v>-0.82372306</v>
      </c>
      <c r="H622" s="160" t="n">
        <v>0</v>
      </c>
      <c r="I622" s="160" t="n">
        <v>0</v>
      </c>
      <c r="J622" s="159" t="n">
        <v>0</v>
      </c>
    </row>
    <row r="623" customFormat="false" ht="12.75" hidden="false" customHeight="false" outlineLevel="0" collapsed="false">
      <c r="A623" s="0" t="n">
        <f aca="false">INDEX(BucketTable,MATCH(B623,SumMonths,0),1)</f>
        <v>14</v>
      </c>
      <c r="B623" s="171" t="n">
        <v>40179</v>
      </c>
      <c r="C623" s="159" t="s">
        <v>137</v>
      </c>
      <c r="D623" s="159" t="s">
        <v>15</v>
      </c>
      <c r="E623" s="160" t="n">
        <v>3.85494933</v>
      </c>
      <c r="F623" s="159" t="n">
        <v>0</v>
      </c>
      <c r="G623" s="160" t="n">
        <v>3.85494933</v>
      </c>
      <c r="H623" s="160" t="n">
        <v>0</v>
      </c>
      <c r="I623" s="160" t="n">
        <v>0</v>
      </c>
      <c r="J623" s="159" t="n">
        <v>0</v>
      </c>
    </row>
    <row r="624" customFormat="false" ht="12.75" hidden="false" customHeight="false" outlineLevel="0" collapsed="false">
      <c r="A624" s="0" t="n">
        <f aca="false">INDEX(BucketTable,MATCH(B624,SumMonths,0),1)</f>
        <v>14</v>
      </c>
      <c r="B624" s="171" t="n">
        <v>40179</v>
      </c>
      <c r="C624" s="159" t="s">
        <v>138</v>
      </c>
      <c r="D624" s="159" t="s">
        <v>15</v>
      </c>
      <c r="E624" s="160" t="n">
        <v>-1.35437979</v>
      </c>
      <c r="F624" s="159" t="n">
        <v>0</v>
      </c>
      <c r="G624" s="160" t="n">
        <v>-1.35437979</v>
      </c>
      <c r="H624" s="160" t="n">
        <v>-0.0200429558754</v>
      </c>
      <c r="I624" s="160" t="n">
        <v>0.0271457743695035</v>
      </c>
      <c r="J624" s="159" t="n">
        <v>0</v>
      </c>
    </row>
    <row r="625" customFormat="false" ht="12.75" hidden="false" customHeight="false" outlineLevel="0" collapsed="false">
      <c r="A625" s="0" t="n">
        <f aca="false">INDEX(BucketTable,MATCH(B625,SumMonths,0),1)</f>
        <v>14</v>
      </c>
      <c r="B625" s="171" t="n">
        <v>40179</v>
      </c>
      <c r="C625" s="159" t="s">
        <v>139</v>
      </c>
      <c r="D625" s="159" t="s">
        <v>15</v>
      </c>
      <c r="E625" s="160" t="n">
        <v>-1.68146508</v>
      </c>
      <c r="F625" s="159" t="n">
        <v>0</v>
      </c>
      <c r="G625" s="160" t="n">
        <v>-1.68146508</v>
      </c>
      <c r="H625" s="160" t="n">
        <v>0.0126</v>
      </c>
      <c r="I625" s="160" t="n">
        <v>-0.021186460008</v>
      </c>
      <c r="J625" s="159" t="n">
        <v>0</v>
      </c>
    </row>
    <row r="626" customFormat="false" ht="12.75" hidden="false" customHeight="false" outlineLevel="0" collapsed="false">
      <c r="A626" s="0" t="n">
        <f aca="false">INDEX(BucketTable,MATCH(B626,SumMonths,0),1)</f>
        <v>14</v>
      </c>
      <c r="B626" s="171" t="n">
        <v>40179</v>
      </c>
      <c r="C626" s="159" t="s">
        <v>140</v>
      </c>
      <c r="D626" s="159" t="s">
        <v>15</v>
      </c>
      <c r="E626" s="160" t="n">
        <v>-0.81910446</v>
      </c>
      <c r="F626" s="159" t="n">
        <v>0</v>
      </c>
      <c r="G626" s="160" t="n">
        <v>-0.81910446</v>
      </c>
      <c r="H626" s="160" t="n">
        <v>0</v>
      </c>
      <c r="I626" s="160" t="n">
        <v>0</v>
      </c>
      <c r="J626" s="159" t="n">
        <v>0</v>
      </c>
    </row>
    <row r="627" customFormat="false" ht="12.75" hidden="false" customHeight="false" outlineLevel="0" collapsed="false">
      <c r="A627" s="0" t="n">
        <f aca="false">INDEX(BucketTable,MATCH(B627,SumMonths,0),1)</f>
        <v>14</v>
      </c>
      <c r="B627" s="171" t="n">
        <v>40210</v>
      </c>
      <c r="C627" s="159" t="s">
        <v>137</v>
      </c>
      <c r="D627" s="159" t="s">
        <v>15</v>
      </c>
      <c r="E627" s="160" t="n">
        <v>3.46231332</v>
      </c>
      <c r="F627" s="159" t="n">
        <v>0</v>
      </c>
      <c r="G627" s="160" t="n">
        <v>3.46231332</v>
      </c>
      <c r="H627" s="160" t="n">
        <v>0</v>
      </c>
      <c r="I627" s="160" t="n">
        <v>0</v>
      </c>
      <c r="J627" s="159" t="n">
        <v>0</v>
      </c>
    </row>
    <row r="628" customFormat="false" ht="12.75" hidden="false" customHeight="false" outlineLevel="0" collapsed="false">
      <c r="A628" s="0" t="n">
        <f aca="false">INDEX(BucketTable,MATCH(B628,SumMonths,0),1)</f>
        <v>14</v>
      </c>
      <c r="B628" s="171" t="n">
        <v>40210</v>
      </c>
      <c r="C628" s="159" t="s">
        <v>138</v>
      </c>
      <c r="D628" s="159" t="s">
        <v>15</v>
      </c>
      <c r="E628" s="160" t="n">
        <v>-1.2164329</v>
      </c>
      <c r="F628" s="159" t="n">
        <v>0</v>
      </c>
      <c r="G628" s="160" t="n">
        <v>-1.2164329</v>
      </c>
      <c r="H628" s="160" t="n">
        <v>-0.00631386041642</v>
      </c>
      <c r="I628" s="160" t="n">
        <v>0.00768038753654099</v>
      </c>
      <c r="J628" s="159" t="n">
        <v>0</v>
      </c>
    </row>
    <row r="629" customFormat="false" ht="12.75" hidden="false" customHeight="false" outlineLevel="0" collapsed="false">
      <c r="A629" s="0" t="n">
        <f aca="false">INDEX(BucketTable,MATCH(B629,SumMonths,0),1)</f>
        <v>14</v>
      </c>
      <c r="B629" s="171" t="n">
        <v>40210</v>
      </c>
      <c r="C629" s="159" t="s">
        <v>139</v>
      </c>
      <c r="D629" s="159" t="s">
        <v>15</v>
      </c>
      <c r="E629" s="160" t="n">
        <v>-1.51020375</v>
      </c>
      <c r="F629" s="159" t="n">
        <v>0</v>
      </c>
      <c r="G629" s="160" t="n">
        <v>-1.51020375</v>
      </c>
      <c r="H629" s="160" t="n">
        <v>0.0126</v>
      </c>
      <c r="I629" s="160" t="n">
        <v>-0.01902856725</v>
      </c>
      <c r="J629" s="159" t="n">
        <v>0</v>
      </c>
    </row>
    <row r="630" customFormat="false" ht="12.75" hidden="false" customHeight="false" outlineLevel="0" collapsed="false">
      <c r="A630" s="0" t="n">
        <f aca="false">INDEX(BucketTable,MATCH(B630,SumMonths,0),1)</f>
        <v>14</v>
      </c>
      <c r="B630" s="171" t="n">
        <v>40210</v>
      </c>
      <c r="C630" s="159" t="s">
        <v>140</v>
      </c>
      <c r="D630" s="159" t="s">
        <v>15</v>
      </c>
      <c r="E630" s="160" t="n">
        <v>-0.73567667</v>
      </c>
      <c r="F630" s="159" t="n">
        <v>0</v>
      </c>
      <c r="G630" s="160" t="n">
        <v>-0.73567667</v>
      </c>
      <c r="H630" s="160" t="n">
        <v>0</v>
      </c>
      <c r="I630" s="160" t="n">
        <v>0</v>
      </c>
      <c r="J630" s="159" t="n">
        <v>0</v>
      </c>
    </row>
    <row r="631" customFormat="false" ht="12.75" hidden="false" customHeight="false" outlineLevel="0" collapsed="false">
      <c r="A631" s="0" t="n">
        <f aca="false">INDEX(BucketTable,MATCH(B631,SumMonths,0),1)</f>
        <v>14</v>
      </c>
      <c r="B631" s="171" t="n">
        <v>40238</v>
      </c>
      <c r="C631" s="159" t="s">
        <v>137</v>
      </c>
      <c r="D631" s="159" t="s">
        <v>15</v>
      </c>
      <c r="E631" s="160" t="n">
        <v>3.81375318</v>
      </c>
      <c r="F631" s="159" t="n">
        <v>0</v>
      </c>
      <c r="G631" s="160" t="n">
        <v>3.81375318</v>
      </c>
      <c r="H631" s="160" t="n">
        <v>0</v>
      </c>
      <c r="I631" s="160" t="n">
        <v>0</v>
      </c>
      <c r="J631" s="159" t="n">
        <v>0</v>
      </c>
    </row>
    <row r="632" customFormat="false" ht="12.75" hidden="false" customHeight="false" outlineLevel="0" collapsed="false">
      <c r="A632" s="0" t="n">
        <f aca="false">INDEX(BucketTable,MATCH(B632,SumMonths,0),1)</f>
        <v>14</v>
      </c>
      <c r="B632" s="171" t="n">
        <v>40238</v>
      </c>
      <c r="C632" s="159" t="s">
        <v>138</v>
      </c>
      <c r="D632" s="159" t="s">
        <v>15</v>
      </c>
      <c r="E632" s="160" t="n">
        <v>-1.33990613</v>
      </c>
      <c r="F632" s="159" t="n">
        <v>0</v>
      </c>
      <c r="G632" s="160" t="n">
        <v>-1.33990613</v>
      </c>
      <c r="H632" s="160" t="n">
        <v>0.017920494079</v>
      </c>
      <c r="I632" s="160" t="n">
        <v>-0.0240117798690808</v>
      </c>
      <c r="J632" s="159" t="n">
        <v>0</v>
      </c>
    </row>
    <row r="633" customFormat="false" ht="12.75" hidden="false" customHeight="false" outlineLevel="0" collapsed="false">
      <c r="A633" s="0" t="n">
        <f aca="false">INDEX(BucketTable,MATCH(B633,SumMonths,0),1)</f>
        <v>14</v>
      </c>
      <c r="B633" s="171" t="n">
        <v>40238</v>
      </c>
      <c r="C633" s="159" t="s">
        <v>139</v>
      </c>
      <c r="D633" s="159" t="s">
        <v>15</v>
      </c>
      <c r="E633" s="160" t="n">
        <v>-1.663496</v>
      </c>
      <c r="F633" s="159" t="n">
        <v>0</v>
      </c>
      <c r="G633" s="160" t="n">
        <v>-1.663496</v>
      </c>
      <c r="H633" s="160" t="n">
        <v>0.0126</v>
      </c>
      <c r="I633" s="160" t="n">
        <v>-0.0209600496</v>
      </c>
      <c r="J633" s="159" t="n">
        <v>0</v>
      </c>
    </row>
    <row r="634" customFormat="false" ht="12.75" hidden="false" customHeight="false" outlineLevel="0" collapsed="false">
      <c r="A634" s="0" t="n">
        <f aca="false">INDEX(BucketTable,MATCH(B634,SumMonths,0),1)</f>
        <v>14</v>
      </c>
      <c r="B634" s="171" t="n">
        <v>40238</v>
      </c>
      <c r="C634" s="159" t="s">
        <v>140</v>
      </c>
      <c r="D634" s="159" t="s">
        <v>15</v>
      </c>
      <c r="E634" s="160" t="n">
        <v>-0.81035105</v>
      </c>
      <c r="F634" s="159" t="n">
        <v>0</v>
      </c>
      <c r="G634" s="160" t="n">
        <v>-0.81035105</v>
      </c>
      <c r="H634" s="160" t="n">
        <v>0</v>
      </c>
      <c r="I634" s="160" t="n">
        <v>0</v>
      </c>
      <c r="J634" s="159" t="n">
        <v>0</v>
      </c>
    </row>
    <row r="635" customFormat="false" ht="12.75" hidden="false" customHeight="false" outlineLevel="0" collapsed="false">
      <c r="A635" s="0" t="n">
        <f aca="false">INDEX(BucketTable,MATCH(B635,SumMonths,0),1)</f>
        <v>14</v>
      </c>
      <c r="B635" s="171" t="n">
        <v>40269</v>
      </c>
      <c r="C635" s="159" t="s">
        <v>137</v>
      </c>
      <c r="D635" s="159" t="s">
        <v>15</v>
      </c>
      <c r="E635" s="160" t="n">
        <v>3.66987041</v>
      </c>
      <c r="F635" s="159" t="n">
        <v>0</v>
      </c>
      <c r="G635" s="160" t="n">
        <v>3.66987041</v>
      </c>
      <c r="H635" s="160" t="n">
        <v>0</v>
      </c>
      <c r="I635" s="160" t="n">
        <v>0</v>
      </c>
      <c r="J635" s="159" t="n">
        <v>0</v>
      </c>
    </row>
    <row r="636" customFormat="false" ht="12.75" hidden="false" customHeight="false" outlineLevel="0" collapsed="false">
      <c r="A636" s="0" t="n">
        <f aca="false">INDEX(BucketTable,MATCH(B636,SumMonths,0),1)</f>
        <v>14</v>
      </c>
      <c r="B636" s="171" t="n">
        <v>40269</v>
      </c>
      <c r="C636" s="159" t="s">
        <v>138</v>
      </c>
      <c r="D636" s="159" t="s">
        <v>15</v>
      </c>
      <c r="E636" s="160" t="n">
        <v>-1.28935503</v>
      </c>
      <c r="F636" s="159" t="n">
        <v>0</v>
      </c>
      <c r="G636" s="160" t="n">
        <v>-1.28935503</v>
      </c>
      <c r="H636" s="160" t="n">
        <v>0</v>
      </c>
      <c r="I636" s="160" t="n">
        <v>0</v>
      </c>
      <c r="J636" s="159" t="n">
        <v>0</v>
      </c>
    </row>
    <row r="637" customFormat="false" ht="12.75" hidden="false" customHeight="false" outlineLevel="0" collapsed="false">
      <c r="A637" s="0" t="n">
        <f aca="false">INDEX(BucketTable,MATCH(B637,SumMonths,0),1)</f>
        <v>14</v>
      </c>
      <c r="B637" s="171" t="n">
        <v>40269</v>
      </c>
      <c r="C637" s="159" t="s">
        <v>139</v>
      </c>
      <c r="D637" s="159" t="s">
        <v>15</v>
      </c>
      <c r="E637" s="160" t="n">
        <v>-1.60073672</v>
      </c>
      <c r="F637" s="159" t="n">
        <v>0</v>
      </c>
      <c r="G637" s="160" t="n">
        <v>-1.60073672</v>
      </c>
      <c r="H637" s="160" t="n">
        <v>0.0126</v>
      </c>
      <c r="I637" s="160" t="n">
        <v>-0.020169282672</v>
      </c>
      <c r="J637" s="159" t="n">
        <v>0</v>
      </c>
    </row>
    <row r="638" customFormat="false" ht="12.75" hidden="false" customHeight="false" outlineLevel="0" collapsed="false">
      <c r="A638" s="0" t="n">
        <f aca="false">INDEX(BucketTable,MATCH(B638,SumMonths,0),1)</f>
        <v>14</v>
      </c>
      <c r="B638" s="171" t="n">
        <v>40269</v>
      </c>
      <c r="C638" s="159" t="s">
        <v>140</v>
      </c>
      <c r="D638" s="159" t="s">
        <v>15</v>
      </c>
      <c r="E638" s="160" t="n">
        <v>-0.77977866</v>
      </c>
      <c r="F638" s="159" t="n">
        <v>0</v>
      </c>
      <c r="G638" s="160" t="n">
        <v>-0.77977866</v>
      </c>
      <c r="H638" s="160" t="n">
        <v>0</v>
      </c>
      <c r="I638" s="160" t="n">
        <v>0</v>
      </c>
      <c r="J638" s="159" t="n">
        <v>0</v>
      </c>
    </row>
    <row r="639" customFormat="false" ht="12.75" hidden="false" customHeight="false" outlineLevel="0" collapsed="false">
      <c r="A639" s="0" t="n">
        <f aca="false">INDEX(BucketTable,MATCH(B639,SumMonths,0),1)</f>
        <v>14</v>
      </c>
      <c r="B639" s="171" t="n">
        <v>40299</v>
      </c>
      <c r="C639" s="159" t="s">
        <v>137</v>
      </c>
      <c r="D639" s="159" t="s">
        <v>15</v>
      </c>
      <c r="E639" s="160" t="n">
        <v>3.77140145</v>
      </c>
      <c r="F639" s="159" t="n">
        <v>0</v>
      </c>
      <c r="G639" s="160" t="n">
        <v>3.77140145</v>
      </c>
      <c r="H639" s="160" t="n">
        <v>0</v>
      </c>
      <c r="I639" s="160" t="n">
        <v>0</v>
      </c>
      <c r="J639" s="159" t="n">
        <v>0</v>
      </c>
    </row>
    <row r="640" customFormat="false" ht="12.75" hidden="false" customHeight="false" outlineLevel="0" collapsed="false">
      <c r="A640" s="0" t="n">
        <f aca="false">INDEX(BucketTable,MATCH(B640,SumMonths,0),1)</f>
        <v>14</v>
      </c>
      <c r="B640" s="171" t="n">
        <v>40299</v>
      </c>
      <c r="C640" s="159" t="s">
        <v>138</v>
      </c>
      <c r="D640" s="159" t="s">
        <v>15</v>
      </c>
      <c r="E640" s="160" t="n">
        <v>-1.32502647</v>
      </c>
      <c r="F640" s="159" t="n">
        <v>0</v>
      </c>
      <c r="G640" s="160" t="n">
        <v>-1.32502647</v>
      </c>
      <c r="H640" s="160" t="n">
        <v>0</v>
      </c>
      <c r="I640" s="160" t="n">
        <v>0</v>
      </c>
      <c r="J640" s="159" t="n">
        <v>0</v>
      </c>
    </row>
    <row r="641" customFormat="false" ht="12.75" hidden="false" customHeight="false" outlineLevel="0" collapsed="false">
      <c r="A641" s="0" t="n">
        <f aca="false">INDEX(BucketTable,MATCH(B641,SumMonths,0),1)</f>
        <v>14</v>
      </c>
      <c r="B641" s="171" t="n">
        <v>40299</v>
      </c>
      <c r="C641" s="159" t="s">
        <v>139</v>
      </c>
      <c r="D641" s="159" t="s">
        <v>15</v>
      </c>
      <c r="E641" s="160" t="n">
        <v>-1.64502288</v>
      </c>
      <c r="F641" s="159" t="n">
        <v>0</v>
      </c>
      <c r="G641" s="160" t="n">
        <v>-1.64502288</v>
      </c>
      <c r="H641" s="160" t="n">
        <v>0.0126</v>
      </c>
      <c r="I641" s="160" t="n">
        <v>-0.020727288288</v>
      </c>
      <c r="J641" s="159" t="n">
        <v>0</v>
      </c>
    </row>
    <row r="642" customFormat="false" ht="12.75" hidden="false" customHeight="false" outlineLevel="0" collapsed="false">
      <c r="A642" s="0" t="n">
        <f aca="false">INDEX(BucketTable,MATCH(B642,SumMonths,0),1)</f>
        <v>14</v>
      </c>
      <c r="B642" s="171" t="n">
        <v>40299</v>
      </c>
      <c r="C642" s="159" t="s">
        <v>140</v>
      </c>
      <c r="D642" s="159" t="s">
        <v>15</v>
      </c>
      <c r="E642" s="160" t="n">
        <v>-0.8013521</v>
      </c>
      <c r="F642" s="159" t="n">
        <v>0</v>
      </c>
      <c r="G642" s="160" t="n">
        <v>-0.8013521</v>
      </c>
      <c r="H642" s="160" t="n">
        <v>0</v>
      </c>
      <c r="I642" s="160" t="n">
        <v>0</v>
      </c>
      <c r="J642" s="159" t="n">
        <v>0</v>
      </c>
    </row>
    <row r="643" customFormat="false" ht="12.75" hidden="false" customHeight="false" outlineLevel="0" collapsed="false">
      <c r="A643" s="0" t="n">
        <f aca="false">INDEX(BucketTable,MATCH(B643,SumMonths,0),1)</f>
        <v>14</v>
      </c>
      <c r="B643" s="171" t="n">
        <v>40330</v>
      </c>
      <c r="C643" s="159" t="s">
        <v>137</v>
      </c>
      <c r="D643" s="159" t="s">
        <v>15</v>
      </c>
      <c r="E643" s="160" t="n">
        <v>3.6290062</v>
      </c>
      <c r="F643" s="159" t="n">
        <v>0</v>
      </c>
      <c r="G643" s="160" t="n">
        <v>3.6290062</v>
      </c>
      <c r="H643" s="160" t="n">
        <v>0</v>
      </c>
      <c r="I643" s="160" t="n">
        <v>0</v>
      </c>
      <c r="J643" s="159" t="n">
        <v>0</v>
      </c>
    </row>
    <row r="644" customFormat="false" ht="12.75" hidden="false" customHeight="false" outlineLevel="0" collapsed="false">
      <c r="A644" s="0" t="n">
        <f aca="false">INDEX(BucketTable,MATCH(B644,SumMonths,0),1)</f>
        <v>14</v>
      </c>
      <c r="B644" s="171" t="n">
        <v>40330</v>
      </c>
      <c r="C644" s="159" t="s">
        <v>138</v>
      </c>
      <c r="D644" s="159" t="s">
        <v>15</v>
      </c>
      <c r="E644" s="160" t="n">
        <v>-1.27499799</v>
      </c>
      <c r="F644" s="159" t="n">
        <v>0</v>
      </c>
      <c r="G644" s="160" t="n">
        <v>-1.27499799</v>
      </c>
      <c r="H644" s="160" t="n">
        <v>0</v>
      </c>
      <c r="I644" s="160" t="n">
        <v>0</v>
      </c>
      <c r="J644" s="159" t="n">
        <v>0</v>
      </c>
    </row>
    <row r="645" customFormat="false" ht="12.75" hidden="false" customHeight="false" outlineLevel="0" collapsed="false">
      <c r="A645" s="0" t="n">
        <f aca="false">INDEX(BucketTable,MATCH(B645,SumMonths,0),1)</f>
        <v>14</v>
      </c>
      <c r="B645" s="171" t="n">
        <v>40330</v>
      </c>
      <c r="C645" s="159" t="s">
        <v>139</v>
      </c>
      <c r="D645" s="159" t="s">
        <v>15</v>
      </c>
      <c r="E645" s="160" t="n">
        <v>-1.58291243</v>
      </c>
      <c r="F645" s="159" t="n">
        <v>0</v>
      </c>
      <c r="G645" s="160" t="n">
        <v>-1.58291243</v>
      </c>
      <c r="H645" s="160" t="n">
        <v>0.0126</v>
      </c>
      <c r="I645" s="160" t="n">
        <v>-0.019944696618</v>
      </c>
      <c r="J645" s="159" t="n">
        <v>0</v>
      </c>
    </row>
    <row r="646" customFormat="false" ht="12.75" hidden="false" customHeight="false" outlineLevel="0" collapsed="false">
      <c r="A646" s="0" t="n">
        <f aca="false">INDEX(BucketTable,MATCH(B646,SumMonths,0),1)</f>
        <v>14</v>
      </c>
      <c r="B646" s="171" t="n">
        <v>40330</v>
      </c>
      <c r="C646" s="159" t="s">
        <v>140</v>
      </c>
      <c r="D646" s="159" t="s">
        <v>15</v>
      </c>
      <c r="E646" s="160" t="n">
        <v>-0.77109578</v>
      </c>
      <c r="F646" s="159" t="n">
        <v>0</v>
      </c>
      <c r="G646" s="160" t="n">
        <v>-0.77109578</v>
      </c>
      <c r="H646" s="160" t="n">
        <v>0</v>
      </c>
      <c r="I646" s="160" t="n">
        <v>0</v>
      </c>
      <c r="J646" s="159" t="n">
        <v>0</v>
      </c>
    </row>
    <row r="647" customFormat="false" ht="12.75" hidden="false" customHeight="false" outlineLevel="0" collapsed="false">
      <c r="A647" s="0" t="n">
        <f aca="false">INDEX(BucketTable,MATCH(B647,SumMonths,0),1)</f>
        <v>14</v>
      </c>
      <c r="B647" s="171" t="n">
        <v>40360</v>
      </c>
      <c r="C647" s="159" t="s">
        <v>137</v>
      </c>
      <c r="D647" s="159" t="s">
        <v>15</v>
      </c>
      <c r="E647" s="160" t="n">
        <v>3.72929699</v>
      </c>
      <c r="F647" s="159" t="n">
        <v>0</v>
      </c>
      <c r="G647" s="160" t="n">
        <v>3.72929699</v>
      </c>
      <c r="H647" s="160" t="n">
        <v>0</v>
      </c>
      <c r="I647" s="160" t="n">
        <v>0</v>
      </c>
      <c r="J647" s="159" t="n">
        <v>0</v>
      </c>
    </row>
    <row r="648" customFormat="false" ht="12.75" hidden="false" customHeight="false" outlineLevel="0" collapsed="false">
      <c r="A648" s="0" t="n">
        <f aca="false">INDEX(BucketTable,MATCH(B648,SumMonths,0),1)</f>
        <v>14</v>
      </c>
      <c r="B648" s="171" t="n">
        <v>40360</v>
      </c>
      <c r="C648" s="159" t="s">
        <v>138</v>
      </c>
      <c r="D648" s="159" t="s">
        <v>15</v>
      </c>
      <c r="E648" s="160" t="n">
        <v>-1.31023369</v>
      </c>
      <c r="F648" s="159" t="n">
        <v>0</v>
      </c>
      <c r="G648" s="160" t="n">
        <v>-1.31023369</v>
      </c>
      <c r="H648" s="160" t="n">
        <v>0</v>
      </c>
      <c r="I648" s="160" t="n">
        <v>0</v>
      </c>
      <c r="J648" s="159" t="n">
        <v>0</v>
      </c>
    </row>
    <row r="649" customFormat="false" ht="12.75" hidden="false" customHeight="false" outlineLevel="0" collapsed="false">
      <c r="A649" s="0" t="n">
        <f aca="false">INDEX(BucketTable,MATCH(B649,SumMonths,0),1)</f>
        <v>14</v>
      </c>
      <c r="B649" s="171" t="n">
        <v>40360</v>
      </c>
      <c r="C649" s="159" t="s">
        <v>139</v>
      </c>
      <c r="D649" s="159" t="s">
        <v>15</v>
      </c>
      <c r="E649" s="160" t="n">
        <v>-1.62665761</v>
      </c>
      <c r="F649" s="159" t="n">
        <v>0</v>
      </c>
      <c r="G649" s="160" t="n">
        <v>-1.62665761</v>
      </c>
      <c r="H649" s="160" t="n">
        <v>0.0126</v>
      </c>
      <c r="I649" s="160" t="n">
        <v>-0.020495885886</v>
      </c>
      <c r="J649" s="159" t="n">
        <v>0</v>
      </c>
    </row>
    <row r="650" customFormat="false" ht="12.75" hidden="false" customHeight="false" outlineLevel="0" collapsed="false">
      <c r="A650" s="0" t="n">
        <f aca="false">INDEX(BucketTable,MATCH(B650,SumMonths,0),1)</f>
        <v>14</v>
      </c>
      <c r="B650" s="171" t="n">
        <v>40360</v>
      </c>
      <c r="C650" s="159" t="s">
        <v>140</v>
      </c>
      <c r="D650" s="159" t="s">
        <v>15</v>
      </c>
      <c r="E650" s="160" t="n">
        <v>-0.79240569</v>
      </c>
      <c r="F650" s="159" t="n">
        <v>0</v>
      </c>
      <c r="G650" s="160" t="n">
        <v>-0.79240569</v>
      </c>
      <c r="H650" s="160" t="n">
        <v>0</v>
      </c>
      <c r="I650" s="160" t="n">
        <v>0</v>
      </c>
      <c r="J650" s="159" t="n">
        <v>0</v>
      </c>
    </row>
    <row r="651" customFormat="false" ht="12.75" hidden="false" customHeight="false" outlineLevel="0" collapsed="false">
      <c r="A651" s="0" t="n">
        <f aca="false">INDEX(BucketTable,MATCH(B651,SumMonths,0),1)</f>
        <v>14</v>
      </c>
      <c r="B651" s="171" t="n">
        <v>40391</v>
      </c>
      <c r="C651" s="159" t="s">
        <v>137</v>
      </c>
      <c r="D651" s="159" t="s">
        <v>15</v>
      </c>
      <c r="E651" s="160" t="n">
        <v>3.70799512</v>
      </c>
      <c r="F651" s="159" t="n">
        <v>0</v>
      </c>
      <c r="G651" s="160" t="n">
        <v>3.70799512</v>
      </c>
      <c r="H651" s="160" t="n">
        <v>0</v>
      </c>
      <c r="I651" s="160" t="n">
        <v>0</v>
      </c>
      <c r="J651" s="159" t="n">
        <v>0</v>
      </c>
    </row>
    <row r="652" customFormat="false" ht="12.75" hidden="false" customHeight="false" outlineLevel="0" collapsed="false">
      <c r="A652" s="0" t="n">
        <f aca="false">INDEX(BucketTable,MATCH(B652,SumMonths,0),1)</f>
        <v>14</v>
      </c>
      <c r="B652" s="171" t="n">
        <v>40391</v>
      </c>
      <c r="C652" s="159" t="s">
        <v>138</v>
      </c>
      <c r="D652" s="159" t="s">
        <v>15</v>
      </c>
      <c r="E652" s="160" t="n">
        <v>-1.30274959</v>
      </c>
      <c r="F652" s="159" t="n">
        <v>0</v>
      </c>
      <c r="G652" s="160" t="n">
        <v>-1.30274959</v>
      </c>
      <c r="H652" s="160" t="n">
        <v>0</v>
      </c>
      <c r="I652" s="160" t="n">
        <v>0</v>
      </c>
      <c r="J652" s="159" t="n">
        <v>0</v>
      </c>
    </row>
    <row r="653" customFormat="false" ht="12.75" hidden="false" customHeight="false" outlineLevel="0" collapsed="false">
      <c r="A653" s="0" t="n">
        <f aca="false">INDEX(BucketTable,MATCH(B653,SumMonths,0),1)</f>
        <v>14</v>
      </c>
      <c r="B653" s="171" t="n">
        <v>40391</v>
      </c>
      <c r="C653" s="159" t="s">
        <v>139</v>
      </c>
      <c r="D653" s="159" t="s">
        <v>15</v>
      </c>
      <c r="E653" s="160" t="n">
        <v>-1.61736609</v>
      </c>
      <c r="F653" s="159" t="n">
        <v>0</v>
      </c>
      <c r="G653" s="160" t="n">
        <v>-1.61736609</v>
      </c>
      <c r="H653" s="160" t="n">
        <v>0.0126</v>
      </c>
      <c r="I653" s="160" t="n">
        <v>-0.020378812734</v>
      </c>
      <c r="J653" s="159" t="n">
        <v>0</v>
      </c>
    </row>
    <row r="654" customFormat="false" ht="12.75" hidden="false" customHeight="false" outlineLevel="0" collapsed="false">
      <c r="A654" s="0" t="n">
        <f aca="false">INDEX(BucketTable,MATCH(B654,SumMonths,0),1)</f>
        <v>14</v>
      </c>
      <c r="B654" s="171" t="n">
        <v>40391</v>
      </c>
      <c r="C654" s="159" t="s">
        <v>140</v>
      </c>
      <c r="D654" s="159" t="s">
        <v>15</v>
      </c>
      <c r="E654" s="160" t="n">
        <v>-0.78787944</v>
      </c>
      <c r="F654" s="159" t="n">
        <v>0</v>
      </c>
      <c r="G654" s="160" t="n">
        <v>-0.78787944</v>
      </c>
      <c r="H654" s="160" t="n">
        <v>0</v>
      </c>
      <c r="I654" s="160" t="n">
        <v>0</v>
      </c>
      <c r="J654" s="159" t="n">
        <v>0</v>
      </c>
    </row>
    <row r="655" customFormat="false" ht="12.75" hidden="false" customHeight="false" outlineLevel="0" collapsed="false">
      <c r="A655" s="0" t="n">
        <f aca="false">INDEX(BucketTable,MATCH(B655,SumMonths,0),1)</f>
        <v>14</v>
      </c>
      <c r="B655" s="171" t="n">
        <v>40422</v>
      </c>
      <c r="C655" s="159" t="s">
        <v>137</v>
      </c>
      <c r="D655" s="159" t="s">
        <v>15</v>
      </c>
      <c r="E655" s="160" t="n">
        <v>3.56783031</v>
      </c>
      <c r="F655" s="159" t="n">
        <v>0</v>
      </c>
      <c r="G655" s="160" t="n">
        <v>3.56783031</v>
      </c>
      <c r="H655" s="160" t="n">
        <v>0</v>
      </c>
      <c r="I655" s="160" t="n">
        <v>0</v>
      </c>
      <c r="J655" s="159" t="n">
        <v>0</v>
      </c>
    </row>
    <row r="656" customFormat="false" ht="12.75" hidden="false" customHeight="false" outlineLevel="0" collapsed="false">
      <c r="A656" s="0" t="n">
        <f aca="false">INDEX(BucketTable,MATCH(B656,SumMonths,0),1)</f>
        <v>14</v>
      </c>
      <c r="B656" s="171" t="n">
        <v>40422</v>
      </c>
      <c r="C656" s="159" t="s">
        <v>138</v>
      </c>
      <c r="D656" s="159" t="s">
        <v>15</v>
      </c>
      <c r="E656" s="160" t="n">
        <v>-1.25350474</v>
      </c>
      <c r="F656" s="159" t="n">
        <v>0</v>
      </c>
      <c r="G656" s="160" t="n">
        <v>-1.25350474</v>
      </c>
      <c r="H656" s="160" t="n">
        <v>0</v>
      </c>
      <c r="I656" s="160" t="n">
        <v>0</v>
      </c>
      <c r="J656" s="159" t="n">
        <v>0</v>
      </c>
    </row>
    <row r="657" customFormat="false" ht="12.75" hidden="false" customHeight="false" outlineLevel="0" collapsed="false">
      <c r="A657" s="0" t="n">
        <f aca="false">INDEX(BucketTable,MATCH(B657,SumMonths,0),1)</f>
        <v>14</v>
      </c>
      <c r="B657" s="171" t="n">
        <v>40422</v>
      </c>
      <c r="C657" s="159" t="s">
        <v>139</v>
      </c>
      <c r="D657" s="159" t="s">
        <v>15</v>
      </c>
      <c r="E657" s="160" t="n">
        <v>-1.55622852</v>
      </c>
      <c r="F657" s="159" t="n">
        <v>0</v>
      </c>
      <c r="G657" s="160" t="n">
        <v>-1.55622852</v>
      </c>
      <c r="H657" s="160" t="n">
        <v>0.0126</v>
      </c>
      <c r="I657" s="160" t="n">
        <v>-0.019608479352</v>
      </c>
      <c r="J657" s="159" t="n">
        <v>0</v>
      </c>
    </row>
    <row r="658" customFormat="false" ht="12.75" hidden="false" customHeight="false" outlineLevel="0" collapsed="false">
      <c r="A658" s="0" t="n">
        <f aca="false">INDEX(BucketTable,MATCH(B658,SumMonths,0),1)</f>
        <v>14</v>
      </c>
      <c r="B658" s="171" t="n">
        <v>40422</v>
      </c>
      <c r="C658" s="159" t="s">
        <v>140</v>
      </c>
      <c r="D658" s="159" t="s">
        <v>15</v>
      </c>
      <c r="E658" s="160" t="n">
        <v>-0.75809705</v>
      </c>
      <c r="F658" s="159" t="n">
        <v>0</v>
      </c>
      <c r="G658" s="160" t="n">
        <v>-0.75809705</v>
      </c>
      <c r="H658" s="160" t="n">
        <v>0</v>
      </c>
      <c r="I658" s="160" t="n">
        <v>0</v>
      </c>
      <c r="J658" s="159" t="n">
        <v>0</v>
      </c>
    </row>
    <row r="659" customFormat="false" ht="12.75" hidden="false" customHeight="false" outlineLevel="0" collapsed="false">
      <c r="A659" s="0" t="n">
        <f aca="false">INDEX(BucketTable,MATCH(B659,SumMonths,0),1)</f>
        <v>14</v>
      </c>
      <c r="B659" s="171" t="n">
        <v>40452</v>
      </c>
      <c r="C659" s="159" t="s">
        <v>137</v>
      </c>
      <c r="D659" s="159" t="s">
        <v>15</v>
      </c>
      <c r="E659" s="160" t="n">
        <v>3.66626784</v>
      </c>
      <c r="F659" s="159" t="n">
        <v>0</v>
      </c>
      <c r="G659" s="160" t="n">
        <v>3.66626784</v>
      </c>
      <c r="H659" s="160" t="n">
        <v>0</v>
      </c>
      <c r="I659" s="160" t="n">
        <v>0</v>
      </c>
      <c r="J659" s="159" t="n">
        <v>0</v>
      </c>
    </row>
    <row r="660" customFormat="false" ht="12.75" hidden="false" customHeight="false" outlineLevel="0" collapsed="false">
      <c r="A660" s="0" t="n">
        <f aca="false">INDEX(BucketTable,MATCH(B660,SumMonths,0),1)</f>
        <v>14</v>
      </c>
      <c r="B660" s="171" t="n">
        <v>40452</v>
      </c>
      <c r="C660" s="159" t="s">
        <v>138</v>
      </c>
      <c r="D660" s="159" t="s">
        <v>15</v>
      </c>
      <c r="E660" s="160" t="n">
        <v>-1.28808932</v>
      </c>
      <c r="F660" s="159" t="n">
        <v>0</v>
      </c>
      <c r="G660" s="160" t="n">
        <v>-1.28808932</v>
      </c>
      <c r="H660" s="160" t="n">
        <v>0</v>
      </c>
      <c r="I660" s="160" t="n">
        <v>0</v>
      </c>
      <c r="J660" s="159" t="n">
        <v>0</v>
      </c>
    </row>
    <row r="661" customFormat="false" ht="12.75" hidden="false" customHeight="false" outlineLevel="0" collapsed="false">
      <c r="A661" s="0" t="n">
        <f aca="false">INDEX(BucketTable,MATCH(B661,SumMonths,0),1)</f>
        <v>14</v>
      </c>
      <c r="B661" s="171" t="n">
        <v>40452</v>
      </c>
      <c r="C661" s="159" t="s">
        <v>139</v>
      </c>
      <c r="D661" s="159" t="s">
        <v>15</v>
      </c>
      <c r="E661" s="160" t="n">
        <v>-1.59916534</v>
      </c>
      <c r="F661" s="159" t="n">
        <v>0</v>
      </c>
      <c r="G661" s="160" t="n">
        <v>-1.59916534</v>
      </c>
      <c r="H661" s="160" t="n">
        <v>0.0126</v>
      </c>
      <c r="I661" s="160" t="n">
        <v>-0.020149483284</v>
      </c>
      <c r="J661" s="159" t="n">
        <v>0</v>
      </c>
    </row>
    <row r="662" customFormat="false" ht="12.75" hidden="false" customHeight="false" outlineLevel="0" collapsed="false">
      <c r="A662" s="0" t="n">
        <f aca="false">INDEX(BucketTable,MATCH(B662,SumMonths,0),1)</f>
        <v>14</v>
      </c>
      <c r="B662" s="171" t="n">
        <v>40452</v>
      </c>
      <c r="C662" s="159" t="s">
        <v>140</v>
      </c>
      <c r="D662" s="159" t="s">
        <v>15</v>
      </c>
      <c r="E662" s="160" t="n">
        <v>-0.77901318</v>
      </c>
      <c r="F662" s="159" t="n">
        <v>0</v>
      </c>
      <c r="G662" s="160" t="n">
        <v>-0.77901318</v>
      </c>
      <c r="H662" s="160" t="n">
        <v>0</v>
      </c>
      <c r="I662" s="160" t="n">
        <v>0</v>
      </c>
      <c r="J662" s="159" t="n">
        <v>0</v>
      </c>
    </row>
    <row r="663" customFormat="false" ht="12.75" hidden="false" customHeight="false" outlineLevel="0" collapsed="false">
      <c r="A663" s="0" t="n">
        <f aca="false">INDEX(BucketTable,MATCH(B663,SumMonths,0),1)</f>
        <v>14</v>
      </c>
      <c r="B663" s="171" t="n">
        <v>40483</v>
      </c>
      <c r="C663" s="159" t="s">
        <v>137</v>
      </c>
      <c r="D663" s="159" t="s">
        <v>15</v>
      </c>
      <c r="E663" s="160" t="n">
        <v>3.52757315</v>
      </c>
      <c r="F663" s="159" t="n">
        <v>0</v>
      </c>
      <c r="G663" s="160" t="n">
        <v>3.52757315</v>
      </c>
      <c r="H663" s="160" t="n">
        <v>-0.00503289699555</v>
      </c>
      <c r="I663" s="160" t="n">
        <v>-0.0177539123082179</v>
      </c>
      <c r="J663" s="159" t="n">
        <v>0</v>
      </c>
    </row>
    <row r="664" customFormat="false" ht="12.75" hidden="false" customHeight="false" outlineLevel="0" collapsed="false">
      <c r="A664" s="0" t="n">
        <f aca="false">INDEX(BucketTable,MATCH(B664,SumMonths,0),1)</f>
        <v>14</v>
      </c>
      <c r="B664" s="171" t="n">
        <v>40483</v>
      </c>
      <c r="C664" s="159" t="s">
        <v>138</v>
      </c>
      <c r="D664" s="159" t="s">
        <v>15</v>
      </c>
      <c r="E664" s="160" t="n">
        <v>-1.23936098</v>
      </c>
      <c r="F664" s="159" t="n">
        <v>0</v>
      </c>
      <c r="G664" s="160" t="n">
        <v>-1.23936098</v>
      </c>
      <c r="H664" s="160" t="n">
        <v>0.012182950973</v>
      </c>
      <c r="I664" s="160" t="n">
        <v>-0.0150990740571892</v>
      </c>
      <c r="J664" s="159" t="n">
        <v>0</v>
      </c>
    </row>
    <row r="665" customFormat="false" ht="12.75" hidden="false" customHeight="false" outlineLevel="0" collapsed="false">
      <c r="A665" s="0" t="n">
        <f aca="false">INDEX(BucketTable,MATCH(B665,SumMonths,0),1)</f>
        <v>14</v>
      </c>
      <c r="B665" s="171" t="n">
        <v>40483</v>
      </c>
      <c r="C665" s="159" t="s">
        <v>139</v>
      </c>
      <c r="D665" s="159" t="s">
        <v>15</v>
      </c>
      <c r="E665" s="160" t="n">
        <v>-1.53866901</v>
      </c>
      <c r="F665" s="159" t="n">
        <v>0</v>
      </c>
      <c r="G665" s="160" t="n">
        <v>-1.53866901</v>
      </c>
      <c r="H665" s="160" t="n">
        <v>0.0126</v>
      </c>
      <c r="I665" s="160" t="n">
        <v>-0.019387229526</v>
      </c>
      <c r="J665" s="159" t="n">
        <v>0</v>
      </c>
    </row>
    <row r="666" customFormat="false" ht="12.75" hidden="false" customHeight="false" outlineLevel="0" collapsed="false">
      <c r="A666" s="0" t="n">
        <f aca="false">INDEX(BucketTable,MATCH(B666,SumMonths,0),1)</f>
        <v>14</v>
      </c>
      <c r="B666" s="171" t="n">
        <v>40483</v>
      </c>
      <c r="C666" s="159" t="s">
        <v>140</v>
      </c>
      <c r="D666" s="159" t="s">
        <v>15</v>
      </c>
      <c r="E666" s="160" t="n">
        <v>-0.74954316</v>
      </c>
      <c r="F666" s="159" t="n">
        <v>0</v>
      </c>
      <c r="G666" s="160" t="n">
        <v>-0.74954316</v>
      </c>
      <c r="H666" s="160" t="n">
        <v>0</v>
      </c>
      <c r="I666" s="160" t="n">
        <v>0</v>
      </c>
      <c r="J666" s="159" t="n">
        <v>0</v>
      </c>
    </row>
    <row r="667" customFormat="false" ht="12.75" hidden="false" customHeight="false" outlineLevel="0" collapsed="false">
      <c r="A667" s="0" t="n">
        <f aca="false">INDEX(BucketTable,MATCH(B667,SumMonths,0),1)</f>
        <v>14</v>
      </c>
      <c r="B667" s="171" t="n">
        <v>40513</v>
      </c>
      <c r="C667" s="159" t="s">
        <v>137</v>
      </c>
      <c r="D667" s="159" t="s">
        <v>15</v>
      </c>
      <c r="E667" s="160" t="n">
        <v>3.62479337</v>
      </c>
      <c r="F667" s="159" t="n">
        <v>0</v>
      </c>
      <c r="G667" s="160" t="n">
        <v>3.62479337</v>
      </c>
      <c r="H667" s="160" t="n">
        <v>-0.00941079854966</v>
      </c>
      <c r="I667" s="160" t="n">
        <v>-0.0341122001892132</v>
      </c>
      <c r="J667" s="159" t="n">
        <v>0</v>
      </c>
    </row>
    <row r="668" customFormat="false" ht="12.75" hidden="false" customHeight="false" outlineLevel="0" collapsed="false">
      <c r="A668" s="0" t="n">
        <f aca="false">INDEX(BucketTable,MATCH(B668,SumMonths,0),1)</f>
        <v>14</v>
      </c>
      <c r="B668" s="171" t="n">
        <v>40513</v>
      </c>
      <c r="C668" s="159" t="s">
        <v>138</v>
      </c>
      <c r="D668" s="159" t="s">
        <v>15</v>
      </c>
      <c r="E668" s="160" t="n">
        <v>-1.27351788</v>
      </c>
      <c r="F668" s="159" t="n">
        <v>0</v>
      </c>
      <c r="G668" s="160" t="n">
        <v>-1.27351788</v>
      </c>
      <c r="H668" s="160" t="n">
        <v>0.006386637687</v>
      </c>
      <c r="I668" s="160" t="n">
        <v>-0.00813349728747634</v>
      </c>
      <c r="J668" s="159" t="n">
        <v>0</v>
      </c>
    </row>
    <row r="669" customFormat="false" ht="12.75" hidden="false" customHeight="false" outlineLevel="0" collapsed="false">
      <c r="A669" s="0" t="n">
        <f aca="false">INDEX(BucketTable,MATCH(B669,SumMonths,0),1)</f>
        <v>14</v>
      </c>
      <c r="B669" s="171" t="n">
        <v>40513</v>
      </c>
      <c r="C669" s="159" t="s">
        <v>139</v>
      </c>
      <c r="D669" s="159" t="s">
        <v>15</v>
      </c>
      <c r="E669" s="160" t="n">
        <v>-1.58107486</v>
      </c>
      <c r="F669" s="159" t="n">
        <v>0</v>
      </c>
      <c r="G669" s="160" t="n">
        <v>-1.58107486</v>
      </c>
      <c r="H669" s="160" t="n">
        <v>0.0126</v>
      </c>
      <c r="I669" s="160" t="n">
        <v>-0.019921543236</v>
      </c>
      <c r="J669" s="159" t="n">
        <v>0</v>
      </c>
    </row>
    <row r="670" customFormat="false" ht="12.75" hidden="false" customHeight="false" outlineLevel="0" collapsed="false">
      <c r="A670" s="0" t="n">
        <f aca="false">INDEX(BucketTable,MATCH(B670,SumMonths,0),1)</f>
        <v>14</v>
      </c>
      <c r="B670" s="171" t="n">
        <v>40513</v>
      </c>
      <c r="C670" s="159" t="s">
        <v>140</v>
      </c>
      <c r="D670" s="159" t="s">
        <v>15</v>
      </c>
      <c r="E670" s="160" t="n">
        <v>-0.77020063</v>
      </c>
      <c r="F670" s="159" t="n">
        <v>0</v>
      </c>
      <c r="G670" s="160" t="n">
        <v>-0.77020063</v>
      </c>
      <c r="H670" s="160" t="n">
        <v>0</v>
      </c>
      <c r="I670" s="160" t="n">
        <v>0</v>
      </c>
      <c r="J670" s="159" t="n">
        <v>0</v>
      </c>
    </row>
    <row r="671" customFormat="false" ht="12.75" hidden="false" customHeight="false" outlineLevel="0" collapsed="false">
      <c r="A671" s="0" t="n">
        <f aca="false">INDEX(BucketTable,MATCH(B671,SumMonths,0),1)</f>
        <v>14</v>
      </c>
      <c r="B671" s="171" t="n">
        <v>40544</v>
      </c>
      <c r="C671" s="159" t="s">
        <v>137</v>
      </c>
      <c r="D671" s="159" t="s">
        <v>15</v>
      </c>
      <c r="E671" s="160" t="n">
        <v>3.60381376</v>
      </c>
      <c r="F671" s="159" t="n">
        <v>0</v>
      </c>
      <c r="G671" s="160" t="n">
        <v>3.60381376</v>
      </c>
      <c r="H671" s="160" t="n">
        <v>0</v>
      </c>
      <c r="I671" s="160" t="n">
        <v>0</v>
      </c>
      <c r="J671" s="159" t="n">
        <v>0</v>
      </c>
    </row>
    <row r="672" customFormat="false" ht="12.75" hidden="false" customHeight="false" outlineLevel="0" collapsed="false">
      <c r="A672" s="0" t="n">
        <f aca="false">INDEX(BucketTable,MATCH(B672,SumMonths,0),1)</f>
        <v>14</v>
      </c>
      <c r="B672" s="171" t="n">
        <v>40544</v>
      </c>
      <c r="C672" s="159" t="s">
        <v>138</v>
      </c>
      <c r="D672" s="159" t="s">
        <v>15</v>
      </c>
      <c r="E672" s="160" t="n">
        <v>-1.266147</v>
      </c>
      <c r="F672" s="159" t="n">
        <v>0</v>
      </c>
      <c r="G672" s="160" t="n">
        <v>-1.266147</v>
      </c>
      <c r="H672" s="160" t="n">
        <v>-0.01904374361039</v>
      </c>
      <c r="I672" s="160" t="n">
        <v>0.0241121788410645</v>
      </c>
      <c r="J672" s="159" t="n">
        <v>0</v>
      </c>
    </row>
    <row r="673" customFormat="false" ht="12.75" hidden="false" customHeight="false" outlineLevel="0" collapsed="false">
      <c r="A673" s="0" t="n">
        <f aca="false">INDEX(BucketTable,MATCH(B673,SumMonths,0),1)</f>
        <v>14</v>
      </c>
      <c r="B673" s="171" t="n">
        <v>40544</v>
      </c>
      <c r="C673" s="159" t="s">
        <v>139</v>
      </c>
      <c r="D673" s="159" t="s">
        <v>15</v>
      </c>
      <c r="E673" s="160" t="n">
        <v>-1.5719239</v>
      </c>
      <c r="F673" s="159" t="n">
        <v>0</v>
      </c>
      <c r="G673" s="160" t="n">
        <v>-1.5719239</v>
      </c>
      <c r="H673" s="160" t="n">
        <v>0.0126</v>
      </c>
      <c r="I673" s="160" t="n">
        <v>-0.01980624114</v>
      </c>
      <c r="J673" s="159" t="n">
        <v>0</v>
      </c>
    </row>
    <row r="674" customFormat="false" ht="12.75" hidden="false" customHeight="false" outlineLevel="0" collapsed="false">
      <c r="A674" s="0" t="n">
        <f aca="false">INDEX(BucketTable,MATCH(B674,SumMonths,0),1)</f>
        <v>14</v>
      </c>
      <c r="B674" s="171" t="n">
        <v>40544</v>
      </c>
      <c r="C674" s="159" t="s">
        <v>140</v>
      </c>
      <c r="D674" s="159" t="s">
        <v>15</v>
      </c>
      <c r="E674" s="160" t="n">
        <v>-0.76574286</v>
      </c>
      <c r="F674" s="159" t="n">
        <v>0</v>
      </c>
      <c r="G674" s="160" t="n">
        <v>-0.76574286</v>
      </c>
      <c r="H674" s="160" t="n">
        <v>0</v>
      </c>
      <c r="I674" s="160" t="n">
        <v>0</v>
      </c>
      <c r="J674" s="159" t="n">
        <v>0</v>
      </c>
    </row>
    <row r="675" customFormat="false" ht="12.75" hidden="false" customHeight="false" outlineLevel="0" collapsed="false">
      <c r="A675" s="0" t="n">
        <f aca="false">INDEX(BucketTable,MATCH(B675,SumMonths,0),1)</f>
        <v>14</v>
      </c>
      <c r="B675" s="171" t="n">
        <v>40575</v>
      </c>
      <c r="C675" s="159" t="s">
        <v>137</v>
      </c>
      <c r="D675" s="159" t="s">
        <v>15</v>
      </c>
      <c r="E675" s="160" t="n">
        <v>3.23616796</v>
      </c>
      <c r="F675" s="159" t="n">
        <v>0</v>
      </c>
      <c r="G675" s="160" t="n">
        <v>3.23616796</v>
      </c>
      <c r="H675" s="160" t="n">
        <v>0</v>
      </c>
      <c r="I675" s="160" t="n">
        <v>0</v>
      </c>
      <c r="J675" s="159" t="n">
        <v>0</v>
      </c>
    </row>
    <row r="676" customFormat="false" ht="12.75" hidden="false" customHeight="false" outlineLevel="0" collapsed="false">
      <c r="A676" s="0" t="n">
        <f aca="false">INDEX(BucketTable,MATCH(B676,SumMonths,0),1)</f>
        <v>14</v>
      </c>
      <c r="B676" s="171" t="n">
        <v>40575</v>
      </c>
      <c r="C676" s="159" t="s">
        <v>138</v>
      </c>
      <c r="D676" s="159" t="s">
        <v>15</v>
      </c>
      <c r="E676" s="160" t="n">
        <v>-1.13698005</v>
      </c>
      <c r="F676" s="159" t="n">
        <v>0</v>
      </c>
      <c r="G676" s="160" t="n">
        <v>-1.13698005</v>
      </c>
      <c r="H676" s="160" t="n">
        <v>-0.00605338811875</v>
      </c>
      <c r="I676" s="160" t="n">
        <v>0.00688258152592578</v>
      </c>
      <c r="J676" s="159" t="n">
        <v>0</v>
      </c>
    </row>
    <row r="677" customFormat="false" ht="12.75" hidden="false" customHeight="false" outlineLevel="0" collapsed="false">
      <c r="A677" s="0" t="n">
        <f aca="false">INDEX(BucketTable,MATCH(B677,SumMonths,0),1)</f>
        <v>14</v>
      </c>
      <c r="B677" s="171" t="n">
        <v>40575</v>
      </c>
      <c r="C677" s="159" t="s">
        <v>139</v>
      </c>
      <c r="D677" s="159" t="s">
        <v>15</v>
      </c>
      <c r="E677" s="160" t="n">
        <v>-1.41156289</v>
      </c>
      <c r="F677" s="159" t="n">
        <v>0</v>
      </c>
      <c r="G677" s="160" t="n">
        <v>-1.41156289</v>
      </c>
      <c r="H677" s="160" t="n">
        <v>0.0126</v>
      </c>
      <c r="I677" s="160" t="n">
        <v>-0.017785692414</v>
      </c>
      <c r="J677" s="159" t="n">
        <v>0</v>
      </c>
    </row>
    <row r="678" customFormat="false" ht="12.75" hidden="false" customHeight="false" outlineLevel="0" collapsed="false">
      <c r="A678" s="0" t="n">
        <f aca="false">INDEX(BucketTable,MATCH(B678,SumMonths,0),1)</f>
        <v>14</v>
      </c>
      <c r="B678" s="171" t="n">
        <v>40575</v>
      </c>
      <c r="C678" s="159" t="s">
        <v>140</v>
      </c>
      <c r="D678" s="159" t="s">
        <v>15</v>
      </c>
      <c r="E678" s="160" t="n">
        <v>-0.68762502</v>
      </c>
      <c r="F678" s="159" t="n">
        <v>0</v>
      </c>
      <c r="G678" s="160" t="n">
        <v>-0.68762502</v>
      </c>
      <c r="H678" s="160" t="n">
        <v>0</v>
      </c>
      <c r="I678" s="160" t="n">
        <v>0</v>
      </c>
      <c r="J678" s="159" t="n">
        <v>0</v>
      </c>
    </row>
    <row r="679" customFormat="false" ht="12.75" hidden="false" customHeight="false" outlineLevel="0" collapsed="false">
      <c r="A679" s="0" t="n">
        <f aca="false">INDEX(BucketTable,MATCH(B679,SumMonths,0),1)</f>
        <v>14</v>
      </c>
      <c r="B679" s="171" t="n">
        <v>40603</v>
      </c>
      <c r="C679" s="159" t="s">
        <v>137</v>
      </c>
      <c r="D679" s="159" t="s">
        <v>15</v>
      </c>
      <c r="E679" s="160" t="n">
        <v>3.56406767</v>
      </c>
      <c r="F679" s="159" t="n">
        <v>0</v>
      </c>
      <c r="G679" s="160" t="n">
        <v>3.56406767</v>
      </c>
      <c r="H679" s="160" t="n">
        <v>0</v>
      </c>
      <c r="I679" s="160" t="n">
        <v>0</v>
      </c>
      <c r="J679" s="159" t="n">
        <v>0</v>
      </c>
    </row>
    <row r="680" customFormat="false" ht="12.75" hidden="false" customHeight="false" outlineLevel="0" collapsed="false">
      <c r="A680" s="0" t="n">
        <f aca="false">INDEX(BucketTable,MATCH(B680,SumMonths,0),1)</f>
        <v>14</v>
      </c>
      <c r="B680" s="171" t="n">
        <v>40603</v>
      </c>
      <c r="C680" s="159" t="s">
        <v>138</v>
      </c>
      <c r="D680" s="159" t="s">
        <v>15</v>
      </c>
      <c r="E680" s="160" t="n">
        <v>-1.25218279</v>
      </c>
      <c r="F680" s="159" t="n">
        <v>0</v>
      </c>
      <c r="G680" s="160" t="n">
        <v>-1.25218279</v>
      </c>
      <c r="H680" s="160" t="n">
        <v>0.016496777534</v>
      </c>
      <c r="I680" s="160" t="n">
        <v>-0.0206569809185334</v>
      </c>
      <c r="J680" s="159" t="n">
        <v>0</v>
      </c>
    </row>
    <row r="681" customFormat="false" ht="12.75" hidden="false" customHeight="false" outlineLevel="0" collapsed="false">
      <c r="A681" s="0" t="n">
        <f aca="false">INDEX(BucketTable,MATCH(B681,SumMonths,0),1)</f>
        <v>14</v>
      </c>
      <c r="B681" s="171" t="n">
        <v>40603</v>
      </c>
      <c r="C681" s="159" t="s">
        <v>139</v>
      </c>
      <c r="D681" s="159" t="s">
        <v>15</v>
      </c>
      <c r="E681" s="160" t="n">
        <v>-1.55458732</v>
      </c>
      <c r="F681" s="159" t="n">
        <v>0</v>
      </c>
      <c r="G681" s="160" t="n">
        <v>-1.55458732</v>
      </c>
      <c r="H681" s="160" t="n">
        <v>0.0126</v>
      </c>
      <c r="I681" s="160" t="n">
        <v>-0.019587800232</v>
      </c>
      <c r="J681" s="159" t="n">
        <v>0</v>
      </c>
    </row>
    <row r="682" customFormat="false" ht="12.75" hidden="false" customHeight="false" outlineLevel="0" collapsed="false">
      <c r="A682" s="0" t="n">
        <f aca="false">INDEX(BucketTable,MATCH(B682,SumMonths,0),1)</f>
        <v>14</v>
      </c>
      <c r="B682" s="171" t="n">
        <v>40603</v>
      </c>
      <c r="C682" s="159" t="s">
        <v>140</v>
      </c>
      <c r="D682" s="159" t="s">
        <v>15</v>
      </c>
      <c r="E682" s="160" t="n">
        <v>-0.75729756</v>
      </c>
      <c r="F682" s="159" t="n">
        <v>0</v>
      </c>
      <c r="G682" s="160" t="n">
        <v>-0.75729756</v>
      </c>
      <c r="H682" s="160" t="n">
        <v>0</v>
      </c>
      <c r="I682" s="160" t="n">
        <v>0</v>
      </c>
      <c r="J682" s="159" t="n">
        <v>0</v>
      </c>
    </row>
    <row r="683" customFormat="false" ht="12.75" hidden="false" customHeight="false" outlineLevel="0" collapsed="false">
      <c r="A683" s="0" t="n">
        <f aca="false">INDEX(BucketTable,MATCH(B683,SumMonths,0),1)</f>
        <v>14</v>
      </c>
      <c r="B683" s="171" t="n">
        <v>40634</v>
      </c>
      <c r="C683" s="159" t="s">
        <v>137</v>
      </c>
      <c r="D683" s="159" t="s">
        <v>15</v>
      </c>
      <c r="E683" s="160" t="n">
        <v>3.42898132</v>
      </c>
      <c r="F683" s="159" t="n">
        <v>0</v>
      </c>
      <c r="G683" s="160" t="n">
        <v>3.42898132</v>
      </c>
      <c r="H683" s="160" t="n">
        <v>0</v>
      </c>
      <c r="I683" s="160" t="n">
        <v>0</v>
      </c>
      <c r="J683" s="159" t="n">
        <v>0</v>
      </c>
    </row>
    <row r="684" customFormat="false" ht="12.75" hidden="false" customHeight="false" outlineLevel="0" collapsed="false">
      <c r="A684" s="0" t="n">
        <f aca="false">INDEX(BucketTable,MATCH(B684,SumMonths,0),1)</f>
        <v>14</v>
      </c>
      <c r="B684" s="171" t="n">
        <v>40634</v>
      </c>
      <c r="C684" s="159" t="s">
        <v>138</v>
      </c>
      <c r="D684" s="159" t="s">
        <v>15</v>
      </c>
      <c r="E684" s="160" t="n">
        <v>-1.20472219</v>
      </c>
      <c r="F684" s="159" t="n">
        <v>0</v>
      </c>
      <c r="G684" s="160" t="n">
        <v>-1.20472219</v>
      </c>
      <c r="H684" s="160" t="n">
        <v>0</v>
      </c>
      <c r="I684" s="160" t="n">
        <v>0</v>
      </c>
      <c r="J684" s="159" t="n">
        <v>0</v>
      </c>
    </row>
    <row r="685" customFormat="false" ht="12.75" hidden="false" customHeight="false" outlineLevel="0" collapsed="false">
      <c r="A685" s="0" t="n">
        <f aca="false">INDEX(BucketTable,MATCH(B685,SumMonths,0),1)</f>
        <v>14</v>
      </c>
      <c r="B685" s="171" t="n">
        <v>40634</v>
      </c>
      <c r="C685" s="159" t="s">
        <v>139</v>
      </c>
      <c r="D685" s="159" t="s">
        <v>15</v>
      </c>
      <c r="E685" s="160" t="n">
        <v>-1.49566489</v>
      </c>
      <c r="F685" s="159" t="n">
        <v>0</v>
      </c>
      <c r="G685" s="160" t="n">
        <v>-1.49566489</v>
      </c>
      <c r="H685" s="160" t="n">
        <v>0.0126</v>
      </c>
      <c r="I685" s="160" t="n">
        <v>-0.018845377614</v>
      </c>
      <c r="J685" s="159" t="n">
        <v>0</v>
      </c>
    </row>
    <row r="686" customFormat="false" ht="12.75" hidden="false" customHeight="false" outlineLevel="0" collapsed="false">
      <c r="A686" s="0" t="n">
        <f aca="false">INDEX(BucketTable,MATCH(B686,SumMonths,0),1)</f>
        <v>14</v>
      </c>
      <c r="B686" s="171" t="n">
        <v>40634</v>
      </c>
      <c r="C686" s="159" t="s">
        <v>140</v>
      </c>
      <c r="D686" s="159" t="s">
        <v>15</v>
      </c>
      <c r="E686" s="160" t="n">
        <v>-0.72859424</v>
      </c>
      <c r="F686" s="159" t="n">
        <v>0</v>
      </c>
      <c r="G686" s="160" t="n">
        <v>-0.72859424</v>
      </c>
      <c r="H686" s="160" t="n">
        <v>0</v>
      </c>
      <c r="I686" s="160" t="n">
        <v>0</v>
      </c>
      <c r="J686" s="159" t="n">
        <v>0</v>
      </c>
    </row>
    <row r="687" customFormat="false" ht="12.75" hidden="false" customHeight="false" outlineLevel="0" collapsed="false">
      <c r="A687" s="0" t="n">
        <f aca="false">INDEX(BucketTable,MATCH(B687,SumMonths,0),1)</f>
        <v>14</v>
      </c>
      <c r="B687" s="171" t="n">
        <v>40664</v>
      </c>
      <c r="C687" s="159" t="s">
        <v>137</v>
      </c>
      <c r="D687" s="159" t="s">
        <v>15</v>
      </c>
      <c r="E687" s="160" t="n">
        <v>3.52322793</v>
      </c>
      <c r="F687" s="159" t="n">
        <v>0</v>
      </c>
      <c r="G687" s="160" t="n">
        <v>3.52322793</v>
      </c>
      <c r="H687" s="160" t="n">
        <v>0</v>
      </c>
      <c r="I687" s="160" t="n">
        <v>0</v>
      </c>
      <c r="J687" s="159" t="n">
        <v>0</v>
      </c>
    </row>
    <row r="688" customFormat="false" ht="12.75" hidden="false" customHeight="false" outlineLevel="0" collapsed="false">
      <c r="A688" s="0" t="n">
        <f aca="false">INDEX(BucketTable,MATCH(B688,SumMonths,0),1)</f>
        <v>14</v>
      </c>
      <c r="B688" s="171" t="n">
        <v>40664</v>
      </c>
      <c r="C688" s="159" t="s">
        <v>138</v>
      </c>
      <c r="D688" s="159" t="s">
        <v>15</v>
      </c>
      <c r="E688" s="160" t="n">
        <v>-1.23783435</v>
      </c>
      <c r="F688" s="159" t="n">
        <v>0</v>
      </c>
      <c r="G688" s="160" t="n">
        <v>-1.23783435</v>
      </c>
      <c r="H688" s="160" t="n">
        <v>0</v>
      </c>
      <c r="I688" s="160" t="n">
        <v>0</v>
      </c>
      <c r="J688" s="159" t="n">
        <v>0</v>
      </c>
    </row>
    <row r="689" customFormat="false" ht="12.75" hidden="false" customHeight="false" outlineLevel="0" collapsed="false">
      <c r="A689" s="0" t="n">
        <f aca="false">INDEX(BucketTable,MATCH(B689,SumMonths,0),1)</f>
        <v>14</v>
      </c>
      <c r="B689" s="171" t="n">
        <v>40664</v>
      </c>
      <c r="C689" s="159" t="s">
        <v>139</v>
      </c>
      <c r="D689" s="159" t="s">
        <v>15</v>
      </c>
      <c r="E689" s="160" t="n">
        <v>-1.5367737</v>
      </c>
      <c r="F689" s="159" t="n">
        <v>0</v>
      </c>
      <c r="G689" s="160" t="n">
        <v>-1.5367737</v>
      </c>
      <c r="H689" s="160" t="n">
        <v>0.0126</v>
      </c>
      <c r="I689" s="160" t="n">
        <v>-0.01936334862</v>
      </c>
      <c r="J689" s="159" t="n">
        <v>0</v>
      </c>
    </row>
    <row r="690" customFormat="false" ht="12.75" hidden="false" customHeight="false" outlineLevel="0" collapsed="false">
      <c r="A690" s="0" t="n">
        <f aca="false">INDEX(BucketTable,MATCH(B690,SumMonths,0),1)</f>
        <v>14</v>
      </c>
      <c r="B690" s="171" t="n">
        <v>40664</v>
      </c>
      <c r="C690" s="159" t="s">
        <v>140</v>
      </c>
      <c r="D690" s="159" t="s">
        <v>15</v>
      </c>
      <c r="E690" s="160" t="n">
        <v>-0.74861988</v>
      </c>
      <c r="F690" s="159" t="n">
        <v>0</v>
      </c>
      <c r="G690" s="160" t="n">
        <v>-0.74861988</v>
      </c>
      <c r="H690" s="160" t="n">
        <v>0</v>
      </c>
      <c r="I690" s="160" t="n">
        <v>0</v>
      </c>
      <c r="J690" s="159" t="n">
        <v>0</v>
      </c>
    </row>
    <row r="691" customFormat="false" ht="12.75" hidden="false" customHeight="false" outlineLevel="0" collapsed="false">
      <c r="A691" s="0" t="n">
        <f aca="false">INDEX(BucketTable,MATCH(B691,SumMonths,0),1)</f>
        <v>14</v>
      </c>
      <c r="B691" s="171" t="n">
        <v>40695</v>
      </c>
      <c r="C691" s="159" t="s">
        <v>137</v>
      </c>
      <c r="D691" s="159" t="s">
        <v>15</v>
      </c>
      <c r="E691" s="160" t="n">
        <v>3.38958656</v>
      </c>
      <c r="F691" s="159" t="n">
        <v>0</v>
      </c>
      <c r="G691" s="160" t="n">
        <v>3.38958656</v>
      </c>
      <c r="H691" s="160" t="n">
        <v>0</v>
      </c>
      <c r="I691" s="160" t="n">
        <v>0</v>
      </c>
      <c r="J691" s="159" t="n">
        <v>0</v>
      </c>
    </row>
    <row r="692" customFormat="false" ht="12.75" hidden="false" customHeight="false" outlineLevel="0" collapsed="false">
      <c r="A692" s="0" t="n">
        <f aca="false">INDEX(BucketTable,MATCH(B692,SumMonths,0),1)</f>
        <v>14</v>
      </c>
      <c r="B692" s="171" t="n">
        <v>40695</v>
      </c>
      <c r="C692" s="159" t="s">
        <v>138</v>
      </c>
      <c r="D692" s="159" t="s">
        <v>15</v>
      </c>
      <c r="E692" s="160" t="n">
        <v>-1.19088142</v>
      </c>
      <c r="F692" s="159" t="n">
        <v>0</v>
      </c>
      <c r="G692" s="160" t="n">
        <v>-1.19088142</v>
      </c>
      <c r="H692" s="160" t="n">
        <v>0</v>
      </c>
      <c r="I692" s="160" t="n">
        <v>0</v>
      </c>
      <c r="J692" s="159" t="n">
        <v>0</v>
      </c>
    </row>
    <row r="693" customFormat="false" ht="12.75" hidden="false" customHeight="false" outlineLevel="0" collapsed="false">
      <c r="A693" s="0" t="n">
        <f aca="false">INDEX(BucketTable,MATCH(B693,SumMonths,0),1)</f>
        <v>14</v>
      </c>
      <c r="B693" s="171" t="n">
        <v>40695</v>
      </c>
      <c r="C693" s="159" t="s">
        <v>139</v>
      </c>
      <c r="D693" s="159" t="s">
        <v>15</v>
      </c>
      <c r="E693" s="160" t="n">
        <v>-1.47848155</v>
      </c>
      <c r="F693" s="159" t="n">
        <v>0</v>
      </c>
      <c r="G693" s="160" t="n">
        <v>-1.47848155</v>
      </c>
      <c r="H693" s="160" t="n">
        <v>0.0126</v>
      </c>
      <c r="I693" s="160" t="n">
        <v>-0.01862886753</v>
      </c>
      <c r="J693" s="159" t="n">
        <v>0</v>
      </c>
    </row>
    <row r="694" customFormat="false" ht="12.75" hidden="false" customHeight="false" outlineLevel="0" collapsed="false">
      <c r="A694" s="0" t="n">
        <f aca="false">INDEX(BucketTable,MATCH(B694,SumMonths,0),1)</f>
        <v>14</v>
      </c>
      <c r="B694" s="171" t="n">
        <v>40695</v>
      </c>
      <c r="C694" s="159" t="s">
        <v>140</v>
      </c>
      <c r="D694" s="159" t="s">
        <v>15</v>
      </c>
      <c r="E694" s="160" t="n">
        <v>-0.72022359</v>
      </c>
      <c r="F694" s="159" t="n">
        <v>0</v>
      </c>
      <c r="G694" s="160" t="n">
        <v>-0.72022359</v>
      </c>
      <c r="H694" s="160" t="n">
        <v>0</v>
      </c>
      <c r="I694" s="160" t="n">
        <v>0</v>
      </c>
      <c r="J694" s="159" t="n">
        <v>0</v>
      </c>
    </row>
    <row r="695" customFormat="false" ht="12.75" hidden="false" customHeight="false" outlineLevel="0" collapsed="false">
      <c r="A695" s="0" t="n">
        <f aca="false">INDEX(BucketTable,MATCH(B695,SumMonths,0),1)</f>
        <v>14</v>
      </c>
      <c r="B695" s="171" t="n">
        <v>40725</v>
      </c>
      <c r="C695" s="159" t="s">
        <v>137</v>
      </c>
      <c r="D695" s="159" t="s">
        <v>15</v>
      </c>
      <c r="E695" s="160" t="n">
        <v>3.48264803</v>
      </c>
      <c r="F695" s="159" t="n">
        <v>0</v>
      </c>
      <c r="G695" s="160" t="n">
        <v>3.48264803</v>
      </c>
      <c r="H695" s="160" t="n">
        <v>0</v>
      </c>
      <c r="I695" s="160" t="n">
        <v>0</v>
      </c>
      <c r="J695" s="159" t="n">
        <v>0</v>
      </c>
    </row>
    <row r="696" customFormat="false" ht="12.75" hidden="false" customHeight="false" outlineLevel="0" collapsed="false">
      <c r="A696" s="0" t="n">
        <f aca="false">INDEX(BucketTable,MATCH(B696,SumMonths,0),1)</f>
        <v>14</v>
      </c>
      <c r="B696" s="171" t="n">
        <v>40725</v>
      </c>
      <c r="C696" s="159" t="s">
        <v>138</v>
      </c>
      <c r="D696" s="159" t="s">
        <v>15</v>
      </c>
      <c r="E696" s="160" t="n">
        <v>-1.2235772</v>
      </c>
      <c r="F696" s="159" t="n">
        <v>0</v>
      </c>
      <c r="G696" s="160" t="n">
        <v>-1.2235772</v>
      </c>
      <c r="H696" s="160" t="n">
        <v>0</v>
      </c>
      <c r="I696" s="160" t="n">
        <v>0</v>
      </c>
      <c r="J696" s="159" t="n">
        <v>0</v>
      </c>
    </row>
    <row r="697" customFormat="false" ht="12.75" hidden="false" customHeight="false" outlineLevel="0" collapsed="false">
      <c r="A697" s="0" t="n">
        <f aca="false">INDEX(BucketTable,MATCH(B697,SumMonths,0),1)</f>
        <v>14</v>
      </c>
      <c r="B697" s="171" t="n">
        <v>40725</v>
      </c>
      <c r="C697" s="159" t="s">
        <v>139</v>
      </c>
      <c r="D697" s="159" t="s">
        <v>15</v>
      </c>
      <c r="E697" s="160" t="n">
        <v>-1.51907342</v>
      </c>
      <c r="F697" s="159" t="n">
        <v>0</v>
      </c>
      <c r="G697" s="160" t="n">
        <v>-1.51907342</v>
      </c>
      <c r="H697" s="160" t="n">
        <v>0.0126</v>
      </c>
      <c r="I697" s="160" t="n">
        <v>-0.019140325092</v>
      </c>
      <c r="J697" s="159" t="n">
        <v>0</v>
      </c>
    </row>
    <row r="698" customFormat="false" ht="12.75" hidden="false" customHeight="false" outlineLevel="0" collapsed="false">
      <c r="A698" s="0" t="n">
        <f aca="false">INDEX(BucketTable,MATCH(B698,SumMonths,0),1)</f>
        <v>14</v>
      </c>
      <c r="B698" s="171" t="n">
        <v>40725</v>
      </c>
      <c r="C698" s="159" t="s">
        <v>140</v>
      </c>
      <c r="D698" s="159" t="s">
        <v>15</v>
      </c>
      <c r="E698" s="160" t="n">
        <v>-0.73999741</v>
      </c>
      <c r="F698" s="159" t="n">
        <v>0</v>
      </c>
      <c r="G698" s="160" t="n">
        <v>-0.73999741</v>
      </c>
      <c r="H698" s="160" t="n">
        <v>0</v>
      </c>
      <c r="I698" s="160" t="n">
        <v>0</v>
      </c>
      <c r="J698" s="159" t="n">
        <v>0</v>
      </c>
    </row>
    <row r="699" customFormat="false" ht="12.75" hidden="false" customHeight="false" outlineLevel="0" collapsed="false">
      <c r="A699" s="0" t="n">
        <f aca="false">INDEX(BucketTable,MATCH(B699,SumMonths,0),1)</f>
        <v>14</v>
      </c>
      <c r="B699" s="171" t="n">
        <v>40756</v>
      </c>
      <c r="C699" s="159" t="s">
        <v>137</v>
      </c>
      <c r="D699" s="159" t="s">
        <v>15</v>
      </c>
      <c r="E699" s="160" t="n">
        <v>3.46212564</v>
      </c>
      <c r="F699" s="159" t="n">
        <v>0</v>
      </c>
      <c r="G699" s="160" t="n">
        <v>3.46212564</v>
      </c>
      <c r="H699" s="160" t="n">
        <v>0</v>
      </c>
      <c r="I699" s="160" t="n">
        <v>0</v>
      </c>
      <c r="J699" s="159" t="n">
        <v>0</v>
      </c>
    </row>
    <row r="700" customFormat="false" ht="12.75" hidden="false" customHeight="false" outlineLevel="0" collapsed="false">
      <c r="A700" s="0" t="n">
        <f aca="false">INDEX(BucketTable,MATCH(B700,SumMonths,0),1)</f>
        <v>14</v>
      </c>
      <c r="B700" s="171" t="n">
        <v>40756</v>
      </c>
      <c r="C700" s="159" t="s">
        <v>138</v>
      </c>
      <c r="D700" s="159" t="s">
        <v>15</v>
      </c>
      <c r="E700" s="160" t="n">
        <v>-1.21636696</v>
      </c>
      <c r="F700" s="159" t="n">
        <v>0</v>
      </c>
      <c r="G700" s="160" t="n">
        <v>-1.21636696</v>
      </c>
      <c r="H700" s="160" t="n">
        <v>0</v>
      </c>
      <c r="I700" s="160" t="n">
        <v>0</v>
      </c>
      <c r="J700" s="159" t="n">
        <v>0</v>
      </c>
    </row>
    <row r="701" customFormat="false" ht="12.75" hidden="false" customHeight="false" outlineLevel="0" collapsed="false">
      <c r="A701" s="0" t="n">
        <f aca="false">INDEX(BucketTable,MATCH(B701,SumMonths,0),1)</f>
        <v>14</v>
      </c>
      <c r="B701" s="171" t="n">
        <v>40756</v>
      </c>
      <c r="C701" s="159" t="s">
        <v>139</v>
      </c>
      <c r="D701" s="159" t="s">
        <v>15</v>
      </c>
      <c r="E701" s="160" t="n">
        <v>-1.51012189</v>
      </c>
      <c r="F701" s="159" t="n">
        <v>0</v>
      </c>
      <c r="G701" s="160" t="n">
        <v>-1.51012189</v>
      </c>
      <c r="H701" s="160" t="n">
        <v>0.0126</v>
      </c>
      <c r="I701" s="160" t="n">
        <v>-0.019027535814</v>
      </c>
      <c r="J701" s="159" t="n">
        <v>0</v>
      </c>
    </row>
    <row r="702" customFormat="false" ht="12.75" hidden="false" customHeight="false" outlineLevel="0" collapsed="false">
      <c r="A702" s="0" t="n">
        <f aca="false">INDEX(BucketTable,MATCH(B702,SumMonths,0),1)</f>
        <v>14</v>
      </c>
      <c r="B702" s="171" t="n">
        <v>40756</v>
      </c>
      <c r="C702" s="159" t="s">
        <v>140</v>
      </c>
      <c r="D702" s="159" t="s">
        <v>15</v>
      </c>
      <c r="E702" s="160" t="n">
        <v>-0.73563679</v>
      </c>
      <c r="F702" s="159" t="n">
        <v>0</v>
      </c>
      <c r="G702" s="160" t="n">
        <v>-0.73563679</v>
      </c>
      <c r="H702" s="160" t="n">
        <v>0</v>
      </c>
      <c r="I702" s="160" t="n">
        <v>0</v>
      </c>
      <c r="J702" s="159" t="n">
        <v>0</v>
      </c>
    </row>
    <row r="703" customFormat="false" ht="12.75" hidden="false" customHeight="false" outlineLevel="0" collapsed="false">
      <c r="A703" s="0" t="n">
        <f aca="false">INDEX(BucketTable,MATCH(B703,SumMonths,0),1)</f>
        <v>14</v>
      </c>
      <c r="B703" s="171" t="n">
        <v>40787</v>
      </c>
      <c r="C703" s="159" t="s">
        <v>137</v>
      </c>
      <c r="D703" s="159" t="s">
        <v>15</v>
      </c>
      <c r="E703" s="160" t="n">
        <v>3.33064941</v>
      </c>
      <c r="F703" s="159" t="n">
        <v>0</v>
      </c>
      <c r="G703" s="160" t="n">
        <v>3.33064941</v>
      </c>
      <c r="H703" s="160" t="n">
        <v>0</v>
      </c>
      <c r="I703" s="160" t="n">
        <v>0</v>
      </c>
      <c r="J703" s="159" t="n">
        <v>0</v>
      </c>
    </row>
    <row r="704" customFormat="false" ht="12.75" hidden="false" customHeight="false" outlineLevel="0" collapsed="false">
      <c r="A704" s="0" t="n">
        <f aca="false">INDEX(BucketTable,MATCH(B704,SumMonths,0),1)</f>
        <v>14</v>
      </c>
      <c r="B704" s="171" t="n">
        <v>40787</v>
      </c>
      <c r="C704" s="159" t="s">
        <v>138</v>
      </c>
      <c r="D704" s="159" t="s">
        <v>15</v>
      </c>
      <c r="E704" s="160" t="n">
        <v>-1.17017472</v>
      </c>
      <c r="F704" s="159" t="n">
        <v>0</v>
      </c>
      <c r="G704" s="160" t="n">
        <v>-1.17017472</v>
      </c>
      <c r="H704" s="160" t="n">
        <v>0</v>
      </c>
      <c r="I704" s="160" t="n">
        <v>0</v>
      </c>
      <c r="J704" s="159" t="n">
        <v>0</v>
      </c>
    </row>
    <row r="705" customFormat="false" ht="12.75" hidden="false" customHeight="false" outlineLevel="0" collapsed="false">
      <c r="A705" s="0" t="n">
        <f aca="false">INDEX(BucketTable,MATCH(B705,SumMonths,0),1)</f>
        <v>14</v>
      </c>
      <c r="B705" s="171" t="n">
        <v>40787</v>
      </c>
      <c r="C705" s="159" t="s">
        <v>139</v>
      </c>
      <c r="D705" s="159" t="s">
        <v>15</v>
      </c>
      <c r="E705" s="160" t="n">
        <v>-1.45277414</v>
      </c>
      <c r="F705" s="159" t="n">
        <v>0</v>
      </c>
      <c r="G705" s="160" t="n">
        <v>-1.45277414</v>
      </c>
      <c r="H705" s="160" t="n">
        <v>0.0126</v>
      </c>
      <c r="I705" s="160" t="n">
        <v>-0.018304954164</v>
      </c>
      <c r="J705" s="159" t="n">
        <v>0</v>
      </c>
    </row>
    <row r="706" customFormat="false" ht="12.75" hidden="false" customHeight="false" outlineLevel="0" collapsed="false">
      <c r="A706" s="0" t="n">
        <f aca="false">INDEX(BucketTable,MATCH(B706,SumMonths,0),1)</f>
        <v>14</v>
      </c>
      <c r="B706" s="171" t="n">
        <v>40787</v>
      </c>
      <c r="C706" s="159" t="s">
        <v>140</v>
      </c>
      <c r="D706" s="159" t="s">
        <v>15</v>
      </c>
      <c r="E706" s="160" t="n">
        <v>-0.70770055</v>
      </c>
      <c r="F706" s="159" t="n">
        <v>0</v>
      </c>
      <c r="G706" s="160" t="n">
        <v>-0.70770055</v>
      </c>
      <c r="H706" s="160" t="n">
        <v>0</v>
      </c>
      <c r="I706" s="160" t="n">
        <v>0</v>
      </c>
      <c r="J706" s="159" t="n">
        <v>0</v>
      </c>
    </row>
    <row r="707" customFormat="false" ht="12.75" hidden="false" customHeight="false" outlineLevel="0" collapsed="false">
      <c r="A707" s="0" t="n">
        <f aca="false">INDEX(BucketTable,MATCH(B707,SumMonths,0),1)</f>
        <v>14</v>
      </c>
      <c r="B707" s="171" t="n">
        <v>40817</v>
      </c>
      <c r="C707" s="159" t="s">
        <v>137</v>
      </c>
      <c r="D707" s="159" t="s">
        <v>15</v>
      </c>
      <c r="E707" s="160" t="n">
        <v>3.4219411</v>
      </c>
      <c r="F707" s="159" t="n">
        <v>0</v>
      </c>
      <c r="G707" s="160" t="n">
        <v>3.4219411</v>
      </c>
      <c r="H707" s="160" t="n">
        <v>0</v>
      </c>
      <c r="I707" s="160" t="n">
        <v>0</v>
      </c>
      <c r="J707" s="159" t="n">
        <v>0</v>
      </c>
    </row>
    <row r="708" customFormat="false" ht="12.75" hidden="false" customHeight="false" outlineLevel="0" collapsed="false">
      <c r="A708" s="0" t="n">
        <f aca="false">INDEX(BucketTable,MATCH(B708,SumMonths,0),1)</f>
        <v>14</v>
      </c>
      <c r="B708" s="171" t="n">
        <v>40817</v>
      </c>
      <c r="C708" s="159" t="s">
        <v>138</v>
      </c>
      <c r="D708" s="159" t="s">
        <v>15</v>
      </c>
      <c r="E708" s="160" t="n">
        <v>-1.20224871</v>
      </c>
      <c r="F708" s="159" t="n">
        <v>0</v>
      </c>
      <c r="G708" s="160" t="n">
        <v>-1.20224871</v>
      </c>
      <c r="H708" s="160" t="n">
        <v>0</v>
      </c>
      <c r="I708" s="160" t="n">
        <v>0</v>
      </c>
      <c r="J708" s="159" t="n">
        <v>0</v>
      </c>
    </row>
    <row r="709" customFormat="false" ht="12.75" hidden="false" customHeight="false" outlineLevel="0" collapsed="false">
      <c r="A709" s="0" t="n">
        <f aca="false">INDEX(BucketTable,MATCH(B709,SumMonths,0),1)</f>
        <v>14</v>
      </c>
      <c r="B709" s="171" t="n">
        <v>40817</v>
      </c>
      <c r="C709" s="159" t="s">
        <v>139</v>
      </c>
      <c r="D709" s="159" t="s">
        <v>15</v>
      </c>
      <c r="E709" s="160" t="n">
        <v>-1.49259406</v>
      </c>
      <c r="F709" s="159" t="n">
        <v>0</v>
      </c>
      <c r="G709" s="160" t="n">
        <v>-1.49259406</v>
      </c>
      <c r="H709" s="160" t="n">
        <v>0.0126</v>
      </c>
      <c r="I709" s="160" t="n">
        <v>-0.018806685156</v>
      </c>
      <c r="J709" s="159" t="n">
        <v>0</v>
      </c>
    </row>
    <row r="710" customFormat="false" ht="12.75" hidden="false" customHeight="false" outlineLevel="0" collapsed="false">
      <c r="A710" s="0" t="n">
        <f aca="false">INDEX(BucketTable,MATCH(B710,SumMonths,0),1)</f>
        <v>14</v>
      </c>
      <c r="B710" s="171" t="n">
        <v>40817</v>
      </c>
      <c r="C710" s="159" t="s">
        <v>140</v>
      </c>
      <c r="D710" s="159" t="s">
        <v>15</v>
      </c>
      <c r="E710" s="160" t="n">
        <v>-0.72709833</v>
      </c>
      <c r="F710" s="159" t="n">
        <v>0</v>
      </c>
      <c r="G710" s="160" t="n">
        <v>-0.72709833</v>
      </c>
      <c r="H710" s="160" t="n">
        <v>0</v>
      </c>
      <c r="I710" s="160" t="n">
        <v>0</v>
      </c>
      <c r="J710" s="159" t="n">
        <v>0</v>
      </c>
    </row>
    <row r="711" customFormat="false" ht="12.75" hidden="false" customHeight="false" outlineLevel="0" collapsed="false">
      <c r="A711" s="0" t="n">
        <f aca="false">INDEX(BucketTable,MATCH(B711,SumMonths,0),1)</f>
        <v>14</v>
      </c>
      <c r="B711" s="171" t="n">
        <v>40848</v>
      </c>
      <c r="C711" s="159" t="s">
        <v>137</v>
      </c>
      <c r="D711" s="159" t="s">
        <v>15</v>
      </c>
      <c r="E711" s="160" t="n">
        <v>3.29189095</v>
      </c>
      <c r="F711" s="159" t="n">
        <v>0</v>
      </c>
      <c r="G711" s="160" t="n">
        <v>3.29189095</v>
      </c>
      <c r="H711" s="160" t="n">
        <v>-0.00473678112031</v>
      </c>
      <c r="I711" s="160" t="n">
        <v>-0.0155929669020793</v>
      </c>
      <c r="J711" s="159" t="n">
        <v>0</v>
      </c>
    </row>
    <row r="712" customFormat="false" ht="12.75" hidden="false" customHeight="false" outlineLevel="0" collapsed="false">
      <c r="A712" s="0" t="n">
        <f aca="false">INDEX(BucketTable,MATCH(B712,SumMonths,0),1)</f>
        <v>14</v>
      </c>
      <c r="B712" s="171" t="n">
        <v>40848</v>
      </c>
      <c r="C712" s="159" t="s">
        <v>138</v>
      </c>
      <c r="D712" s="159" t="s">
        <v>15</v>
      </c>
      <c r="E712" s="160" t="n">
        <v>-1.1565575</v>
      </c>
      <c r="F712" s="159" t="n">
        <v>0</v>
      </c>
      <c r="G712" s="160" t="n">
        <v>-1.1565575</v>
      </c>
      <c r="H712" s="160" t="n">
        <v>0.011497616767</v>
      </c>
      <c r="I712" s="160" t="n">
        <v>-0.0132976549039996</v>
      </c>
      <c r="J712" s="159" t="n">
        <v>0</v>
      </c>
    </row>
    <row r="713" customFormat="false" ht="12.75" hidden="false" customHeight="false" outlineLevel="0" collapsed="false">
      <c r="A713" s="0" t="n">
        <f aca="false">INDEX(BucketTable,MATCH(B713,SumMonths,0),1)</f>
        <v>14</v>
      </c>
      <c r="B713" s="171" t="n">
        <v>40848</v>
      </c>
      <c r="C713" s="159" t="s">
        <v>139</v>
      </c>
      <c r="D713" s="159" t="s">
        <v>15</v>
      </c>
      <c r="E713" s="160" t="n">
        <v>-1.43586834</v>
      </c>
      <c r="F713" s="159" t="n">
        <v>0</v>
      </c>
      <c r="G713" s="160" t="n">
        <v>-1.43586834</v>
      </c>
      <c r="H713" s="160" t="n">
        <v>0.0126</v>
      </c>
      <c r="I713" s="160" t="n">
        <v>-0.018091941084</v>
      </c>
      <c r="J713" s="159" t="n">
        <v>0</v>
      </c>
    </row>
    <row r="714" customFormat="false" ht="12.75" hidden="false" customHeight="false" outlineLevel="0" collapsed="false">
      <c r="A714" s="0" t="n">
        <f aca="false">INDEX(BucketTable,MATCH(B714,SumMonths,0),1)</f>
        <v>14</v>
      </c>
      <c r="B714" s="171" t="n">
        <v>40848</v>
      </c>
      <c r="C714" s="159" t="s">
        <v>140</v>
      </c>
      <c r="D714" s="159" t="s">
        <v>15</v>
      </c>
      <c r="E714" s="160" t="n">
        <v>-0.69946511</v>
      </c>
      <c r="F714" s="159" t="n">
        <v>0</v>
      </c>
      <c r="G714" s="160" t="n">
        <v>-0.69946511</v>
      </c>
      <c r="H714" s="160" t="n">
        <v>-0.00473678112031</v>
      </c>
      <c r="I714" s="160" t="n">
        <v>0.00331321312736356</v>
      </c>
      <c r="J714" s="159" t="n">
        <v>0</v>
      </c>
    </row>
    <row r="715" customFormat="false" ht="12.75" hidden="false" customHeight="false" outlineLevel="0" collapsed="false">
      <c r="A715" s="0" t="n">
        <f aca="false">INDEX(BucketTable,MATCH(B715,SumMonths,0),1)</f>
        <v>14</v>
      </c>
      <c r="B715" s="171" t="n">
        <v>40878</v>
      </c>
      <c r="C715" s="159" t="s">
        <v>137</v>
      </c>
      <c r="D715" s="159" t="s">
        <v>15</v>
      </c>
      <c r="E715" s="160" t="n">
        <v>3.3820209</v>
      </c>
      <c r="F715" s="159" t="n">
        <v>0</v>
      </c>
      <c r="G715" s="160" t="n">
        <v>3.3820209</v>
      </c>
      <c r="H715" s="160" t="n">
        <v>-0.00884294509888</v>
      </c>
      <c r="I715" s="160" t="n">
        <v>-0.0299070251419647</v>
      </c>
      <c r="J715" s="159" t="n">
        <v>0</v>
      </c>
    </row>
    <row r="716" customFormat="false" ht="12.75" hidden="false" customHeight="false" outlineLevel="0" collapsed="false">
      <c r="A716" s="0" t="n">
        <f aca="false">INDEX(BucketTable,MATCH(B716,SumMonths,0),1)</f>
        <v>14</v>
      </c>
      <c r="B716" s="171" t="n">
        <v>40878</v>
      </c>
      <c r="C716" s="159" t="s">
        <v>138</v>
      </c>
      <c r="D716" s="159" t="s">
        <v>15</v>
      </c>
      <c r="E716" s="160" t="n">
        <v>-1.18822334</v>
      </c>
      <c r="F716" s="159" t="n">
        <v>0</v>
      </c>
      <c r="G716" s="160" t="n">
        <v>-1.18822334</v>
      </c>
      <c r="H716" s="160" t="n">
        <v>0.005993247032</v>
      </c>
      <c r="I716" s="160" t="n">
        <v>-0.00712131600580813</v>
      </c>
      <c r="J716" s="159" t="n">
        <v>0</v>
      </c>
    </row>
    <row r="717" customFormat="false" ht="12.75" hidden="false" customHeight="false" outlineLevel="0" collapsed="false">
      <c r="A717" s="0" t="n">
        <f aca="false">INDEX(BucketTable,MATCH(B717,SumMonths,0),1)</f>
        <v>14</v>
      </c>
      <c r="B717" s="171" t="n">
        <v>40878</v>
      </c>
      <c r="C717" s="159" t="s">
        <v>139</v>
      </c>
      <c r="D717" s="159" t="s">
        <v>15</v>
      </c>
      <c r="E717" s="160" t="n">
        <v>-1.47518153</v>
      </c>
      <c r="F717" s="159" t="n">
        <v>0</v>
      </c>
      <c r="G717" s="160" t="n">
        <v>-1.47518153</v>
      </c>
      <c r="H717" s="160" t="n">
        <v>0.0126</v>
      </c>
      <c r="I717" s="160" t="n">
        <v>-0.018587287278</v>
      </c>
      <c r="J717" s="159" t="n">
        <v>0</v>
      </c>
    </row>
    <row r="718" customFormat="false" ht="12.75" hidden="false" customHeight="false" outlineLevel="0" collapsed="false">
      <c r="A718" s="0" t="n">
        <f aca="false">INDEX(BucketTable,MATCH(B718,SumMonths,0),1)</f>
        <v>14</v>
      </c>
      <c r="B718" s="171" t="n">
        <v>40878</v>
      </c>
      <c r="C718" s="159" t="s">
        <v>140</v>
      </c>
      <c r="D718" s="159" t="s">
        <v>15</v>
      </c>
      <c r="E718" s="160" t="n">
        <v>-0.71861603</v>
      </c>
      <c r="F718" s="159" t="n">
        <v>0</v>
      </c>
      <c r="G718" s="160" t="n">
        <v>-0.71861603</v>
      </c>
      <c r="H718" s="160" t="n">
        <v>-0.00884294509888</v>
      </c>
      <c r="I718" s="160" t="n">
        <v>0.0063546821004651</v>
      </c>
      <c r="J718" s="159" t="n">
        <v>0</v>
      </c>
    </row>
    <row r="719" customFormat="false" ht="12.75" hidden="false" customHeight="false" outlineLevel="0" collapsed="false">
      <c r="A719" s="0" t="n">
        <f aca="false">INDEX(BucketTable,MATCH(B719,SumMonths,0),1)</f>
        <v>14</v>
      </c>
      <c r="B719" s="171" t="n">
        <v>40909</v>
      </c>
      <c r="C719" s="159" t="s">
        <v>137</v>
      </c>
      <c r="D719" s="159" t="s">
        <v>15</v>
      </c>
      <c r="E719" s="160" t="n">
        <v>3.36183544</v>
      </c>
      <c r="F719" s="159" t="n">
        <v>0</v>
      </c>
      <c r="G719" s="160" t="n">
        <v>3.36183544</v>
      </c>
      <c r="H719" s="160" t="n">
        <v>0</v>
      </c>
      <c r="I719" s="160" t="n">
        <v>0</v>
      </c>
      <c r="J719" s="159" t="n">
        <v>0</v>
      </c>
    </row>
    <row r="720" customFormat="false" ht="12.75" hidden="false" customHeight="false" outlineLevel="0" collapsed="false">
      <c r="A720" s="0" t="n">
        <f aca="false">INDEX(BucketTable,MATCH(B720,SumMonths,0),1)</f>
        <v>14</v>
      </c>
      <c r="B720" s="171" t="n">
        <v>40909</v>
      </c>
      <c r="C720" s="159" t="s">
        <v>138</v>
      </c>
      <c r="D720" s="159" t="s">
        <v>15</v>
      </c>
      <c r="E720" s="160" t="n">
        <v>-1.18113147</v>
      </c>
      <c r="F720" s="159" t="n">
        <v>0</v>
      </c>
      <c r="G720" s="160" t="n">
        <v>-1.18113147</v>
      </c>
      <c r="H720" s="160" t="n">
        <v>-0.01794040203095</v>
      </c>
      <c r="I720" s="160" t="n">
        <v>0.021189973423207</v>
      </c>
      <c r="J720" s="159" t="n">
        <v>0</v>
      </c>
    </row>
    <row r="721" customFormat="false" ht="12.75" hidden="false" customHeight="false" outlineLevel="0" collapsed="false">
      <c r="A721" s="0" t="n">
        <f aca="false">INDEX(BucketTable,MATCH(B721,SumMonths,0),1)</f>
        <v>14</v>
      </c>
      <c r="B721" s="171" t="n">
        <v>40909</v>
      </c>
      <c r="C721" s="159" t="s">
        <v>139</v>
      </c>
      <c r="D721" s="159" t="s">
        <v>15</v>
      </c>
      <c r="E721" s="160" t="n">
        <v>-1.46637697</v>
      </c>
      <c r="F721" s="159" t="n">
        <v>0</v>
      </c>
      <c r="G721" s="160" t="n">
        <v>-1.46637697</v>
      </c>
      <c r="H721" s="160" t="n">
        <v>0.0126</v>
      </c>
      <c r="I721" s="160" t="n">
        <v>-0.018476349822</v>
      </c>
      <c r="J721" s="159" t="n">
        <v>0</v>
      </c>
    </row>
    <row r="722" customFormat="false" ht="12.75" hidden="false" customHeight="false" outlineLevel="0" collapsed="false">
      <c r="A722" s="0" t="n">
        <f aca="false">INDEX(BucketTable,MATCH(B722,SumMonths,0),1)</f>
        <v>14</v>
      </c>
      <c r="B722" s="171" t="n">
        <v>40909</v>
      </c>
      <c r="C722" s="159" t="s">
        <v>140</v>
      </c>
      <c r="D722" s="159" t="s">
        <v>15</v>
      </c>
      <c r="E722" s="160" t="n">
        <v>-0.714327</v>
      </c>
      <c r="F722" s="159" t="n">
        <v>0</v>
      </c>
      <c r="G722" s="160" t="n">
        <v>-0.714327</v>
      </c>
      <c r="H722" s="160" t="n">
        <v>0</v>
      </c>
      <c r="I722" s="160" t="n">
        <v>0</v>
      </c>
      <c r="J722" s="159" t="n">
        <v>0</v>
      </c>
    </row>
    <row r="723" customFormat="false" ht="12.75" hidden="false" customHeight="false" outlineLevel="0" collapsed="false">
      <c r="A723" s="0" t="n">
        <f aca="false">INDEX(BucketTable,MATCH(B723,SumMonths,0),1)</f>
        <v>14</v>
      </c>
      <c r="B723" s="171" t="n">
        <v>40940</v>
      </c>
      <c r="C723" s="159" t="s">
        <v>137</v>
      </c>
      <c r="D723" s="159" t="s">
        <v>15</v>
      </c>
      <c r="E723" s="160" t="n">
        <v>3.12612414</v>
      </c>
      <c r="F723" s="159" t="n">
        <v>0</v>
      </c>
      <c r="G723" s="160" t="n">
        <v>3.12612414</v>
      </c>
      <c r="H723" s="160" t="n">
        <v>0</v>
      </c>
      <c r="I723" s="160" t="n">
        <v>0</v>
      </c>
      <c r="J723" s="159" t="n">
        <v>0</v>
      </c>
    </row>
    <row r="724" customFormat="false" ht="12.75" hidden="false" customHeight="false" outlineLevel="0" collapsed="false">
      <c r="A724" s="0" t="n">
        <f aca="false">INDEX(BucketTable,MATCH(B724,SumMonths,0),1)</f>
        <v>14</v>
      </c>
      <c r="B724" s="171" t="n">
        <v>40940</v>
      </c>
      <c r="C724" s="159" t="s">
        <v>138</v>
      </c>
      <c r="D724" s="159" t="s">
        <v>15</v>
      </c>
      <c r="E724" s="160" t="n">
        <v>-1.09831777</v>
      </c>
      <c r="F724" s="159" t="n">
        <v>0</v>
      </c>
      <c r="G724" s="160" t="n">
        <v>-1.09831777</v>
      </c>
      <c r="H724" s="160" t="n">
        <v>-0.00573813915253</v>
      </c>
      <c r="I724" s="160" t="n">
        <v>0.00630230019795644</v>
      </c>
      <c r="J724" s="159" t="n">
        <v>0</v>
      </c>
    </row>
    <row r="725" customFormat="false" ht="12.75" hidden="false" customHeight="false" outlineLevel="0" collapsed="false">
      <c r="A725" s="0" t="n">
        <f aca="false">INDEX(BucketTable,MATCH(B725,SumMonths,0),1)</f>
        <v>14</v>
      </c>
      <c r="B725" s="171" t="n">
        <v>40940</v>
      </c>
      <c r="C725" s="159" t="s">
        <v>139</v>
      </c>
      <c r="D725" s="159" t="s">
        <v>15</v>
      </c>
      <c r="E725" s="160" t="n">
        <v>-1.3635636</v>
      </c>
      <c r="F725" s="159" t="n">
        <v>0</v>
      </c>
      <c r="G725" s="160" t="n">
        <v>-1.3635636</v>
      </c>
      <c r="H725" s="160" t="n">
        <v>0.0126</v>
      </c>
      <c r="I725" s="160" t="n">
        <v>-0.01718090136</v>
      </c>
      <c r="J725" s="159" t="n">
        <v>0</v>
      </c>
    </row>
    <row r="726" customFormat="false" ht="12.75" hidden="false" customHeight="false" outlineLevel="0" collapsed="false">
      <c r="A726" s="0" t="n">
        <f aca="false">INDEX(BucketTable,MATCH(B726,SumMonths,0),1)</f>
        <v>14</v>
      </c>
      <c r="B726" s="171" t="n">
        <v>40940</v>
      </c>
      <c r="C726" s="159" t="s">
        <v>140</v>
      </c>
      <c r="D726" s="159" t="s">
        <v>15</v>
      </c>
      <c r="E726" s="160" t="n">
        <v>-0.66424277</v>
      </c>
      <c r="F726" s="159" t="n">
        <v>0</v>
      </c>
      <c r="G726" s="160" t="n">
        <v>-0.66424277</v>
      </c>
      <c r="H726" s="160" t="n">
        <v>0</v>
      </c>
      <c r="I726" s="160" t="n">
        <v>0</v>
      </c>
      <c r="J726" s="159" t="n">
        <v>0</v>
      </c>
    </row>
    <row r="727" customFormat="false" ht="12.75" hidden="false" customHeight="false" outlineLevel="0" collapsed="false">
      <c r="A727" s="0" t="n">
        <f aca="false">INDEX(BucketTable,MATCH(B727,SumMonths,0),1)</f>
        <v>14</v>
      </c>
      <c r="B727" s="171" t="n">
        <v>40969</v>
      </c>
      <c r="C727" s="159" t="s">
        <v>137</v>
      </c>
      <c r="D727" s="159" t="s">
        <v>15</v>
      </c>
      <c r="E727" s="160" t="n">
        <v>3.32296279</v>
      </c>
      <c r="F727" s="159" t="n">
        <v>0</v>
      </c>
      <c r="G727" s="160" t="n">
        <v>3.32296279</v>
      </c>
      <c r="H727" s="160" t="n">
        <v>0</v>
      </c>
      <c r="I727" s="160" t="n">
        <v>0</v>
      </c>
      <c r="J727" s="159" t="n">
        <v>0</v>
      </c>
    </row>
    <row r="728" customFormat="false" ht="12.75" hidden="false" customHeight="false" outlineLevel="0" collapsed="false">
      <c r="A728" s="0" t="n">
        <f aca="false">INDEX(BucketTable,MATCH(B728,SumMonths,0),1)</f>
        <v>14</v>
      </c>
      <c r="B728" s="171" t="n">
        <v>40969</v>
      </c>
      <c r="C728" s="159" t="s">
        <v>138</v>
      </c>
      <c r="D728" s="159" t="s">
        <v>15</v>
      </c>
      <c r="E728" s="160" t="n">
        <v>-1.16747414</v>
      </c>
      <c r="F728" s="159" t="n">
        <v>0</v>
      </c>
      <c r="G728" s="160" t="n">
        <v>-1.16747414</v>
      </c>
      <c r="H728" s="160" t="n">
        <v>0.015549302101</v>
      </c>
      <c r="I728" s="160" t="n">
        <v>-0.0181534080979652</v>
      </c>
      <c r="J728" s="159" t="n">
        <v>0</v>
      </c>
    </row>
    <row r="729" customFormat="false" ht="12.75" hidden="false" customHeight="false" outlineLevel="0" collapsed="false">
      <c r="A729" s="0" t="n">
        <f aca="false">INDEX(BucketTable,MATCH(B729,SumMonths,0),1)</f>
        <v>14</v>
      </c>
      <c r="B729" s="171" t="n">
        <v>40969</v>
      </c>
      <c r="C729" s="159" t="s">
        <v>139</v>
      </c>
      <c r="D729" s="159" t="s">
        <v>15</v>
      </c>
      <c r="E729" s="160" t="n">
        <v>-1.44942136</v>
      </c>
      <c r="F729" s="159" t="n">
        <v>0</v>
      </c>
      <c r="G729" s="160" t="n">
        <v>-1.44942136</v>
      </c>
      <c r="H729" s="160" t="n">
        <v>0.0126</v>
      </c>
      <c r="I729" s="160" t="n">
        <v>-0.018262709136</v>
      </c>
      <c r="J729" s="159" t="n">
        <v>0</v>
      </c>
    </row>
    <row r="730" customFormat="false" ht="12.75" hidden="false" customHeight="false" outlineLevel="0" collapsed="false">
      <c r="A730" s="0" t="n">
        <f aca="false">INDEX(BucketTable,MATCH(B730,SumMonths,0),1)</f>
        <v>14</v>
      </c>
      <c r="B730" s="171" t="n">
        <v>40969</v>
      </c>
      <c r="C730" s="159" t="s">
        <v>140</v>
      </c>
      <c r="D730" s="159" t="s">
        <v>15</v>
      </c>
      <c r="E730" s="160" t="n">
        <v>-0.70606729</v>
      </c>
      <c r="F730" s="159" t="n">
        <v>0</v>
      </c>
      <c r="G730" s="160" t="n">
        <v>-0.70606729</v>
      </c>
      <c r="H730" s="160" t="n">
        <v>0</v>
      </c>
      <c r="I730" s="160" t="n">
        <v>0</v>
      </c>
      <c r="J730" s="159" t="n">
        <v>0</v>
      </c>
    </row>
    <row r="731" customFormat="false" ht="12.75" hidden="false" customHeight="false" outlineLevel="0" collapsed="false">
      <c r="A731" s="0" t="n">
        <f aca="false">INDEX(BucketTable,MATCH(B731,SumMonths,0),1)</f>
        <v>14</v>
      </c>
      <c r="B731" s="171" t="n">
        <v>41000</v>
      </c>
      <c r="C731" s="159" t="s">
        <v>137</v>
      </c>
      <c r="D731" s="159" t="s">
        <v>15</v>
      </c>
      <c r="E731" s="160" t="n">
        <v>3.19709919</v>
      </c>
      <c r="F731" s="159" t="n">
        <v>0</v>
      </c>
      <c r="G731" s="160" t="n">
        <v>3.19709919</v>
      </c>
      <c r="H731" s="160" t="n">
        <v>0</v>
      </c>
      <c r="I731" s="160" t="n">
        <v>0</v>
      </c>
      <c r="J731" s="159" t="n">
        <v>0</v>
      </c>
    </row>
    <row r="732" customFormat="false" ht="12.75" hidden="false" customHeight="false" outlineLevel="0" collapsed="false">
      <c r="A732" s="0" t="n">
        <f aca="false">INDEX(BucketTable,MATCH(B732,SumMonths,0),1)</f>
        <v>14</v>
      </c>
      <c r="B732" s="171" t="n">
        <v>41000</v>
      </c>
      <c r="C732" s="159" t="s">
        <v>138</v>
      </c>
      <c r="D732" s="159" t="s">
        <v>15</v>
      </c>
      <c r="E732" s="160" t="n">
        <v>-1.12325381</v>
      </c>
      <c r="F732" s="159" t="n">
        <v>0</v>
      </c>
      <c r="G732" s="160" t="n">
        <v>-1.12325381</v>
      </c>
      <c r="H732" s="160" t="n">
        <v>0</v>
      </c>
      <c r="I732" s="160" t="n">
        <v>0</v>
      </c>
      <c r="J732" s="159" t="n">
        <v>0</v>
      </c>
    </row>
    <row r="733" customFormat="false" ht="12.75" hidden="false" customHeight="false" outlineLevel="0" collapsed="false">
      <c r="A733" s="0" t="n">
        <f aca="false">INDEX(BucketTable,MATCH(B733,SumMonths,0),1)</f>
        <v>14</v>
      </c>
      <c r="B733" s="171" t="n">
        <v>41000</v>
      </c>
      <c r="C733" s="159" t="s">
        <v>139</v>
      </c>
      <c r="D733" s="159" t="s">
        <v>15</v>
      </c>
      <c r="E733" s="160" t="n">
        <v>-1.39452174</v>
      </c>
      <c r="F733" s="159" t="n">
        <v>0</v>
      </c>
      <c r="G733" s="160" t="n">
        <v>-1.39452174</v>
      </c>
      <c r="H733" s="160" t="n">
        <v>0.0126</v>
      </c>
      <c r="I733" s="160" t="n">
        <v>-0.017570973924</v>
      </c>
      <c r="J733" s="159" t="n">
        <v>0</v>
      </c>
    </row>
    <row r="734" customFormat="false" ht="12.75" hidden="false" customHeight="false" outlineLevel="0" collapsed="false">
      <c r="A734" s="0" t="n">
        <f aca="false">INDEX(BucketTable,MATCH(B734,SumMonths,0),1)</f>
        <v>14</v>
      </c>
      <c r="B734" s="171" t="n">
        <v>41000</v>
      </c>
      <c r="C734" s="159" t="s">
        <v>140</v>
      </c>
      <c r="D734" s="159" t="s">
        <v>15</v>
      </c>
      <c r="E734" s="160" t="n">
        <v>-0.67932364</v>
      </c>
      <c r="F734" s="159" t="n">
        <v>0</v>
      </c>
      <c r="G734" s="160" t="n">
        <v>-0.67932364</v>
      </c>
      <c r="H734" s="160" t="n">
        <v>0</v>
      </c>
      <c r="I734" s="160" t="n">
        <v>0</v>
      </c>
      <c r="J734" s="159" t="n">
        <v>0</v>
      </c>
    </row>
    <row r="735" customFormat="false" ht="12.75" hidden="false" customHeight="false" outlineLevel="0" collapsed="false">
      <c r="A735" s="0" t="n">
        <f aca="false">INDEX(BucketTable,MATCH(B735,SumMonths,0),1)</f>
        <v>14</v>
      </c>
      <c r="B735" s="171" t="n">
        <v>41030</v>
      </c>
      <c r="C735" s="159" t="s">
        <v>137</v>
      </c>
      <c r="D735" s="159" t="s">
        <v>15</v>
      </c>
      <c r="E735" s="160" t="n">
        <v>3.28612576</v>
      </c>
      <c r="F735" s="159" t="n">
        <v>0</v>
      </c>
      <c r="G735" s="160" t="n">
        <v>3.28612576</v>
      </c>
      <c r="H735" s="160" t="n">
        <v>0</v>
      </c>
      <c r="I735" s="160" t="n">
        <v>0</v>
      </c>
      <c r="J735" s="159" t="n">
        <v>0</v>
      </c>
    </row>
    <row r="736" customFormat="false" ht="12.75" hidden="false" customHeight="false" outlineLevel="0" collapsed="false">
      <c r="A736" s="0" t="n">
        <f aca="false">INDEX(BucketTable,MATCH(B736,SumMonths,0),1)</f>
        <v>14</v>
      </c>
      <c r="B736" s="171" t="n">
        <v>41030</v>
      </c>
      <c r="C736" s="159" t="s">
        <v>138</v>
      </c>
      <c r="D736" s="159" t="s">
        <v>15</v>
      </c>
      <c r="E736" s="160" t="n">
        <v>-1.15453199</v>
      </c>
      <c r="F736" s="159" t="n">
        <v>0</v>
      </c>
      <c r="G736" s="160" t="n">
        <v>-1.15453199</v>
      </c>
      <c r="H736" s="160" t="n">
        <v>0</v>
      </c>
      <c r="I736" s="160" t="n">
        <v>0</v>
      </c>
      <c r="J736" s="159" t="n">
        <v>0</v>
      </c>
    </row>
    <row r="737" customFormat="false" ht="12.75" hidden="false" customHeight="false" outlineLevel="0" collapsed="false">
      <c r="A737" s="0" t="n">
        <f aca="false">INDEX(BucketTable,MATCH(B737,SumMonths,0),1)</f>
        <v>14</v>
      </c>
      <c r="B737" s="171" t="n">
        <v>41030</v>
      </c>
      <c r="C737" s="159" t="s">
        <v>139</v>
      </c>
      <c r="D737" s="159" t="s">
        <v>15</v>
      </c>
      <c r="E737" s="160" t="n">
        <v>-1.43335366</v>
      </c>
      <c r="F737" s="159" t="n">
        <v>0</v>
      </c>
      <c r="G737" s="160" t="n">
        <v>-1.43335366</v>
      </c>
      <c r="H737" s="160" t="n">
        <v>0.0126</v>
      </c>
      <c r="I737" s="160" t="n">
        <v>-0.018060256116</v>
      </c>
      <c r="J737" s="159" t="n">
        <v>0</v>
      </c>
    </row>
    <row r="738" customFormat="false" ht="12.75" hidden="false" customHeight="false" outlineLevel="0" collapsed="false">
      <c r="A738" s="0" t="n">
        <f aca="false">INDEX(BucketTable,MATCH(B738,SumMonths,0),1)</f>
        <v>14</v>
      </c>
      <c r="B738" s="171" t="n">
        <v>41030</v>
      </c>
      <c r="C738" s="159" t="s">
        <v>140</v>
      </c>
      <c r="D738" s="159" t="s">
        <v>15</v>
      </c>
      <c r="E738" s="160" t="n">
        <v>-0.69824011</v>
      </c>
      <c r="F738" s="159" t="n">
        <v>0</v>
      </c>
      <c r="G738" s="160" t="n">
        <v>-0.69824011</v>
      </c>
      <c r="H738" s="160" t="n">
        <v>0</v>
      </c>
      <c r="I738" s="160" t="n">
        <v>0</v>
      </c>
      <c r="J738" s="159" t="n">
        <v>0</v>
      </c>
    </row>
    <row r="739" customFormat="false" ht="12.75" hidden="false" customHeight="false" outlineLevel="0" collapsed="false">
      <c r="A739" s="0" t="n">
        <f aca="false">INDEX(BucketTable,MATCH(B739,SumMonths,0),1)</f>
        <v>14</v>
      </c>
      <c r="B739" s="171" t="n">
        <v>41061</v>
      </c>
      <c r="C739" s="159" t="s">
        <v>137</v>
      </c>
      <c r="D739" s="159" t="s">
        <v>15</v>
      </c>
      <c r="E739" s="160" t="n">
        <v>3.16265326</v>
      </c>
      <c r="F739" s="159" t="n">
        <v>0</v>
      </c>
      <c r="G739" s="160" t="n">
        <v>3.16265326</v>
      </c>
      <c r="H739" s="160" t="n">
        <v>0</v>
      </c>
      <c r="I739" s="160" t="n">
        <v>0</v>
      </c>
      <c r="J739" s="159" t="n">
        <v>0</v>
      </c>
    </row>
    <row r="740" customFormat="false" ht="12.75" hidden="false" customHeight="false" outlineLevel="0" collapsed="false">
      <c r="A740" s="0" t="n">
        <f aca="false">INDEX(BucketTable,MATCH(B740,SumMonths,0),1)</f>
        <v>14</v>
      </c>
      <c r="B740" s="171" t="n">
        <v>41061</v>
      </c>
      <c r="C740" s="159" t="s">
        <v>138</v>
      </c>
      <c r="D740" s="159" t="s">
        <v>15</v>
      </c>
      <c r="E740" s="160" t="n">
        <v>-1.11115174</v>
      </c>
      <c r="F740" s="159" t="n">
        <v>0</v>
      </c>
      <c r="G740" s="160" t="n">
        <v>-1.11115174</v>
      </c>
      <c r="H740" s="160" t="n">
        <v>0</v>
      </c>
      <c r="I740" s="160" t="n">
        <v>0</v>
      </c>
      <c r="J740" s="159" t="n">
        <v>0</v>
      </c>
    </row>
    <row r="741" customFormat="false" ht="12.75" hidden="false" customHeight="false" outlineLevel="0" collapsed="false">
      <c r="A741" s="0" t="n">
        <f aca="false">INDEX(BucketTable,MATCH(B741,SumMonths,0),1)</f>
        <v>14</v>
      </c>
      <c r="B741" s="171" t="n">
        <v>41061</v>
      </c>
      <c r="C741" s="159" t="s">
        <v>139</v>
      </c>
      <c r="D741" s="159" t="s">
        <v>15</v>
      </c>
      <c r="E741" s="160" t="n">
        <v>-1.379497</v>
      </c>
      <c r="F741" s="159" t="n">
        <v>0</v>
      </c>
      <c r="G741" s="160" t="n">
        <v>-1.379497</v>
      </c>
      <c r="H741" s="160" t="n">
        <v>0.0126</v>
      </c>
      <c r="I741" s="160" t="n">
        <v>-0.0173816622</v>
      </c>
      <c r="J741" s="159" t="n">
        <v>0</v>
      </c>
    </row>
    <row r="742" customFormat="false" ht="12.75" hidden="false" customHeight="false" outlineLevel="0" collapsed="false">
      <c r="A742" s="0" t="n">
        <f aca="false">INDEX(BucketTable,MATCH(B742,SumMonths,0),1)</f>
        <v>14</v>
      </c>
      <c r="B742" s="171" t="n">
        <v>41061</v>
      </c>
      <c r="C742" s="159" t="s">
        <v>140</v>
      </c>
      <c r="D742" s="159" t="s">
        <v>15</v>
      </c>
      <c r="E742" s="160" t="n">
        <v>-0.67200452</v>
      </c>
      <c r="F742" s="159" t="n">
        <v>0</v>
      </c>
      <c r="G742" s="160" t="n">
        <v>-0.67200452</v>
      </c>
      <c r="H742" s="160" t="n">
        <v>0</v>
      </c>
      <c r="I742" s="160" t="n">
        <v>0</v>
      </c>
      <c r="J742" s="159" t="n">
        <v>0</v>
      </c>
    </row>
    <row r="743" customFormat="false" ht="12.75" hidden="false" customHeight="false" outlineLevel="0" collapsed="false">
      <c r="A743" s="0" t="n">
        <f aca="false">INDEX(BucketTable,MATCH(B743,SumMonths,0),1)</f>
        <v>14</v>
      </c>
      <c r="B743" s="171" t="n">
        <v>41091</v>
      </c>
      <c r="C743" s="159" t="s">
        <v>137</v>
      </c>
      <c r="D743" s="159" t="s">
        <v>15</v>
      </c>
      <c r="E743" s="160" t="n">
        <v>3.25068136</v>
      </c>
      <c r="F743" s="159" t="n">
        <v>0</v>
      </c>
      <c r="G743" s="160" t="n">
        <v>3.25068136</v>
      </c>
      <c r="H743" s="160" t="n">
        <v>0</v>
      </c>
      <c r="I743" s="160" t="n">
        <v>0</v>
      </c>
      <c r="J743" s="159" t="n">
        <v>0</v>
      </c>
    </row>
    <row r="744" customFormat="false" ht="12.75" hidden="false" customHeight="false" outlineLevel="0" collapsed="false">
      <c r="A744" s="0" t="n">
        <f aca="false">INDEX(BucketTable,MATCH(B744,SumMonths,0),1)</f>
        <v>14</v>
      </c>
      <c r="B744" s="171" t="n">
        <v>41091</v>
      </c>
      <c r="C744" s="159" t="s">
        <v>138</v>
      </c>
      <c r="D744" s="159" t="s">
        <v>15</v>
      </c>
      <c r="E744" s="160" t="n">
        <v>-1.14207912</v>
      </c>
      <c r="F744" s="159" t="n">
        <v>0</v>
      </c>
      <c r="G744" s="160" t="n">
        <v>-1.14207912</v>
      </c>
      <c r="H744" s="160" t="n">
        <v>0</v>
      </c>
      <c r="I744" s="160" t="n">
        <v>0</v>
      </c>
      <c r="J744" s="159" t="n">
        <v>0</v>
      </c>
    </row>
    <row r="745" customFormat="false" ht="12.75" hidden="false" customHeight="false" outlineLevel="0" collapsed="false">
      <c r="A745" s="0" t="n">
        <f aca="false">INDEX(BucketTable,MATCH(B745,SumMonths,0),1)</f>
        <v>14</v>
      </c>
      <c r="B745" s="171" t="n">
        <v>41091</v>
      </c>
      <c r="C745" s="159" t="s">
        <v>139</v>
      </c>
      <c r="D745" s="159" t="s">
        <v>15</v>
      </c>
      <c r="E745" s="160" t="n">
        <v>-1.4178934</v>
      </c>
      <c r="F745" s="159" t="n">
        <v>0</v>
      </c>
      <c r="G745" s="160" t="n">
        <v>-1.4178934</v>
      </c>
      <c r="H745" s="160" t="n">
        <v>0.0126</v>
      </c>
      <c r="I745" s="160" t="n">
        <v>-0.01786545684</v>
      </c>
      <c r="J745" s="159" t="n">
        <v>0</v>
      </c>
    </row>
    <row r="746" customFormat="false" ht="12.75" hidden="false" customHeight="false" outlineLevel="0" collapsed="false">
      <c r="A746" s="0" t="n">
        <f aca="false">INDEX(BucketTable,MATCH(B746,SumMonths,0),1)</f>
        <v>14</v>
      </c>
      <c r="B746" s="171" t="n">
        <v>41091</v>
      </c>
      <c r="C746" s="159" t="s">
        <v>140</v>
      </c>
      <c r="D746" s="159" t="s">
        <v>15</v>
      </c>
      <c r="E746" s="160" t="n">
        <v>-0.69070884</v>
      </c>
      <c r="F746" s="159" t="n">
        <v>0</v>
      </c>
      <c r="G746" s="160" t="n">
        <v>-0.69070884</v>
      </c>
      <c r="H746" s="160" t="n">
        <v>0</v>
      </c>
      <c r="I746" s="160" t="n">
        <v>0</v>
      </c>
      <c r="J746" s="159" t="n">
        <v>0</v>
      </c>
    </row>
    <row r="747" customFormat="false" ht="12.75" hidden="false" customHeight="false" outlineLevel="0" collapsed="false">
      <c r="A747" s="0" t="n">
        <f aca="false">INDEX(BucketTable,MATCH(B747,SumMonths,0),1)</f>
        <v>14</v>
      </c>
      <c r="B747" s="171" t="n">
        <v>41122</v>
      </c>
      <c r="C747" s="159" t="s">
        <v>137</v>
      </c>
      <c r="D747" s="159" t="s">
        <v>15</v>
      </c>
      <c r="E747" s="160" t="n">
        <v>3.23278495</v>
      </c>
      <c r="F747" s="159" t="n">
        <v>0</v>
      </c>
      <c r="G747" s="160" t="n">
        <v>3.23278495</v>
      </c>
      <c r="H747" s="160" t="n">
        <v>0</v>
      </c>
      <c r="I747" s="160" t="n">
        <v>0</v>
      </c>
      <c r="J747" s="159" t="n">
        <v>0</v>
      </c>
    </row>
    <row r="748" customFormat="false" ht="12.75" hidden="false" customHeight="false" outlineLevel="0" collapsed="false">
      <c r="A748" s="0" t="n">
        <f aca="false">INDEX(BucketTable,MATCH(B748,SumMonths,0),1)</f>
        <v>14</v>
      </c>
      <c r="B748" s="171" t="n">
        <v>41122</v>
      </c>
      <c r="C748" s="159" t="s">
        <v>138</v>
      </c>
      <c r="D748" s="159" t="s">
        <v>15</v>
      </c>
      <c r="E748" s="160" t="n">
        <v>-1.13579148</v>
      </c>
      <c r="F748" s="159" t="n">
        <v>0</v>
      </c>
      <c r="G748" s="160" t="n">
        <v>-1.13579148</v>
      </c>
      <c r="H748" s="160" t="n">
        <v>0</v>
      </c>
      <c r="I748" s="160" t="n">
        <v>0</v>
      </c>
      <c r="J748" s="159" t="n">
        <v>0</v>
      </c>
    </row>
    <row r="749" customFormat="false" ht="12.75" hidden="false" customHeight="false" outlineLevel="0" collapsed="false">
      <c r="A749" s="0" t="n">
        <f aca="false">INDEX(BucketTable,MATCH(B749,SumMonths,0),1)</f>
        <v>14</v>
      </c>
      <c r="B749" s="171" t="n">
        <v>41122</v>
      </c>
      <c r="C749" s="159" t="s">
        <v>139</v>
      </c>
      <c r="D749" s="159" t="s">
        <v>15</v>
      </c>
      <c r="E749" s="160" t="n">
        <v>-1.41008728</v>
      </c>
      <c r="F749" s="159" t="n">
        <v>0</v>
      </c>
      <c r="G749" s="160" t="n">
        <v>-1.41008728</v>
      </c>
      <c r="H749" s="160" t="n">
        <v>0.0126</v>
      </c>
      <c r="I749" s="160" t="n">
        <v>-0.017767099728</v>
      </c>
      <c r="J749" s="159" t="n">
        <v>0</v>
      </c>
    </row>
    <row r="750" customFormat="false" ht="12.75" hidden="false" customHeight="false" outlineLevel="0" collapsed="false">
      <c r="A750" s="0" t="n">
        <f aca="false">INDEX(BucketTable,MATCH(B750,SumMonths,0),1)</f>
        <v>14</v>
      </c>
      <c r="B750" s="171" t="n">
        <v>41122</v>
      </c>
      <c r="C750" s="159" t="s">
        <v>140</v>
      </c>
      <c r="D750" s="159" t="s">
        <v>15</v>
      </c>
      <c r="E750" s="160" t="n">
        <v>-0.68690619</v>
      </c>
      <c r="F750" s="159" t="n">
        <v>0</v>
      </c>
      <c r="G750" s="160" t="n">
        <v>-0.68690619</v>
      </c>
      <c r="H750" s="160" t="n">
        <v>0</v>
      </c>
      <c r="I750" s="160" t="n">
        <v>0</v>
      </c>
      <c r="J750" s="159" t="n">
        <v>0</v>
      </c>
    </row>
    <row r="751" customFormat="false" ht="12.75" hidden="false" customHeight="false" outlineLevel="0" collapsed="false">
      <c r="A751" s="0" t="n">
        <f aca="false">INDEX(BucketTable,MATCH(B751,SumMonths,0),1)</f>
        <v>14</v>
      </c>
      <c r="B751" s="171" t="n">
        <v>41153</v>
      </c>
      <c r="C751" s="159" t="s">
        <v>137</v>
      </c>
      <c r="D751" s="159" t="s">
        <v>15</v>
      </c>
      <c r="E751" s="160" t="n">
        <v>3.11125805</v>
      </c>
      <c r="F751" s="159" t="n">
        <v>0</v>
      </c>
      <c r="G751" s="160" t="n">
        <v>3.11125805</v>
      </c>
      <c r="H751" s="160" t="n">
        <v>0</v>
      </c>
      <c r="I751" s="160" t="n">
        <v>0</v>
      </c>
      <c r="J751" s="159" t="n">
        <v>0</v>
      </c>
    </row>
    <row r="752" customFormat="false" ht="12.75" hidden="false" customHeight="false" outlineLevel="0" collapsed="false">
      <c r="A752" s="0" t="n">
        <f aca="false">INDEX(BucketTable,MATCH(B752,SumMonths,0),1)</f>
        <v>14</v>
      </c>
      <c r="B752" s="171" t="n">
        <v>41153</v>
      </c>
      <c r="C752" s="159" t="s">
        <v>138</v>
      </c>
      <c r="D752" s="159" t="s">
        <v>15</v>
      </c>
      <c r="E752" s="160" t="n">
        <v>-1.09309479</v>
      </c>
      <c r="F752" s="159" t="n">
        <v>0</v>
      </c>
      <c r="G752" s="160" t="n">
        <v>-1.09309479</v>
      </c>
      <c r="H752" s="160" t="n">
        <v>0</v>
      </c>
      <c r="I752" s="160" t="n">
        <v>0</v>
      </c>
      <c r="J752" s="159" t="n">
        <v>0</v>
      </c>
    </row>
    <row r="753" customFormat="false" ht="12.75" hidden="false" customHeight="false" outlineLevel="0" collapsed="false">
      <c r="A753" s="0" t="n">
        <f aca="false">INDEX(BucketTable,MATCH(B753,SumMonths,0),1)</f>
        <v>14</v>
      </c>
      <c r="B753" s="171" t="n">
        <v>41153</v>
      </c>
      <c r="C753" s="159" t="s">
        <v>139</v>
      </c>
      <c r="D753" s="159" t="s">
        <v>15</v>
      </c>
      <c r="E753" s="160" t="n">
        <v>-1.35707926</v>
      </c>
      <c r="F753" s="159" t="n">
        <v>0</v>
      </c>
      <c r="G753" s="160" t="n">
        <v>-1.35707926</v>
      </c>
      <c r="H753" s="160" t="n">
        <v>0.0126</v>
      </c>
      <c r="I753" s="160" t="n">
        <v>-0.017099198676</v>
      </c>
      <c r="J753" s="159" t="n">
        <v>0</v>
      </c>
    </row>
    <row r="754" customFormat="false" ht="12.75" hidden="false" customHeight="false" outlineLevel="0" collapsed="false">
      <c r="A754" s="0" t="n">
        <f aca="false">INDEX(BucketTable,MATCH(B754,SumMonths,0),1)</f>
        <v>14</v>
      </c>
      <c r="B754" s="171" t="n">
        <v>41153</v>
      </c>
      <c r="C754" s="159" t="s">
        <v>140</v>
      </c>
      <c r="D754" s="159" t="s">
        <v>15</v>
      </c>
      <c r="E754" s="160" t="n">
        <v>-0.661084</v>
      </c>
      <c r="F754" s="159" t="n">
        <v>0</v>
      </c>
      <c r="G754" s="160" t="n">
        <v>-0.661084</v>
      </c>
      <c r="H754" s="160" t="n">
        <v>0</v>
      </c>
      <c r="I754" s="160" t="n">
        <v>0</v>
      </c>
      <c r="J754" s="159" t="n">
        <v>0</v>
      </c>
    </row>
    <row r="755" customFormat="false" ht="12.75" hidden="false" customHeight="false" outlineLevel="0" collapsed="false">
      <c r="A755" s="0" t="n">
        <f aca="false">INDEX(BucketTable,MATCH(B755,SumMonths,0),1)</f>
        <v>14</v>
      </c>
      <c r="B755" s="171" t="n">
        <v>41183</v>
      </c>
      <c r="C755" s="159" t="s">
        <v>137</v>
      </c>
      <c r="D755" s="159" t="s">
        <v>15</v>
      </c>
      <c r="E755" s="160" t="n">
        <v>3.19779732</v>
      </c>
      <c r="F755" s="159" t="n">
        <v>0</v>
      </c>
      <c r="G755" s="160" t="n">
        <v>3.19779732</v>
      </c>
      <c r="H755" s="160" t="n">
        <v>0</v>
      </c>
      <c r="I755" s="160" t="n">
        <v>0</v>
      </c>
      <c r="J755" s="159" t="n">
        <v>0</v>
      </c>
    </row>
    <row r="756" customFormat="false" ht="12.75" hidden="false" customHeight="false" outlineLevel="0" collapsed="false">
      <c r="A756" s="0" t="n">
        <f aca="false">INDEX(BucketTable,MATCH(B756,SumMonths,0),1)</f>
        <v>14</v>
      </c>
      <c r="B756" s="171" t="n">
        <v>41183</v>
      </c>
      <c r="C756" s="159" t="s">
        <v>138</v>
      </c>
      <c r="D756" s="159" t="s">
        <v>15</v>
      </c>
      <c r="E756" s="160" t="n">
        <v>-1.12349909</v>
      </c>
      <c r="F756" s="159" t="n">
        <v>0</v>
      </c>
      <c r="G756" s="160" t="n">
        <v>-1.12349909</v>
      </c>
      <c r="H756" s="160" t="n">
        <v>0</v>
      </c>
      <c r="I756" s="160" t="n">
        <v>0</v>
      </c>
      <c r="J756" s="159" t="n">
        <v>0</v>
      </c>
    </row>
    <row r="757" customFormat="false" ht="12.75" hidden="false" customHeight="false" outlineLevel="0" collapsed="false">
      <c r="A757" s="0" t="n">
        <f aca="false">INDEX(BucketTable,MATCH(B757,SumMonths,0),1)</f>
        <v>14</v>
      </c>
      <c r="B757" s="171" t="n">
        <v>41183</v>
      </c>
      <c r="C757" s="159" t="s">
        <v>139</v>
      </c>
      <c r="D757" s="159" t="s">
        <v>15</v>
      </c>
      <c r="E757" s="160" t="n">
        <v>-1.39482625</v>
      </c>
      <c r="F757" s="159" t="n">
        <v>0</v>
      </c>
      <c r="G757" s="160" t="n">
        <v>-1.39482625</v>
      </c>
      <c r="H757" s="160" t="n">
        <v>0.0126</v>
      </c>
      <c r="I757" s="160" t="n">
        <v>-0.01757481075</v>
      </c>
      <c r="J757" s="159" t="n">
        <v>0</v>
      </c>
    </row>
    <row r="758" customFormat="false" ht="12.75" hidden="false" customHeight="false" outlineLevel="0" collapsed="false">
      <c r="A758" s="0" t="n">
        <f aca="false">INDEX(BucketTable,MATCH(B758,SumMonths,0),1)</f>
        <v>14</v>
      </c>
      <c r="B758" s="171" t="n">
        <v>41183</v>
      </c>
      <c r="C758" s="159" t="s">
        <v>140</v>
      </c>
      <c r="D758" s="159" t="s">
        <v>15</v>
      </c>
      <c r="E758" s="160" t="n">
        <v>-0.67947198</v>
      </c>
      <c r="F758" s="159" t="n">
        <v>0</v>
      </c>
      <c r="G758" s="160" t="n">
        <v>-0.67947198</v>
      </c>
      <c r="H758" s="160" t="n">
        <v>0</v>
      </c>
      <c r="I758" s="160" t="n">
        <v>0</v>
      </c>
      <c r="J758" s="159" t="n">
        <v>0</v>
      </c>
    </row>
    <row r="759" customFormat="false" ht="12.75" hidden="false" customHeight="false" outlineLevel="0" collapsed="false">
      <c r="A759" s="0" t="n">
        <f aca="false">INDEX(BucketTable,MATCH(B759,SumMonths,0),1)</f>
        <v>14</v>
      </c>
      <c r="B759" s="171" t="n">
        <v>41214</v>
      </c>
      <c r="C759" s="159" t="s">
        <v>137</v>
      </c>
      <c r="D759" s="159" t="s">
        <v>15</v>
      </c>
      <c r="E759" s="160" t="n">
        <v>3.07754722</v>
      </c>
      <c r="F759" s="159" t="n">
        <v>0</v>
      </c>
      <c r="G759" s="160" t="n">
        <v>3.07754722</v>
      </c>
      <c r="H759" s="160" t="n">
        <v>-0.00451874732972</v>
      </c>
      <c r="I759" s="160" t="n">
        <v>-0.0139066582824622</v>
      </c>
      <c r="J759" s="159" t="n">
        <v>0</v>
      </c>
    </row>
    <row r="760" customFormat="false" ht="12.75" hidden="false" customHeight="false" outlineLevel="0" collapsed="false">
      <c r="A760" s="0" t="n">
        <f aca="false">INDEX(BucketTable,MATCH(B760,SumMonths,0),1)</f>
        <v>14</v>
      </c>
      <c r="B760" s="171" t="n">
        <v>41214</v>
      </c>
      <c r="C760" s="159" t="s">
        <v>138</v>
      </c>
      <c r="D760" s="159" t="s">
        <v>15</v>
      </c>
      <c r="E760" s="160" t="n">
        <v>-1.08125098</v>
      </c>
      <c r="F760" s="159" t="n">
        <v>0</v>
      </c>
      <c r="G760" s="160" t="n">
        <v>-1.08125098</v>
      </c>
      <c r="H760" s="160" t="n">
        <v>0.010968327522</v>
      </c>
      <c r="I760" s="160" t="n">
        <v>-0.0118595148821235</v>
      </c>
      <c r="J760" s="159" t="n">
        <v>0</v>
      </c>
    </row>
    <row r="761" customFormat="false" ht="12.75" hidden="false" customHeight="false" outlineLevel="0" collapsed="false">
      <c r="A761" s="0" t="n">
        <f aca="false">INDEX(BucketTable,MATCH(B761,SumMonths,0),1)</f>
        <v>14</v>
      </c>
      <c r="B761" s="171" t="n">
        <v>41214</v>
      </c>
      <c r="C761" s="159" t="s">
        <v>139</v>
      </c>
      <c r="D761" s="159" t="s">
        <v>15</v>
      </c>
      <c r="E761" s="160" t="n">
        <v>-1.34237515</v>
      </c>
      <c r="F761" s="159" t="n">
        <v>0</v>
      </c>
      <c r="G761" s="160" t="n">
        <v>-1.34237515</v>
      </c>
      <c r="H761" s="160" t="n">
        <v>0.0126</v>
      </c>
      <c r="I761" s="160" t="n">
        <v>-0.01691392689</v>
      </c>
      <c r="J761" s="159" t="n">
        <v>0</v>
      </c>
    </row>
    <row r="762" customFormat="false" ht="12.75" hidden="false" customHeight="false" outlineLevel="0" collapsed="false">
      <c r="A762" s="0" t="n">
        <f aca="false">INDEX(BucketTable,MATCH(B762,SumMonths,0),1)</f>
        <v>14</v>
      </c>
      <c r="B762" s="171" t="n">
        <v>41214</v>
      </c>
      <c r="C762" s="159" t="s">
        <v>140</v>
      </c>
      <c r="D762" s="159" t="s">
        <v>15</v>
      </c>
      <c r="E762" s="160" t="n">
        <v>-0.65392109</v>
      </c>
      <c r="F762" s="159" t="n">
        <v>0</v>
      </c>
      <c r="G762" s="160" t="n">
        <v>-0.65392109</v>
      </c>
      <c r="H762" s="160" t="n">
        <v>-0.00451874732972</v>
      </c>
      <c r="I762" s="160" t="n">
        <v>0.00295490417928509</v>
      </c>
      <c r="J762" s="159" t="n">
        <v>0</v>
      </c>
    </row>
    <row r="763" customFormat="false" ht="12.75" hidden="false" customHeight="false" outlineLevel="0" collapsed="false">
      <c r="A763" s="0" t="n">
        <f aca="false">INDEX(BucketTable,MATCH(B763,SumMonths,0),1)</f>
        <v>14</v>
      </c>
      <c r="B763" s="171" t="n">
        <v>41244</v>
      </c>
      <c r="C763" s="159" t="s">
        <v>137</v>
      </c>
      <c r="D763" s="159" t="s">
        <v>15</v>
      </c>
      <c r="E763" s="160" t="n">
        <v>3.1631106</v>
      </c>
      <c r="F763" s="159" t="n">
        <v>0</v>
      </c>
      <c r="G763" s="160" t="n">
        <v>3.1631106</v>
      </c>
      <c r="H763" s="160" t="n">
        <v>-0.0084165930748</v>
      </c>
      <c r="I763" s="160" t="n">
        <v>-0.0266226147707865</v>
      </c>
      <c r="J763" s="159" t="n">
        <v>0</v>
      </c>
    </row>
    <row r="764" customFormat="false" ht="12.75" hidden="false" customHeight="false" outlineLevel="0" collapsed="false">
      <c r="A764" s="0" t="n">
        <f aca="false">INDEX(BucketTable,MATCH(B764,SumMonths,0),1)</f>
        <v>14</v>
      </c>
      <c r="B764" s="171" t="n">
        <v>41244</v>
      </c>
      <c r="C764" s="159" t="s">
        <v>138</v>
      </c>
      <c r="D764" s="159" t="s">
        <v>15</v>
      </c>
      <c r="E764" s="160" t="n">
        <v>-1.11131242</v>
      </c>
      <c r="F764" s="159" t="n">
        <v>0</v>
      </c>
      <c r="G764" s="160" t="n">
        <v>-1.11131242</v>
      </c>
      <c r="H764" s="160" t="n">
        <v>0.005704283714</v>
      </c>
      <c r="I764" s="160" t="n">
        <v>-0.00633924133857193</v>
      </c>
      <c r="J764" s="159" t="n">
        <v>0</v>
      </c>
    </row>
    <row r="765" customFormat="false" ht="12.75" hidden="false" customHeight="false" outlineLevel="0" collapsed="false">
      <c r="A765" s="0" t="n">
        <f aca="false">INDEX(BucketTable,MATCH(B765,SumMonths,0),1)</f>
        <v>14</v>
      </c>
      <c r="B765" s="171" t="n">
        <v>41244</v>
      </c>
      <c r="C765" s="159" t="s">
        <v>139</v>
      </c>
      <c r="D765" s="159" t="s">
        <v>15</v>
      </c>
      <c r="E765" s="160" t="n">
        <v>-1.37969648</v>
      </c>
      <c r="F765" s="159" t="n">
        <v>0</v>
      </c>
      <c r="G765" s="160" t="n">
        <v>-1.37969648</v>
      </c>
      <c r="H765" s="160" t="n">
        <v>0.0126</v>
      </c>
      <c r="I765" s="160" t="n">
        <v>-0.017384175648</v>
      </c>
      <c r="J765" s="159" t="n">
        <v>0</v>
      </c>
    </row>
    <row r="766" customFormat="false" ht="12.75" hidden="false" customHeight="false" outlineLevel="0" collapsed="false">
      <c r="A766" s="0" t="n">
        <f aca="false">INDEX(BucketTable,MATCH(B766,SumMonths,0),1)</f>
        <v>14</v>
      </c>
      <c r="B766" s="171" t="n">
        <v>41244</v>
      </c>
      <c r="C766" s="159" t="s">
        <v>140</v>
      </c>
      <c r="D766" s="159" t="s">
        <v>15</v>
      </c>
      <c r="E766" s="160" t="n">
        <v>-0.6721017</v>
      </c>
      <c r="F766" s="159" t="n">
        <v>0</v>
      </c>
      <c r="G766" s="160" t="n">
        <v>-0.6721017</v>
      </c>
      <c r="H766" s="160" t="n">
        <v>-0.0084165930748</v>
      </c>
      <c r="I766" s="160" t="n">
        <v>0.00565680651378131</v>
      </c>
      <c r="J766" s="159" t="n">
        <v>0</v>
      </c>
    </row>
    <row r="767" customFormat="false" ht="12.75" hidden="false" customHeight="false" outlineLevel="0" collapsed="false">
      <c r="A767" s="0" t="n">
        <f aca="false">INDEX(BucketTable,MATCH(B767,SumMonths,0),1)</f>
        <v>14</v>
      </c>
      <c r="B767" s="171" t="n">
        <v>41275</v>
      </c>
      <c r="C767" s="159" t="s">
        <v>137</v>
      </c>
      <c r="D767" s="159" t="s">
        <v>15</v>
      </c>
      <c r="E767" s="160" t="n">
        <v>3.14559773</v>
      </c>
      <c r="F767" s="159" t="n">
        <v>0</v>
      </c>
      <c r="G767" s="160" t="n">
        <v>3.14559773</v>
      </c>
      <c r="H767" s="160" t="n">
        <v>0</v>
      </c>
      <c r="I767" s="160" t="n">
        <v>0</v>
      </c>
      <c r="J767" s="159" t="n">
        <v>0</v>
      </c>
    </row>
    <row r="768" customFormat="false" ht="12.75" hidden="false" customHeight="false" outlineLevel="0" collapsed="false">
      <c r="A768" s="0" t="n">
        <f aca="false">INDEX(BucketTable,MATCH(B768,SumMonths,0),1)</f>
        <v>14</v>
      </c>
      <c r="B768" s="171" t="n">
        <v>41275</v>
      </c>
      <c r="C768" s="159" t="s">
        <v>138</v>
      </c>
      <c r="D768" s="159" t="s">
        <v>15</v>
      </c>
      <c r="E768" s="160" t="n">
        <v>-1.10515953</v>
      </c>
      <c r="F768" s="159" t="n">
        <v>0</v>
      </c>
      <c r="G768" s="160" t="n">
        <v>-1.10515953</v>
      </c>
      <c r="H768" s="160" t="n">
        <v>-0.01712840795517</v>
      </c>
      <c r="I768" s="160" t="n">
        <v>0.0189296232853839</v>
      </c>
      <c r="J768" s="159" t="n">
        <v>0</v>
      </c>
    </row>
    <row r="769" customFormat="false" ht="12.75" hidden="false" customHeight="false" outlineLevel="0" collapsed="false">
      <c r="A769" s="0" t="n">
        <f aca="false">INDEX(BucketTable,MATCH(B769,SumMonths,0),1)</f>
        <v>14</v>
      </c>
      <c r="B769" s="171" t="n">
        <v>41275</v>
      </c>
      <c r="C769" s="159" t="s">
        <v>139</v>
      </c>
      <c r="D769" s="159" t="s">
        <v>15</v>
      </c>
      <c r="E769" s="160" t="n">
        <v>-1.37205766</v>
      </c>
      <c r="F769" s="159" t="n">
        <v>0</v>
      </c>
      <c r="G769" s="160" t="n">
        <v>-1.37205766</v>
      </c>
      <c r="H769" s="160" t="n">
        <v>0.0126</v>
      </c>
      <c r="I769" s="160" t="n">
        <v>-0.017287926516</v>
      </c>
      <c r="J769" s="159" t="n">
        <v>0</v>
      </c>
    </row>
    <row r="770" customFormat="false" ht="12.75" hidden="false" customHeight="false" outlineLevel="0" collapsed="false">
      <c r="A770" s="0" t="n">
        <f aca="false">INDEX(BucketTable,MATCH(B770,SumMonths,0),1)</f>
        <v>14</v>
      </c>
      <c r="B770" s="171" t="n">
        <v>41275</v>
      </c>
      <c r="C770" s="159" t="s">
        <v>140</v>
      </c>
      <c r="D770" s="159" t="s">
        <v>15</v>
      </c>
      <c r="E770" s="160" t="n">
        <v>-0.66838054</v>
      </c>
      <c r="F770" s="159" t="n">
        <v>0</v>
      </c>
      <c r="G770" s="160" t="n">
        <v>-0.66838054</v>
      </c>
      <c r="H770" s="160" t="n">
        <v>0</v>
      </c>
      <c r="I770" s="160" t="n">
        <v>0</v>
      </c>
      <c r="J770" s="159" t="n">
        <v>0</v>
      </c>
    </row>
    <row r="771" customFormat="false" ht="12.75" hidden="false" customHeight="false" outlineLevel="0" collapsed="false">
      <c r="A771" s="0" t="n">
        <f aca="false">INDEX(BucketTable,MATCH(B771,SumMonths,0),1)</f>
        <v>14</v>
      </c>
      <c r="B771" s="171" t="n">
        <v>41306</v>
      </c>
      <c r="C771" s="159" t="s">
        <v>137</v>
      </c>
      <c r="D771" s="159" t="s">
        <v>15</v>
      </c>
      <c r="E771" s="160" t="n">
        <v>2.82543662</v>
      </c>
      <c r="F771" s="159" t="n">
        <v>0</v>
      </c>
      <c r="G771" s="160" t="n">
        <v>2.82543662</v>
      </c>
      <c r="H771" s="160" t="n">
        <v>0</v>
      </c>
      <c r="I771" s="160" t="n">
        <v>0</v>
      </c>
      <c r="J771" s="159" t="n">
        <v>0</v>
      </c>
    </row>
    <row r="772" customFormat="false" ht="12.75" hidden="false" customHeight="false" outlineLevel="0" collapsed="false">
      <c r="A772" s="0" t="n">
        <f aca="false">INDEX(BucketTable,MATCH(B772,SumMonths,0),1)</f>
        <v>14</v>
      </c>
      <c r="B772" s="171" t="n">
        <v>41306</v>
      </c>
      <c r="C772" s="159" t="s">
        <v>138</v>
      </c>
      <c r="D772" s="159" t="s">
        <v>15</v>
      </c>
      <c r="E772" s="160" t="n">
        <v>-0.99267563</v>
      </c>
      <c r="F772" s="159" t="n">
        <v>0</v>
      </c>
      <c r="G772" s="160" t="n">
        <v>-0.99267563</v>
      </c>
      <c r="H772" s="160" t="n">
        <v>-0.00564706325532</v>
      </c>
      <c r="I772" s="160" t="n">
        <v>0.00560570207462463</v>
      </c>
      <c r="J772" s="159" t="n">
        <v>0</v>
      </c>
    </row>
    <row r="773" customFormat="false" ht="12.75" hidden="false" customHeight="false" outlineLevel="0" collapsed="false">
      <c r="A773" s="0" t="n">
        <f aca="false">INDEX(BucketTable,MATCH(B773,SumMonths,0),1)</f>
        <v>14</v>
      </c>
      <c r="B773" s="171" t="n">
        <v>41306</v>
      </c>
      <c r="C773" s="159" t="s">
        <v>139</v>
      </c>
      <c r="D773" s="159" t="s">
        <v>15</v>
      </c>
      <c r="E773" s="160" t="n">
        <v>-1.23240868</v>
      </c>
      <c r="F773" s="159" t="n">
        <v>0</v>
      </c>
      <c r="G773" s="160" t="n">
        <v>-1.23240868</v>
      </c>
      <c r="H773" s="160" t="n">
        <v>0.0126</v>
      </c>
      <c r="I773" s="160" t="n">
        <v>-0.015528349368</v>
      </c>
      <c r="J773" s="159" t="n">
        <v>0</v>
      </c>
    </row>
    <row r="774" customFormat="false" ht="12.75" hidden="false" customHeight="false" outlineLevel="0" collapsed="false">
      <c r="A774" s="0" t="n">
        <f aca="false">INDEX(BucketTable,MATCH(B774,SumMonths,0),1)</f>
        <v>14</v>
      </c>
      <c r="B774" s="171" t="n">
        <v>41306</v>
      </c>
      <c r="C774" s="159" t="s">
        <v>140</v>
      </c>
      <c r="D774" s="159" t="s">
        <v>15</v>
      </c>
      <c r="E774" s="160" t="n">
        <v>-0.60035231</v>
      </c>
      <c r="F774" s="159" t="n">
        <v>0</v>
      </c>
      <c r="G774" s="160" t="n">
        <v>-0.60035231</v>
      </c>
      <c r="H774" s="160" t="n">
        <v>0</v>
      </c>
      <c r="I774" s="160" t="n">
        <v>0</v>
      </c>
      <c r="J774" s="159" t="n">
        <v>0</v>
      </c>
    </row>
    <row r="775" customFormat="false" ht="12.75" hidden="false" customHeight="false" outlineLevel="0" collapsed="false">
      <c r="A775" s="0" t="n">
        <f aca="false">INDEX(BucketTable,MATCH(B775,SumMonths,0),1)</f>
        <v>14</v>
      </c>
      <c r="B775" s="171" t="n">
        <v>41334</v>
      </c>
      <c r="C775" s="159" t="s">
        <v>137</v>
      </c>
      <c r="D775" s="159" t="s">
        <v>15</v>
      </c>
      <c r="E775" s="160" t="n">
        <v>3.11247965</v>
      </c>
      <c r="F775" s="159" t="n">
        <v>0</v>
      </c>
      <c r="G775" s="160" t="n">
        <v>3.11247965</v>
      </c>
      <c r="H775" s="160" t="n">
        <v>0</v>
      </c>
      <c r="I775" s="160" t="n">
        <v>0</v>
      </c>
      <c r="J775" s="159" t="n">
        <v>0</v>
      </c>
    </row>
    <row r="776" customFormat="false" ht="12.75" hidden="false" customHeight="false" outlineLevel="0" collapsed="false">
      <c r="A776" s="0" t="n">
        <f aca="false">INDEX(BucketTable,MATCH(B776,SumMonths,0),1)</f>
        <v>14</v>
      </c>
      <c r="B776" s="171" t="n">
        <v>41334</v>
      </c>
      <c r="C776" s="159" t="s">
        <v>138</v>
      </c>
      <c r="D776" s="159" t="s">
        <v>15</v>
      </c>
      <c r="E776" s="160" t="n">
        <v>-1.09352398</v>
      </c>
      <c r="F776" s="159" t="n">
        <v>0</v>
      </c>
      <c r="G776" s="160" t="n">
        <v>-1.09352398</v>
      </c>
      <c r="H776" s="160" t="n">
        <v>0.015585064888</v>
      </c>
      <c r="I776" s="160" t="n">
        <v>-0.017042642184884</v>
      </c>
      <c r="J776" s="159" t="n">
        <v>0</v>
      </c>
    </row>
    <row r="777" customFormat="false" ht="12.75" hidden="false" customHeight="false" outlineLevel="0" collapsed="false">
      <c r="A777" s="0" t="n">
        <f aca="false">INDEX(BucketTable,MATCH(B777,SumMonths,0),1)</f>
        <v>14</v>
      </c>
      <c r="B777" s="171" t="n">
        <v>41334</v>
      </c>
      <c r="C777" s="159" t="s">
        <v>139</v>
      </c>
      <c r="D777" s="159" t="s">
        <v>15</v>
      </c>
      <c r="E777" s="160" t="n">
        <v>-1.3576121</v>
      </c>
      <c r="F777" s="159" t="n">
        <v>0</v>
      </c>
      <c r="G777" s="160" t="n">
        <v>-1.3576121</v>
      </c>
      <c r="H777" s="160" t="n">
        <v>0.0126</v>
      </c>
      <c r="I777" s="160" t="n">
        <v>-0.01710591246</v>
      </c>
      <c r="J777" s="159" t="n">
        <v>0</v>
      </c>
    </row>
    <row r="778" customFormat="false" ht="12.75" hidden="false" customHeight="false" outlineLevel="0" collapsed="false">
      <c r="A778" s="0" t="n">
        <f aca="false">INDEX(BucketTable,MATCH(B778,SumMonths,0),1)</f>
        <v>14</v>
      </c>
      <c r="B778" s="171" t="n">
        <v>41334</v>
      </c>
      <c r="C778" s="159" t="s">
        <v>140</v>
      </c>
      <c r="D778" s="159" t="s">
        <v>15</v>
      </c>
      <c r="E778" s="160" t="n">
        <v>-0.66134357</v>
      </c>
      <c r="F778" s="159" t="n">
        <v>0</v>
      </c>
      <c r="G778" s="160" t="n">
        <v>-0.66134357</v>
      </c>
      <c r="H778" s="160" t="n">
        <v>0</v>
      </c>
      <c r="I778" s="160" t="n">
        <v>0</v>
      </c>
      <c r="J778" s="159" t="n">
        <v>0</v>
      </c>
    </row>
    <row r="779" customFormat="false" ht="12.75" hidden="false" customHeight="false" outlineLevel="0" collapsed="false">
      <c r="A779" s="0" t="n">
        <f aca="false">INDEX(BucketTable,MATCH(B779,SumMonths,0),1)</f>
        <v>14</v>
      </c>
      <c r="B779" s="171" t="n">
        <v>41365</v>
      </c>
      <c r="C779" s="159" t="s">
        <v>137</v>
      </c>
      <c r="D779" s="159" t="s">
        <v>15</v>
      </c>
      <c r="E779" s="160" t="n">
        <v>2.99534522</v>
      </c>
      <c r="F779" s="159" t="n">
        <v>0</v>
      </c>
      <c r="G779" s="160" t="n">
        <v>2.99534522</v>
      </c>
      <c r="H779" s="160" t="n">
        <v>0</v>
      </c>
      <c r="I779" s="160" t="n">
        <v>0</v>
      </c>
      <c r="J779" s="159" t="n">
        <v>0</v>
      </c>
    </row>
    <row r="780" customFormat="false" ht="12.75" hidden="false" customHeight="false" outlineLevel="0" collapsed="false">
      <c r="A780" s="0" t="n">
        <f aca="false">INDEX(BucketTable,MATCH(B780,SumMonths,0),1)</f>
        <v>14</v>
      </c>
      <c r="B780" s="171" t="n">
        <v>41365</v>
      </c>
      <c r="C780" s="159" t="s">
        <v>138</v>
      </c>
      <c r="D780" s="159" t="s">
        <v>15</v>
      </c>
      <c r="E780" s="160" t="n">
        <v>-1.05237052</v>
      </c>
      <c r="F780" s="159" t="n">
        <v>0</v>
      </c>
      <c r="G780" s="160" t="n">
        <v>-1.05237052</v>
      </c>
      <c r="H780" s="160" t="n">
        <v>0</v>
      </c>
      <c r="I780" s="160" t="n">
        <v>0</v>
      </c>
      <c r="J780" s="159" t="n">
        <v>0</v>
      </c>
    </row>
    <row r="781" customFormat="false" ht="12.75" hidden="false" customHeight="false" outlineLevel="0" collapsed="false">
      <c r="A781" s="0" t="n">
        <f aca="false">INDEX(BucketTable,MATCH(B781,SumMonths,0),1)</f>
        <v>14</v>
      </c>
      <c r="B781" s="171" t="n">
        <v>41365</v>
      </c>
      <c r="C781" s="159" t="s">
        <v>139</v>
      </c>
      <c r="D781" s="159" t="s">
        <v>15</v>
      </c>
      <c r="E781" s="160" t="n">
        <v>-1.30652</v>
      </c>
      <c r="F781" s="159" t="n">
        <v>0</v>
      </c>
      <c r="G781" s="160" t="n">
        <v>-1.30652</v>
      </c>
      <c r="H781" s="160" t="n">
        <v>0.0126</v>
      </c>
      <c r="I781" s="160" t="n">
        <v>-0.016462152</v>
      </c>
      <c r="J781" s="159" t="n">
        <v>0</v>
      </c>
    </row>
    <row r="782" customFormat="false" ht="12.75" hidden="false" customHeight="false" outlineLevel="0" collapsed="false">
      <c r="A782" s="0" t="n">
        <f aca="false">INDEX(BucketTable,MATCH(B782,SumMonths,0),1)</f>
        <v>14</v>
      </c>
      <c r="B782" s="171" t="n">
        <v>41365</v>
      </c>
      <c r="C782" s="159" t="s">
        <v>140</v>
      </c>
      <c r="D782" s="159" t="s">
        <v>15</v>
      </c>
      <c r="E782" s="160" t="n">
        <v>-0.6364547</v>
      </c>
      <c r="F782" s="159" t="n">
        <v>0</v>
      </c>
      <c r="G782" s="160" t="n">
        <v>-0.6364547</v>
      </c>
      <c r="H782" s="160" t="n">
        <v>0</v>
      </c>
      <c r="I782" s="160" t="n">
        <v>0</v>
      </c>
      <c r="J782" s="159" t="n">
        <v>0</v>
      </c>
    </row>
    <row r="783" customFormat="false" ht="12.75" hidden="false" customHeight="false" outlineLevel="0" collapsed="false">
      <c r="A783" s="0" t="n">
        <f aca="false">INDEX(BucketTable,MATCH(B783,SumMonths,0),1)</f>
        <v>14</v>
      </c>
      <c r="B783" s="171" t="n">
        <v>41395</v>
      </c>
      <c r="C783" s="159" t="s">
        <v>137</v>
      </c>
      <c r="D783" s="159" t="s">
        <v>15</v>
      </c>
      <c r="E783" s="160" t="n">
        <v>3.07853105</v>
      </c>
      <c r="F783" s="159" t="n">
        <v>0</v>
      </c>
      <c r="G783" s="160" t="n">
        <v>3.07853105</v>
      </c>
      <c r="H783" s="160" t="n">
        <v>0</v>
      </c>
      <c r="I783" s="160" t="n">
        <v>0</v>
      </c>
      <c r="J783" s="159" t="n">
        <v>0</v>
      </c>
    </row>
    <row r="784" customFormat="false" ht="12.75" hidden="false" customHeight="false" outlineLevel="0" collapsed="false">
      <c r="A784" s="0" t="n">
        <f aca="false">INDEX(BucketTable,MATCH(B784,SumMonths,0),1)</f>
        <v>14</v>
      </c>
      <c r="B784" s="171" t="n">
        <v>41395</v>
      </c>
      <c r="C784" s="159" t="s">
        <v>138</v>
      </c>
      <c r="D784" s="159" t="s">
        <v>15</v>
      </c>
      <c r="E784" s="160" t="n">
        <v>-1.08159664</v>
      </c>
      <c r="F784" s="159" t="n">
        <v>0</v>
      </c>
      <c r="G784" s="160" t="n">
        <v>-1.08159664</v>
      </c>
      <c r="H784" s="160" t="n">
        <v>0</v>
      </c>
      <c r="I784" s="160" t="n">
        <v>0</v>
      </c>
      <c r="J784" s="159" t="n">
        <v>0</v>
      </c>
    </row>
    <row r="785" customFormat="false" ht="12.75" hidden="false" customHeight="false" outlineLevel="0" collapsed="false">
      <c r="A785" s="0" t="n">
        <f aca="false">INDEX(BucketTable,MATCH(B785,SumMonths,0),1)</f>
        <v>14</v>
      </c>
      <c r="B785" s="171" t="n">
        <v>41395</v>
      </c>
      <c r="C785" s="159" t="s">
        <v>139</v>
      </c>
      <c r="D785" s="159" t="s">
        <v>15</v>
      </c>
      <c r="E785" s="160" t="n">
        <v>-1.34280428</v>
      </c>
      <c r="F785" s="159" t="n">
        <v>0</v>
      </c>
      <c r="G785" s="160" t="n">
        <v>-1.34280428</v>
      </c>
      <c r="H785" s="160" t="n">
        <v>0.0126</v>
      </c>
      <c r="I785" s="160" t="n">
        <v>-0.016919333928</v>
      </c>
      <c r="J785" s="159" t="n">
        <v>0</v>
      </c>
    </row>
    <row r="786" customFormat="false" ht="12.75" hidden="false" customHeight="false" outlineLevel="0" collapsed="false">
      <c r="A786" s="0" t="n">
        <f aca="false">INDEX(BucketTable,MATCH(B786,SumMonths,0),1)</f>
        <v>14</v>
      </c>
      <c r="B786" s="171" t="n">
        <v>41395</v>
      </c>
      <c r="C786" s="159" t="s">
        <v>140</v>
      </c>
      <c r="D786" s="159" t="s">
        <v>15</v>
      </c>
      <c r="E786" s="160" t="n">
        <v>-0.65413013</v>
      </c>
      <c r="F786" s="159" t="n">
        <v>0</v>
      </c>
      <c r="G786" s="160" t="n">
        <v>-0.65413013</v>
      </c>
      <c r="H786" s="160" t="n">
        <v>0</v>
      </c>
      <c r="I786" s="160" t="n">
        <v>0</v>
      </c>
      <c r="J786" s="159" t="n">
        <v>0</v>
      </c>
    </row>
    <row r="787" customFormat="false" ht="12.75" hidden="false" customHeight="false" outlineLevel="0" collapsed="false">
      <c r="A787" s="0" t="n">
        <f aca="false">INDEX(BucketTable,MATCH(B787,SumMonths,0),1)</f>
        <v>14</v>
      </c>
      <c r="B787" s="171" t="n">
        <v>41426</v>
      </c>
      <c r="C787" s="159" t="s">
        <v>137</v>
      </c>
      <c r="D787" s="159" t="s">
        <v>15</v>
      </c>
      <c r="E787" s="160" t="n">
        <v>2.96263724</v>
      </c>
      <c r="F787" s="159" t="n">
        <v>0</v>
      </c>
      <c r="G787" s="160" t="n">
        <v>2.96263724</v>
      </c>
      <c r="H787" s="160" t="n">
        <v>0</v>
      </c>
      <c r="I787" s="160" t="n">
        <v>0</v>
      </c>
      <c r="J787" s="159" t="n">
        <v>0</v>
      </c>
    </row>
    <row r="788" customFormat="false" ht="12.75" hidden="false" customHeight="false" outlineLevel="0" collapsed="false">
      <c r="A788" s="0" t="n">
        <f aca="false">INDEX(BucketTable,MATCH(B788,SumMonths,0),1)</f>
        <v>14</v>
      </c>
      <c r="B788" s="171" t="n">
        <v>41426</v>
      </c>
      <c r="C788" s="159" t="s">
        <v>138</v>
      </c>
      <c r="D788" s="159" t="s">
        <v>15</v>
      </c>
      <c r="E788" s="160" t="n">
        <v>-1.04087905</v>
      </c>
      <c r="F788" s="159" t="n">
        <v>0</v>
      </c>
      <c r="G788" s="160" t="n">
        <v>-1.04087905</v>
      </c>
      <c r="H788" s="160" t="n">
        <v>0</v>
      </c>
      <c r="I788" s="160" t="n">
        <v>0</v>
      </c>
      <c r="J788" s="159" t="n">
        <v>0</v>
      </c>
    </row>
    <row r="789" customFormat="false" ht="12.75" hidden="false" customHeight="false" outlineLevel="0" collapsed="false">
      <c r="A789" s="0" t="n">
        <f aca="false">INDEX(BucketTable,MATCH(B789,SumMonths,0),1)</f>
        <v>14</v>
      </c>
      <c r="B789" s="171" t="n">
        <v>41426</v>
      </c>
      <c r="C789" s="159" t="s">
        <v>139</v>
      </c>
      <c r="D789" s="159" t="s">
        <v>15</v>
      </c>
      <c r="E789" s="160" t="n">
        <v>-1.29225332</v>
      </c>
      <c r="F789" s="159" t="n">
        <v>0</v>
      </c>
      <c r="G789" s="160" t="n">
        <v>-1.29225332</v>
      </c>
      <c r="H789" s="160" t="n">
        <v>0.0126</v>
      </c>
      <c r="I789" s="160" t="n">
        <v>-0.016282391832</v>
      </c>
      <c r="J789" s="159" t="n">
        <v>0</v>
      </c>
    </row>
    <row r="790" customFormat="false" ht="12.75" hidden="false" customHeight="false" outlineLevel="0" collapsed="false">
      <c r="A790" s="0" t="n">
        <f aca="false">INDEX(BucketTable,MATCH(B790,SumMonths,0),1)</f>
        <v>14</v>
      </c>
      <c r="B790" s="171" t="n">
        <v>41426</v>
      </c>
      <c r="C790" s="159" t="s">
        <v>140</v>
      </c>
      <c r="D790" s="159" t="s">
        <v>15</v>
      </c>
      <c r="E790" s="160" t="n">
        <v>-0.62950487</v>
      </c>
      <c r="F790" s="159" t="n">
        <v>0</v>
      </c>
      <c r="G790" s="160" t="n">
        <v>-0.62950487</v>
      </c>
      <c r="H790" s="160" t="n">
        <v>0</v>
      </c>
      <c r="I790" s="160" t="n">
        <v>0</v>
      </c>
      <c r="J790" s="159" t="n">
        <v>0</v>
      </c>
    </row>
    <row r="791" customFormat="false" ht="12.75" hidden="false" customHeight="false" outlineLevel="0" collapsed="false">
      <c r="A791" s="0" t="n">
        <f aca="false">INDEX(BucketTable,MATCH(B791,SumMonths,0),1)</f>
        <v>14</v>
      </c>
      <c r="B791" s="171" t="n">
        <v>41456</v>
      </c>
      <c r="C791" s="159" t="s">
        <v>137</v>
      </c>
      <c r="D791" s="159" t="s">
        <v>15</v>
      </c>
      <c r="E791" s="160" t="n">
        <v>3.04487791</v>
      </c>
      <c r="F791" s="159" t="n">
        <v>0</v>
      </c>
      <c r="G791" s="160" t="n">
        <v>3.04487791</v>
      </c>
      <c r="H791" s="160" t="n">
        <v>0</v>
      </c>
      <c r="I791" s="160" t="n">
        <v>0</v>
      </c>
      <c r="J791" s="159" t="n">
        <v>0</v>
      </c>
    </row>
    <row r="792" customFormat="false" ht="12.75" hidden="false" customHeight="false" outlineLevel="0" collapsed="false">
      <c r="A792" s="0" t="n">
        <f aca="false">INDEX(BucketTable,MATCH(B792,SumMonths,0),1)</f>
        <v>14</v>
      </c>
      <c r="B792" s="171" t="n">
        <v>41456</v>
      </c>
      <c r="C792" s="159" t="s">
        <v>138</v>
      </c>
      <c r="D792" s="159" t="s">
        <v>15</v>
      </c>
      <c r="E792" s="160" t="n">
        <v>-1.0697731</v>
      </c>
      <c r="F792" s="159" t="n">
        <v>0</v>
      </c>
      <c r="G792" s="160" t="n">
        <v>-1.0697731</v>
      </c>
      <c r="H792" s="160" t="n">
        <v>0</v>
      </c>
      <c r="I792" s="160" t="n">
        <v>0</v>
      </c>
      <c r="J792" s="159" t="n">
        <v>0</v>
      </c>
    </row>
    <row r="793" customFormat="false" ht="12.75" hidden="false" customHeight="false" outlineLevel="0" collapsed="false">
      <c r="A793" s="0" t="n">
        <f aca="false">INDEX(BucketTable,MATCH(B793,SumMonths,0),1)</f>
        <v>14</v>
      </c>
      <c r="B793" s="171" t="n">
        <v>41456</v>
      </c>
      <c r="C793" s="159" t="s">
        <v>139</v>
      </c>
      <c r="D793" s="159" t="s">
        <v>15</v>
      </c>
      <c r="E793" s="160" t="n">
        <v>-1.32812534</v>
      </c>
      <c r="F793" s="159" t="n">
        <v>0</v>
      </c>
      <c r="G793" s="160" t="n">
        <v>-1.32812534</v>
      </c>
      <c r="H793" s="160" t="n">
        <v>0.0126</v>
      </c>
      <c r="I793" s="160" t="n">
        <v>-0.016734379284</v>
      </c>
      <c r="J793" s="159" t="n">
        <v>0</v>
      </c>
    </row>
    <row r="794" customFormat="false" ht="12.75" hidden="false" customHeight="false" outlineLevel="0" collapsed="false">
      <c r="A794" s="0" t="n">
        <f aca="false">INDEX(BucketTable,MATCH(B794,SumMonths,0),1)</f>
        <v>14</v>
      </c>
      <c r="B794" s="171" t="n">
        <v>41456</v>
      </c>
      <c r="C794" s="159" t="s">
        <v>140</v>
      </c>
      <c r="D794" s="159" t="s">
        <v>15</v>
      </c>
      <c r="E794" s="160" t="n">
        <v>-0.64697947</v>
      </c>
      <c r="F794" s="159" t="n">
        <v>0</v>
      </c>
      <c r="G794" s="160" t="n">
        <v>-0.64697947</v>
      </c>
      <c r="H794" s="160" t="n">
        <v>0</v>
      </c>
      <c r="I794" s="160" t="n">
        <v>0</v>
      </c>
      <c r="J794" s="159" t="n">
        <v>0</v>
      </c>
    </row>
    <row r="795" customFormat="false" ht="12.75" hidden="false" customHeight="false" outlineLevel="0" collapsed="false">
      <c r="A795" s="0" t="n">
        <f aca="false">INDEX(BucketTable,MATCH(B795,SumMonths,0),1)</f>
        <v>14</v>
      </c>
      <c r="B795" s="171" t="n">
        <v>41487</v>
      </c>
      <c r="C795" s="159" t="s">
        <v>137</v>
      </c>
      <c r="D795" s="159" t="s">
        <v>15</v>
      </c>
      <c r="E795" s="160" t="n">
        <v>3.02788822</v>
      </c>
      <c r="F795" s="159" t="n">
        <v>0</v>
      </c>
      <c r="G795" s="160" t="n">
        <v>3.02788822</v>
      </c>
      <c r="H795" s="160" t="n">
        <v>0</v>
      </c>
      <c r="I795" s="160" t="n">
        <v>0</v>
      </c>
      <c r="J795" s="159" t="n">
        <v>0</v>
      </c>
    </row>
    <row r="796" customFormat="false" ht="12.75" hidden="false" customHeight="false" outlineLevel="0" collapsed="false">
      <c r="A796" s="0" t="n">
        <f aca="false">INDEX(BucketTable,MATCH(B796,SumMonths,0),1)</f>
        <v>14</v>
      </c>
      <c r="B796" s="171" t="n">
        <v>41487</v>
      </c>
      <c r="C796" s="159" t="s">
        <v>138</v>
      </c>
      <c r="D796" s="159" t="s">
        <v>15</v>
      </c>
      <c r="E796" s="160" t="n">
        <v>-1.06380402</v>
      </c>
      <c r="F796" s="159" t="n">
        <v>0</v>
      </c>
      <c r="G796" s="160" t="n">
        <v>-1.06380402</v>
      </c>
      <c r="H796" s="160" t="n">
        <v>0</v>
      </c>
      <c r="I796" s="160" t="n">
        <v>0</v>
      </c>
      <c r="J796" s="159" t="n">
        <v>0</v>
      </c>
    </row>
    <row r="797" customFormat="false" ht="12.75" hidden="false" customHeight="false" outlineLevel="0" collapsed="false">
      <c r="A797" s="0" t="n">
        <f aca="false">INDEX(BucketTable,MATCH(B797,SumMonths,0),1)</f>
        <v>14</v>
      </c>
      <c r="B797" s="171" t="n">
        <v>41487</v>
      </c>
      <c r="C797" s="159" t="s">
        <v>139</v>
      </c>
      <c r="D797" s="159" t="s">
        <v>15</v>
      </c>
      <c r="E797" s="160" t="n">
        <v>-1.32071472</v>
      </c>
      <c r="F797" s="159" t="n">
        <v>0</v>
      </c>
      <c r="G797" s="160" t="n">
        <v>-1.32071472</v>
      </c>
      <c r="H797" s="160" t="n">
        <v>0.0126</v>
      </c>
      <c r="I797" s="160" t="n">
        <v>-0.016641005472</v>
      </c>
      <c r="J797" s="159" t="n">
        <v>0</v>
      </c>
    </row>
    <row r="798" customFormat="false" ht="12.75" hidden="false" customHeight="false" outlineLevel="0" collapsed="false">
      <c r="A798" s="0" t="n">
        <f aca="false">INDEX(BucketTable,MATCH(B798,SumMonths,0),1)</f>
        <v>14</v>
      </c>
      <c r="B798" s="171" t="n">
        <v>41487</v>
      </c>
      <c r="C798" s="159" t="s">
        <v>140</v>
      </c>
      <c r="D798" s="159" t="s">
        <v>15</v>
      </c>
      <c r="E798" s="160" t="n">
        <v>-0.64336948</v>
      </c>
      <c r="F798" s="159" t="n">
        <v>0</v>
      </c>
      <c r="G798" s="160" t="n">
        <v>-0.64336948</v>
      </c>
      <c r="H798" s="160" t="n">
        <v>0</v>
      </c>
      <c r="I798" s="160" t="n">
        <v>0</v>
      </c>
      <c r="J798" s="159" t="n">
        <v>0</v>
      </c>
    </row>
    <row r="799" customFormat="false" ht="12.75" hidden="false" customHeight="false" outlineLevel="0" collapsed="false">
      <c r="A799" s="0" t="n">
        <f aca="false">INDEX(BucketTable,MATCH(B799,SumMonths,0),1)</f>
        <v>14</v>
      </c>
      <c r="B799" s="171" t="n">
        <v>41518</v>
      </c>
      <c r="C799" s="159" t="s">
        <v>137</v>
      </c>
      <c r="D799" s="159" t="s">
        <v>15</v>
      </c>
      <c r="E799" s="160" t="n">
        <v>2.91384601</v>
      </c>
      <c r="F799" s="159" t="n">
        <v>0</v>
      </c>
      <c r="G799" s="160" t="n">
        <v>2.91384601</v>
      </c>
      <c r="H799" s="160" t="n">
        <v>0</v>
      </c>
      <c r="I799" s="160" t="n">
        <v>0</v>
      </c>
      <c r="J799" s="159" t="n">
        <v>0</v>
      </c>
    </row>
    <row r="800" customFormat="false" ht="12.75" hidden="false" customHeight="false" outlineLevel="0" collapsed="false">
      <c r="A800" s="0" t="n">
        <f aca="false">INDEX(BucketTable,MATCH(B800,SumMonths,0),1)</f>
        <v>14</v>
      </c>
      <c r="B800" s="171" t="n">
        <v>41518</v>
      </c>
      <c r="C800" s="159" t="s">
        <v>138</v>
      </c>
      <c r="D800" s="159" t="s">
        <v>15</v>
      </c>
      <c r="E800" s="160" t="n">
        <v>-1.02373697</v>
      </c>
      <c r="F800" s="159" t="n">
        <v>0</v>
      </c>
      <c r="G800" s="160" t="n">
        <v>-1.02373697</v>
      </c>
      <c r="H800" s="160" t="n">
        <v>0</v>
      </c>
      <c r="I800" s="160" t="n">
        <v>0</v>
      </c>
      <c r="J800" s="159" t="n">
        <v>0</v>
      </c>
    </row>
    <row r="801" customFormat="false" ht="12.75" hidden="false" customHeight="false" outlineLevel="0" collapsed="false">
      <c r="A801" s="0" t="n">
        <f aca="false">INDEX(BucketTable,MATCH(B801,SumMonths,0),1)</f>
        <v>14</v>
      </c>
      <c r="B801" s="171" t="n">
        <v>41518</v>
      </c>
      <c r="C801" s="159" t="s">
        <v>139</v>
      </c>
      <c r="D801" s="159" t="s">
        <v>15</v>
      </c>
      <c r="E801" s="160" t="n">
        <v>-1.27097139</v>
      </c>
      <c r="F801" s="159" t="n">
        <v>0</v>
      </c>
      <c r="G801" s="160" t="n">
        <v>-1.27097139</v>
      </c>
      <c r="H801" s="160" t="n">
        <v>0.0126</v>
      </c>
      <c r="I801" s="160" t="n">
        <v>-0.016014239514</v>
      </c>
      <c r="J801" s="159" t="n">
        <v>0</v>
      </c>
    </row>
    <row r="802" customFormat="false" ht="12.75" hidden="false" customHeight="false" outlineLevel="0" collapsed="false">
      <c r="A802" s="0" t="n">
        <f aca="false">INDEX(BucketTable,MATCH(B802,SumMonths,0),1)</f>
        <v>14</v>
      </c>
      <c r="B802" s="171" t="n">
        <v>41518</v>
      </c>
      <c r="C802" s="159" t="s">
        <v>140</v>
      </c>
      <c r="D802" s="159" t="s">
        <v>15</v>
      </c>
      <c r="E802" s="160" t="n">
        <v>-0.61913765</v>
      </c>
      <c r="F802" s="159" t="n">
        <v>0</v>
      </c>
      <c r="G802" s="160" t="n">
        <v>-0.61913765</v>
      </c>
      <c r="H802" s="160" t="n">
        <v>0</v>
      </c>
      <c r="I802" s="160" t="n">
        <v>0</v>
      </c>
      <c r="J802" s="159" t="n">
        <v>0</v>
      </c>
    </row>
    <row r="803" customFormat="false" ht="12.75" hidden="false" customHeight="false" outlineLevel="0" collapsed="false">
      <c r="A803" s="0" t="n">
        <f aca="false">INDEX(BucketTable,MATCH(B803,SumMonths,0),1)</f>
        <v>14</v>
      </c>
      <c r="B803" s="171" t="n">
        <v>41548</v>
      </c>
      <c r="C803" s="159" t="s">
        <v>137</v>
      </c>
      <c r="D803" s="159" t="s">
        <v>15</v>
      </c>
      <c r="E803" s="160" t="n">
        <v>2.99467768</v>
      </c>
      <c r="F803" s="159" t="n">
        <v>0</v>
      </c>
      <c r="G803" s="160" t="n">
        <v>2.99467768</v>
      </c>
      <c r="H803" s="160" t="n">
        <v>0</v>
      </c>
      <c r="I803" s="160" t="n">
        <v>0</v>
      </c>
      <c r="J803" s="159" t="n">
        <v>0</v>
      </c>
    </row>
    <row r="804" customFormat="false" ht="12.75" hidden="false" customHeight="false" outlineLevel="0" collapsed="false">
      <c r="A804" s="0" t="n">
        <f aca="false">INDEX(BucketTable,MATCH(B804,SumMonths,0),1)</f>
        <v>14</v>
      </c>
      <c r="B804" s="171" t="n">
        <v>41548</v>
      </c>
      <c r="C804" s="159" t="s">
        <v>138</v>
      </c>
      <c r="D804" s="159" t="s">
        <v>15</v>
      </c>
      <c r="E804" s="160" t="n">
        <v>-1.05213599</v>
      </c>
      <c r="F804" s="159" t="n">
        <v>0</v>
      </c>
      <c r="G804" s="160" t="n">
        <v>-1.05213599</v>
      </c>
      <c r="H804" s="160" t="n">
        <v>0</v>
      </c>
      <c r="I804" s="160" t="n">
        <v>0</v>
      </c>
      <c r="J804" s="159" t="n">
        <v>0</v>
      </c>
    </row>
    <row r="805" customFormat="false" ht="12.75" hidden="false" customHeight="false" outlineLevel="0" collapsed="false">
      <c r="A805" s="0" t="n">
        <f aca="false">INDEX(BucketTable,MATCH(B805,SumMonths,0),1)</f>
        <v>14</v>
      </c>
      <c r="B805" s="171" t="n">
        <v>41548</v>
      </c>
      <c r="C805" s="159" t="s">
        <v>139</v>
      </c>
      <c r="D805" s="159" t="s">
        <v>15</v>
      </c>
      <c r="E805" s="160" t="n">
        <v>-1.30622883</v>
      </c>
      <c r="F805" s="159" t="n">
        <v>0</v>
      </c>
      <c r="G805" s="160" t="n">
        <v>-1.30622883</v>
      </c>
      <c r="H805" s="160" t="n">
        <v>0.0126</v>
      </c>
      <c r="I805" s="160" t="n">
        <v>-0.016458483258</v>
      </c>
      <c r="J805" s="159" t="n">
        <v>0</v>
      </c>
    </row>
    <row r="806" customFormat="false" ht="12.75" hidden="false" customHeight="false" outlineLevel="0" collapsed="false">
      <c r="A806" s="0" t="n">
        <f aca="false">INDEX(BucketTable,MATCH(B806,SumMonths,0),1)</f>
        <v>14</v>
      </c>
      <c r="B806" s="171" t="n">
        <v>41548</v>
      </c>
      <c r="C806" s="159" t="s">
        <v>140</v>
      </c>
      <c r="D806" s="159" t="s">
        <v>15</v>
      </c>
      <c r="E806" s="160" t="n">
        <v>-0.63631286</v>
      </c>
      <c r="F806" s="159" t="n">
        <v>0</v>
      </c>
      <c r="G806" s="160" t="n">
        <v>-0.63631286</v>
      </c>
      <c r="H806" s="160" t="n">
        <v>0</v>
      </c>
      <c r="I806" s="160" t="n">
        <v>0</v>
      </c>
      <c r="J806" s="159" t="n">
        <v>0</v>
      </c>
    </row>
    <row r="807" customFormat="false" ht="12.75" hidden="false" customHeight="false" outlineLevel="0" collapsed="false">
      <c r="A807" s="0" t="n">
        <f aca="false">INDEX(BucketTable,MATCH(B807,SumMonths,0),1)</f>
        <v>14</v>
      </c>
      <c r="B807" s="171" t="n">
        <v>41579</v>
      </c>
      <c r="C807" s="159" t="s">
        <v>137</v>
      </c>
      <c r="D807" s="159" t="s">
        <v>15</v>
      </c>
      <c r="E807" s="160" t="n">
        <v>2.88185033</v>
      </c>
      <c r="F807" s="159" t="n">
        <v>0</v>
      </c>
      <c r="G807" s="160" t="n">
        <v>2.88185033</v>
      </c>
      <c r="H807" s="160" t="n">
        <v>-0.0045422911644</v>
      </c>
      <c r="I807" s="160" t="n">
        <v>-0.0130902032910822</v>
      </c>
      <c r="J807" s="159" t="n">
        <v>0</v>
      </c>
    </row>
    <row r="808" customFormat="false" ht="12.75" hidden="false" customHeight="false" outlineLevel="0" collapsed="false">
      <c r="A808" s="0" t="n">
        <f aca="false">INDEX(BucketTable,MATCH(B808,SumMonths,0),1)</f>
        <v>14</v>
      </c>
      <c r="B808" s="171" t="n">
        <v>41579</v>
      </c>
      <c r="C808" s="159" t="s">
        <v>138</v>
      </c>
      <c r="D808" s="159" t="s">
        <v>15</v>
      </c>
      <c r="E808" s="160" t="n">
        <v>-1.01249576</v>
      </c>
      <c r="F808" s="159" t="n">
        <v>0</v>
      </c>
      <c r="G808" s="160" t="n">
        <v>-1.01249576</v>
      </c>
      <c r="H808" s="160" t="n">
        <v>0.010995388031</v>
      </c>
      <c r="I808" s="160" t="n">
        <v>-0.0111327837609422</v>
      </c>
      <c r="J808" s="159" t="n">
        <v>0</v>
      </c>
    </row>
    <row r="809" customFormat="false" ht="12.75" hidden="false" customHeight="false" outlineLevel="0" collapsed="false">
      <c r="A809" s="0" t="n">
        <f aca="false">INDEX(BucketTable,MATCH(B809,SumMonths,0),1)</f>
        <v>14</v>
      </c>
      <c r="B809" s="171" t="n">
        <v>41579</v>
      </c>
      <c r="C809" s="159" t="s">
        <v>139</v>
      </c>
      <c r="D809" s="159" t="s">
        <v>15</v>
      </c>
      <c r="E809" s="160" t="n">
        <v>-1.25701541</v>
      </c>
      <c r="F809" s="159" t="n">
        <v>0</v>
      </c>
      <c r="G809" s="160" t="n">
        <v>-1.25701541</v>
      </c>
      <c r="H809" s="160" t="n">
        <v>0.0126</v>
      </c>
      <c r="I809" s="160" t="n">
        <v>-0.015838394166</v>
      </c>
      <c r="J809" s="159" t="n">
        <v>0</v>
      </c>
    </row>
    <row r="810" customFormat="false" ht="12.75" hidden="false" customHeight="false" outlineLevel="0" collapsed="false">
      <c r="A810" s="0" t="n">
        <f aca="false">INDEX(BucketTable,MATCH(B810,SumMonths,0),1)</f>
        <v>14</v>
      </c>
      <c r="B810" s="171" t="n">
        <v>41579</v>
      </c>
      <c r="C810" s="159" t="s">
        <v>140</v>
      </c>
      <c r="D810" s="159" t="s">
        <v>15</v>
      </c>
      <c r="E810" s="160" t="n">
        <v>-0.61233916</v>
      </c>
      <c r="F810" s="159" t="n">
        <v>0</v>
      </c>
      <c r="G810" s="160" t="n">
        <v>-0.61233916</v>
      </c>
      <c r="H810" s="160" t="n">
        <v>-0.0045422911644</v>
      </c>
      <c r="I810" s="160" t="n">
        <v>0.00278142275608412</v>
      </c>
      <c r="J810" s="159" t="n">
        <v>0</v>
      </c>
    </row>
    <row r="811" customFormat="false" ht="12.75" hidden="false" customHeight="false" outlineLevel="0" collapsed="false">
      <c r="A811" s="0" t="n">
        <f aca="false">INDEX(BucketTable,MATCH(B811,SumMonths,0),1)</f>
        <v>14</v>
      </c>
      <c r="B811" s="171" t="n">
        <v>41609</v>
      </c>
      <c r="C811" s="159" t="s">
        <v>137</v>
      </c>
      <c r="D811" s="159" t="s">
        <v>15</v>
      </c>
      <c r="E811" s="160" t="n">
        <v>2.96175862</v>
      </c>
      <c r="F811" s="159" t="n">
        <v>0</v>
      </c>
      <c r="G811" s="160" t="n">
        <v>2.96175862</v>
      </c>
      <c r="H811" s="160" t="n">
        <v>-0.0084547996521</v>
      </c>
      <c r="I811" s="160" t="n">
        <v>-0.0250410757499802</v>
      </c>
      <c r="J811" s="159" t="n">
        <v>0</v>
      </c>
    </row>
    <row r="812" customFormat="false" ht="12.75" hidden="false" customHeight="false" outlineLevel="0" collapsed="false">
      <c r="A812" s="0" t="n">
        <f aca="false">INDEX(BucketTable,MATCH(B812,SumMonths,0),1)</f>
        <v>14</v>
      </c>
      <c r="B812" s="171" t="n">
        <v>41609</v>
      </c>
      <c r="C812" s="159" t="s">
        <v>138</v>
      </c>
      <c r="D812" s="159" t="s">
        <v>15</v>
      </c>
      <c r="E812" s="160" t="n">
        <v>-1.04057036</v>
      </c>
      <c r="F812" s="159" t="n">
        <v>0</v>
      </c>
      <c r="G812" s="160" t="n">
        <v>-1.04057036</v>
      </c>
      <c r="H812" s="160" t="n">
        <v>0.005737900733</v>
      </c>
      <c r="I812" s="160" t="n">
        <v>-0.00597068943138207</v>
      </c>
      <c r="J812" s="159" t="n">
        <v>0</v>
      </c>
    </row>
    <row r="813" customFormat="false" ht="12.75" hidden="false" customHeight="false" outlineLevel="0" collapsed="false">
      <c r="A813" s="0" t="n">
        <f aca="false">INDEX(BucketTable,MATCH(B813,SumMonths,0),1)</f>
        <v>14</v>
      </c>
      <c r="B813" s="171" t="n">
        <v>41609</v>
      </c>
      <c r="C813" s="159" t="s">
        <v>139</v>
      </c>
      <c r="D813" s="159" t="s">
        <v>15</v>
      </c>
      <c r="E813" s="160" t="n">
        <v>-1.29187008</v>
      </c>
      <c r="F813" s="159" t="n">
        <v>0</v>
      </c>
      <c r="G813" s="160" t="n">
        <v>-1.29187008</v>
      </c>
      <c r="H813" s="160" t="n">
        <v>0.0126</v>
      </c>
      <c r="I813" s="160" t="n">
        <v>-0.016277563008</v>
      </c>
      <c r="J813" s="159" t="n">
        <v>0</v>
      </c>
    </row>
    <row r="814" customFormat="false" ht="12.75" hidden="false" customHeight="false" outlineLevel="0" collapsed="false">
      <c r="A814" s="0" t="n">
        <f aca="false">INDEX(BucketTable,MATCH(B814,SumMonths,0),1)</f>
        <v>14</v>
      </c>
      <c r="B814" s="171" t="n">
        <v>41609</v>
      </c>
      <c r="C814" s="159" t="s">
        <v>140</v>
      </c>
      <c r="D814" s="159" t="s">
        <v>15</v>
      </c>
      <c r="E814" s="160" t="n">
        <v>-0.62931818</v>
      </c>
      <c r="F814" s="159" t="n">
        <v>0</v>
      </c>
      <c r="G814" s="160" t="n">
        <v>-0.62931818</v>
      </c>
      <c r="H814" s="160" t="n">
        <v>-0.0084547996521</v>
      </c>
      <c r="I814" s="160" t="n">
        <v>0.0053207591293242</v>
      </c>
      <c r="J814" s="159" t="n">
        <v>0</v>
      </c>
    </row>
    <row r="815" customFormat="false" ht="12.75" hidden="false" customHeight="false" outlineLevel="0" collapsed="false">
      <c r="A815" s="0" t="n">
        <f aca="false">INDEX(BucketTable,MATCH(B815,SumMonths,0),1)</f>
        <v>14</v>
      </c>
      <c r="B815" s="171" t="n">
        <v>41640</v>
      </c>
      <c r="C815" s="159" t="s">
        <v>137</v>
      </c>
      <c r="D815" s="159" t="s">
        <v>15</v>
      </c>
      <c r="E815" s="160" t="n">
        <v>2.94514047</v>
      </c>
      <c r="F815" s="159" t="n">
        <v>0</v>
      </c>
      <c r="G815" s="160" t="n">
        <v>2.94514047</v>
      </c>
      <c r="H815" s="160" t="n">
        <v>0</v>
      </c>
      <c r="I815" s="160" t="n">
        <v>0</v>
      </c>
      <c r="J815" s="159" t="n">
        <v>0</v>
      </c>
    </row>
    <row r="816" customFormat="false" ht="12.75" hidden="false" customHeight="false" outlineLevel="0" collapsed="false">
      <c r="A816" s="0" t="n">
        <f aca="false">INDEX(BucketTable,MATCH(B816,SumMonths,0),1)</f>
        <v>14</v>
      </c>
      <c r="B816" s="171" t="n">
        <v>41640</v>
      </c>
      <c r="C816" s="159" t="s">
        <v>138</v>
      </c>
      <c r="D816" s="159" t="s">
        <v>15</v>
      </c>
      <c r="E816" s="160" t="n">
        <v>-1.03473182</v>
      </c>
      <c r="F816" s="159" t="n">
        <v>0</v>
      </c>
      <c r="G816" s="160" t="n">
        <v>-1.03473182</v>
      </c>
      <c r="H816" s="160" t="n">
        <v>-0.01713967323304</v>
      </c>
      <c r="I816" s="160" t="n">
        <v>0.0177349652786288</v>
      </c>
      <c r="J816" s="159" t="n">
        <v>0</v>
      </c>
    </row>
    <row r="817" customFormat="false" ht="12.75" hidden="false" customHeight="false" outlineLevel="0" collapsed="false">
      <c r="A817" s="0" t="n">
        <f aca="false">INDEX(BucketTable,MATCH(B817,SumMonths,0),1)</f>
        <v>14</v>
      </c>
      <c r="B817" s="171" t="n">
        <v>41640</v>
      </c>
      <c r="C817" s="159" t="s">
        <v>139</v>
      </c>
      <c r="D817" s="159" t="s">
        <v>15</v>
      </c>
      <c r="E817" s="160" t="n">
        <v>-1.28462152</v>
      </c>
      <c r="F817" s="159" t="n">
        <v>0</v>
      </c>
      <c r="G817" s="160" t="n">
        <v>-1.28462152</v>
      </c>
      <c r="H817" s="160" t="n">
        <v>0.0126</v>
      </c>
      <c r="I817" s="160" t="n">
        <v>-0.016186231152</v>
      </c>
      <c r="J817" s="159" t="n">
        <v>0</v>
      </c>
    </row>
    <row r="818" customFormat="false" ht="12.75" hidden="false" customHeight="false" outlineLevel="0" collapsed="false">
      <c r="A818" s="0" t="n">
        <f aca="false">INDEX(BucketTable,MATCH(B818,SumMonths,0),1)</f>
        <v>14</v>
      </c>
      <c r="B818" s="171" t="n">
        <v>41640</v>
      </c>
      <c r="C818" s="159" t="s">
        <v>140</v>
      </c>
      <c r="D818" s="159" t="s">
        <v>15</v>
      </c>
      <c r="E818" s="160" t="n">
        <v>-0.62578713</v>
      </c>
      <c r="F818" s="159" t="n">
        <v>0</v>
      </c>
      <c r="G818" s="160" t="n">
        <v>-0.62578713</v>
      </c>
      <c r="H818" s="160" t="n">
        <v>0</v>
      </c>
      <c r="I818" s="160" t="n">
        <v>0</v>
      </c>
      <c r="J818" s="159" t="n">
        <v>0</v>
      </c>
    </row>
    <row r="819" customFormat="false" ht="12.75" hidden="false" customHeight="false" outlineLevel="0" collapsed="false">
      <c r="A819" s="0" t="n">
        <f aca="false">INDEX(BucketTable,MATCH(B819,SumMonths,0),1)</f>
        <v>14</v>
      </c>
      <c r="B819" s="171" t="n">
        <v>41671</v>
      </c>
      <c r="C819" s="159" t="s">
        <v>137</v>
      </c>
      <c r="D819" s="159" t="s">
        <v>15</v>
      </c>
      <c r="E819" s="160" t="n">
        <v>2.64518436</v>
      </c>
      <c r="F819" s="159" t="n">
        <v>0</v>
      </c>
      <c r="G819" s="160" t="n">
        <v>2.64518436</v>
      </c>
      <c r="H819" s="160" t="n">
        <v>0</v>
      </c>
      <c r="I819" s="160" t="n">
        <v>0</v>
      </c>
      <c r="J819" s="159" t="n">
        <v>0</v>
      </c>
    </row>
    <row r="820" customFormat="false" ht="12.75" hidden="false" customHeight="false" outlineLevel="0" collapsed="false">
      <c r="A820" s="0" t="n">
        <f aca="false">INDEX(BucketTable,MATCH(B820,SumMonths,0),1)</f>
        <v>14</v>
      </c>
      <c r="B820" s="171" t="n">
        <v>41671</v>
      </c>
      <c r="C820" s="159" t="s">
        <v>138</v>
      </c>
      <c r="D820" s="159" t="s">
        <v>15</v>
      </c>
      <c r="E820" s="160" t="n">
        <v>-0.92934665</v>
      </c>
      <c r="F820" s="159" t="n">
        <v>0</v>
      </c>
      <c r="G820" s="160" t="n">
        <v>-0.92934665</v>
      </c>
      <c r="H820" s="160" t="n">
        <v>-0.00566470623017</v>
      </c>
      <c r="I820" s="160" t="n">
        <v>0.00526447575824262</v>
      </c>
      <c r="J820" s="159" t="n">
        <v>0</v>
      </c>
    </row>
    <row r="821" customFormat="false" ht="12.75" hidden="false" customHeight="false" outlineLevel="0" collapsed="false">
      <c r="A821" s="0" t="n">
        <f aca="false">INDEX(BucketTable,MATCH(B821,SumMonths,0),1)</f>
        <v>14</v>
      </c>
      <c r="B821" s="171" t="n">
        <v>41671</v>
      </c>
      <c r="C821" s="159" t="s">
        <v>139</v>
      </c>
      <c r="D821" s="159" t="s">
        <v>15</v>
      </c>
      <c r="E821" s="160" t="n">
        <v>-1.15378563</v>
      </c>
      <c r="F821" s="159" t="n">
        <v>0</v>
      </c>
      <c r="G821" s="160" t="n">
        <v>-1.15378563</v>
      </c>
      <c r="H821" s="160" t="n">
        <v>0.0126</v>
      </c>
      <c r="I821" s="160" t="n">
        <v>-0.014537698938</v>
      </c>
      <c r="J821" s="159" t="n">
        <v>0</v>
      </c>
    </row>
    <row r="822" customFormat="false" ht="12.75" hidden="false" customHeight="false" outlineLevel="0" collapsed="false">
      <c r="A822" s="0" t="n">
        <f aca="false">INDEX(BucketTable,MATCH(B822,SumMonths,0),1)</f>
        <v>14</v>
      </c>
      <c r="B822" s="171" t="n">
        <v>41671</v>
      </c>
      <c r="C822" s="159" t="s">
        <v>140</v>
      </c>
      <c r="D822" s="159" t="s">
        <v>15</v>
      </c>
      <c r="E822" s="160" t="n">
        <v>-0.56205208</v>
      </c>
      <c r="F822" s="159" t="n">
        <v>0</v>
      </c>
      <c r="G822" s="160" t="n">
        <v>-0.56205208</v>
      </c>
      <c r="H822" s="160" t="n">
        <v>0</v>
      </c>
      <c r="I822" s="160" t="n">
        <v>0</v>
      </c>
      <c r="J822" s="159" t="n">
        <v>0</v>
      </c>
    </row>
    <row r="823" customFormat="false" ht="12.75" hidden="false" customHeight="false" outlineLevel="0" collapsed="false">
      <c r="A823" s="0" t="n">
        <f aca="false">INDEX(BucketTable,MATCH(B823,SumMonths,0),1)</f>
        <v>14</v>
      </c>
      <c r="B823" s="171" t="n">
        <v>41699</v>
      </c>
      <c r="C823" s="159" t="s">
        <v>137</v>
      </c>
      <c r="D823" s="159" t="s">
        <v>15</v>
      </c>
      <c r="E823" s="160" t="n">
        <v>2.91371844</v>
      </c>
      <c r="F823" s="159" t="n">
        <v>0</v>
      </c>
      <c r="G823" s="160" t="n">
        <v>2.91371844</v>
      </c>
      <c r="H823" s="160" t="n">
        <v>0</v>
      </c>
      <c r="I823" s="160" t="n">
        <v>0</v>
      </c>
      <c r="J823" s="159" t="n">
        <v>0</v>
      </c>
    </row>
    <row r="824" customFormat="false" ht="12.75" hidden="false" customHeight="false" outlineLevel="0" collapsed="false">
      <c r="A824" s="0" t="n">
        <f aca="false">INDEX(BucketTable,MATCH(B824,SumMonths,0),1)</f>
        <v>14</v>
      </c>
      <c r="B824" s="171" t="n">
        <v>41699</v>
      </c>
      <c r="C824" s="159" t="s">
        <v>138</v>
      </c>
      <c r="D824" s="159" t="s">
        <v>15</v>
      </c>
      <c r="E824" s="160" t="n">
        <v>-1.02369215</v>
      </c>
      <c r="F824" s="159" t="n">
        <v>0</v>
      </c>
      <c r="G824" s="160" t="n">
        <v>-1.02369215</v>
      </c>
      <c r="H824" s="160" t="n">
        <v>0.016075611114</v>
      </c>
      <c r="I824" s="160" t="n">
        <v>-0.0164564769038546</v>
      </c>
      <c r="J824" s="159" t="n">
        <v>0</v>
      </c>
    </row>
    <row r="825" customFormat="false" ht="12.75" hidden="false" customHeight="false" outlineLevel="0" collapsed="false">
      <c r="A825" s="0" t="n">
        <f aca="false">INDEX(BucketTable,MATCH(B825,SumMonths,0),1)</f>
        <v>14</v>
      </c>
      <c r="B825" s="171" t="n">
        <v>41699</v>
      </c>
      <c r="C825" s="159" t="s">
        <v>139</v>
      </c>
      <c r="D825" s="159" t="s">
        <v>15</v>
      </c>
      <c r="E825" s="160" t="n">
        <v>-1.27091575</v>
      </c>
      <c r="F825" s="159" t="n">
        <v>0</v>
      </c>
      <c r="G825" s="160" t="n">
        <v>-1.27091575</v>
      </c>
      <c r="H825" s="160" t="n">
        <v>0.0126</v>
      </c>
      <c r="I825" s="160" t="n">
        <v>-0.01601353845</v>
      </c>
      <c r="J825" s="159" t="n">
        <v>0</v>
      </c>
    </row>
    <row r="826" customFormat="false" ht="12.75" hidden="false" customHeight="false" outlineLevel="0" collapsed="false">
      <c r="A826" s="0" t="n">
        <f aca="false">INDEX(BucketTable,MATCH(B826,SumMonths,0),1)</f>
        <v>14</v>
      </c>
      <c r="B826" s="171" t="n">
        <v>41699</v>
      </c>
      <c r="C826" s="159" t="s">
        <v>140</v>
      </c>
      <c r="D826" s="159" t="s">
        <v>15</v>
      </c>
      <c r="E826" s="160" t="n">
        <v>-0.61911054</v>
      </c>
      <c r="F826" s="159" t="n">
        <v>0</v>
      </c>
      <c r="G826" s="160" t="n">
        <v>-0.61911054</v>
      </c>
      <c r="H826" s="160" t="n">
        <v>0</v>
      </c>
      <c r="I826" s="160" t="n">
        <v>0</v>
      </c>
      <c r="J826" s="159" t="n">
        <v>0</v>
      </c>
    </row>
    <row r="827" customFormat="false" ht="12.75" hidden="false" customHeight="false" outlineLevel="0" collapsed="false">
      <c r="A827" s="0" t="n">
        <f aca="false">INDEX(BucketTable,MATCH(B827,SumMonths,0),1)</f>
        <v>14</v>
      </c>
      <c r="B827" s="171" t="n">
        <v>41730</v>
      </c>
      <c r="C827" s="159" t="s">
        <v>137</v>
      </c>
      <c r="D827" s="159" t="s">
        <v>15</v>
      </c>
      <c r="E827" s="160" t="n">
        <v>2.80385462</v>
      </c>
      <c r="F827" s="159" t="n">
        <v>0</v>
      </c>
      <c r="G827" s="160" t="n">
        <v>2.80385462</v>
      </c>
      <c r="H827" s="160" t="n">
        <v>0</v>
      </c>
      <c r="I827" s="160" t="n">
        <v>0</v>
      </c>
      <c r="J827" s="159" t="n">
        <v>0</v>
      </c>
    </row>
    <row r="828" customFormat="false" ht="12.75" hidden="false" customHeight="false" outlineLevel="0" collapsed="false">
      <c r="A828" s="0" t="n">
        <f aca="false">INDEX(BucketTable,MATCH(B828,SumMonths,0),1)</f>
        <v>14</v>
      </c>
      <c r="B828" s="171" t="n">
        <v>41730</v>
      </c>
      <c r="C828" s="159" t="s">
        <v>138</v>
      </c>
      <c r="D828" s="159" t="s">
        <v>15</v>
      </c>
      <c r="E828" s="160" t="n">
        <v>-0.98509311</v>
      </c>
      <c r="F828" s="159" t="n">
        <v>0</v>
      </c>
      <c r="G828" s="160" t="n">
        <v>-0.98509311</v>
      </c>
      <c r="H828" s="160" t="n">
        <v>0</v>
      </c>
      <c r="I828" s="160" t="n">
        <v>0</v>
      </c>
      <c r="J828" s="159" t="n">
        <v>0</v>
      </c>
    </row>
    <row r="829" customFormat="false" ht="12.75" hidden="false" customHeight="false" outlineLevel="0" collapsed="false">
      <c r="A829" s="0" t="n">
        <f aca="false">INDEX(BucketTable,MATCH(B829,SumMonths,0),1)</f>
        <v>14</v>
      </c>
      <c r="B829" s="171" t="n">
        <v>41730</v>
      </c>
      <c r="C829" s="159" t="s">
        <v>139</v>
      </c>
      <c r="D829" s="159" t="s">
        <v>15</v>
      </c>
      <c r="E829" s="160" t="n">
        <v>-1.22299497</v>
      </c>
      <c r="F829" s="159" t="n">
        <v>0</v>
      </c>
      <c r="G829" s="160" t="n">
        <v>-1.22299497</v>
      </c>
      <c r="H829" s="160" t="n">
        <v>0.0126</v>
      </c>
      <c r="I829" s="160" t="n">
        <v>-0.015409736622</v>
      </c>
      <c r="J829" s="159" t="n">
        <v>0</v>
      </c>
    </row>
    <row r="830" customFormat="false" ht="12.75" hidden="false" customHeight="false" outlineLevel="0" collapsed="false">
      <c r="A830" s="0" t="n">
        <f aca="false">INDEX(BucketTable,MATCH(B830,SumMonths,0),1)</f>
        <v>14</v>
      </c>
      <c r="B830" s="171" t="n">
        <v>41730</v>
      </c>
      <c r="C830" s="159" t="s">
        <v>140</v>
      </c>
      <c r="D830" s="159" t="s">
        <v>15</v>
      </c>
      <c r="E830" s="160" t="n">
        <v>-0.59576654</v>
      </c>
      <c r="F830" s="159" t="n">
        <v>0</v>
      </c>
      <c r="G830" s="160" t="n">
        <v>-0.59576654</v>
      </c>
      <c r="H830" s="160" t="n">
        <v>0</v>
      </c>
      <c r="I830" s="160" t="n">
        <v>0</v>
      </c>
      <c r="J830" s="159" t="n">
        <v>0</v>
      </c>
    </row>
    <row r="831" customFormat="false" ht="12.75" hidden="false" customHeight="false" outlineLevel="0" collapsed="false">
      <c r="A831" s="0" t="n">
        <f aca="false">INDEX(BucketTable,MATCH(B831,SumMonths,0),1)</f>
        <v>14</v>
      </c>
      <c r="B831" s="171" t="n">
        <v>41760</v>
      </c>
      <c r="C831" s="159" t="s">
        <v>137</v>
      </c>
      <c r="D831" s="159" t="s">
        <v>15</v>
      </c>
      <c r="E831" s="160" t="n">
        <v>2.88151406</v>
      </c>
      <c r="F831" s="159" t="n">
        <v>0</v>
      </c>
      <c r="G831" s="160" t="n">
        <v>2.88151406</v>
      </c>
      <c r="H831" s="160" t="n">
        <v>0</v>
      </c>
      <c r="I831" s="160" t="n">
        <v>0</v>
      </c>
      <c r="J831" s="159" t="n">
        <v>0</v>
      </c>
    </row>
    <row r="832" customFormat="false" ht="12.75" hidden="false" customHeight="false" outlineLevel="0" collapsed="false">
      <c r="A832" s="0" t="n">
        <f aca="false">INDEX(BucketTable,MATCH(B832,SumMonths,0),1)</f>
        <v>14</v>
      </c>
      <c r="B832" s="171" t="n">
        <v>41760</v>
      </c>
      <c r="C832" s="159" t="s">
        <v>138</v>
      </c>
      <c r="D832" s="159" t="s">
        <v>15</v>
      </c>
      <c r="E832" s="160" t="n">
        <v>-1.01237762</v>
      </c>
      <c r="F832" s="159" t="n">
        <v>0</v>
      </c>
      <c r="G832" s="160" t="n">
        <v>-1.01237762</v>
      </c>
      <c r="H832" s="160" t="n">
        <v>0</v>
      </c>
      <c r="I832" s="160" t="n">
        <v>0</v>
      </c>
      <c r="J832" s="159" t="n">
        <v>0</v>
      </c>
    </row>
    <row r="833" customFormat="false" ht="12.75" hidden="false" customHeight="false" outlineLevel="0" collapsed="false">
      <c r="A833" s="0" t="n">
        <f aca="false">INDEX(BucketTable,MATCH(B833,SumMonths,0),1)</f>
        <v>14</v>
      </c>
      <c r="B833" s="171" t="n">
        <v>41760</v>
      </c>
      <c r="C833" s="159" t="s">
        <v>139</v>
      </c>
      <c r="D833" s="159" t="s">
        <v>15</v>
      </c>
      <c r="E833" s="160" t="n">
        <v>-1.25686873</v>
      </c>
      <c r="F833" s="159" t="n">
        <v>0</v>
      </c>
      <c r="G833" s="160" t="n">
        <v>-1.25686873</v>
      </c>
      <c r="H833" s="160" t="n">
        <v>0.0126</v>
      </c>
      <c r="I833" s="160" t="n">
        <v>-0.015836545998</v>
      </c>
      <c r="J833" s="159" t="n">
        <v>0</v>
      </c>
    </row>
    <row r="834" customFormat="false" ht="12.75" hidden="false" customHeight="false" outlineLevel="0" collapsed="false">
      <c r="A834" s="0" t="n">
        <f aca="false">INDEX(BucketTable,MATCH(B834,SumMonths,0),1)</f>
        <v>14</v>
      </c>
      <c r="B834" s="171" t="n">
        <v>41760</v>
      </c>
      <c r="C834" s="159" t="s">
        <v>140</v>
      </c>
      <c r="D834" s="159" t="s">
        <v>15</v>
      </c>
      <c r="E834" s="160" t="n">
        <v>-0.61226771</v>
      </c>
      <c r="F834" s="159" t="n">
        <v>0</v>
      </c>
      <c r="G834" s="160" t="n">
        <v>-0.61226771</v>
      </c>
      <c r="H834" s="160" t="n">
        <v>0</v>
      </c>
      <c r="I834" s="160" t="n">
        <v>0</v>
      </c>
      <c r="J834" s="159" t="n">
        <v>0</v>
      </c>
    </row>
    <row r="835" customFormat="false" ht="12.75" hidden="false" customHeight="false" outlineLevel="0" collapsed="false">
      <c r="A835" s="0" t="n">
        <f aca="false">INDEX(BucketTable,MATCH(B835,SumMonths,0),1)</f>
        <v>14</v>
      </c>
      <c r="B835" s="171" t="n">
        <v>41791</v>
      </c>
      <c r="C835" s="159" t="s">
        <v>137</v>
      </c>
      <c r="D835" s="159" t="s">
        <v>15</v>
      </c>
      <c r="E835" s="160" t="n">
        <v>2.77282992</v>
      </c>
      <c r="F835" s="159" t="n">
        <v>0</v>
      </c>
      <c r="G835" s="160" t="n">
        <v>2.77282992</v>
      </c>
      <c r="H835" s="160" t="n">
        <v>0</v>
      </c>
      <c r="I835" s="160" t="n">
        <v>0</v>
      </c>
      <c r="J835" s="159" t="n">
        <v>0</v>
      </c>
    </row>
    <row r="836" customFormat="false" ht="12.75" hidden="false" customHeight="false" outlineLevel="0" collapsed="false">
      <c r="A836" s="0" t="n">
        <f aca="false">INDEX(BucketTable,MATCH(B836,SumMonths,0),1)</f>
        <v>14</v>
      </c>
      <c r="B836" s="171" t="n">
        <v>41791</v>
      </c>
      <c r="C836" s="159" t="s">
        <v>138</v>
      </c>
      <c r="D836" s="159" t="s">
        <v>15</v>
      </c>
      <c r="E836" s="160" t="n">
        <v>-0.97419304</v>
      </c>
      <c r="F836" s="159" t="n">
        <v>0</v>
      </c>
      <c r="G836" s="160" t="n">
        <v>-0.97419304</v>
      </c>
      <c r="H836" s="160" t="n">
        <v>0</v>
      </c>
      <c r="I836" s="160" t="n">
        <v>0</v>
      </c>
      <c r="J836" s="159" t="n">
        <v>0</v>
      </c>
    </row>
    <row r="837" customFormat="false" ht="12.75" hidden="false" customHeight="false" outlineLevel="0" collapsed="false">
      <c r="A837" s="0" t="n">
        <f aca="false">INDEX(BucketTable,MATCH(B837,SumMonths,0),1)</f>
        <v>14</v>
      </c>
      <c r="B837" s="171" t="n">
        <v>41791</v>
      </c>
      <c r="C837" s="159" t="s">
        <v>139</v>
      </c>
      <c r="D837" s="159" t="s">
        <v>15</v>
      </c>
      <c r="E837" s="160" t="n">
        <v>-1.20946251</v>
      </c>
      <c r="F837" s="159" t="n">
        <v>0</v>
      </c>
      <c r="G837" s="160" t="n">
        <v>-1.20946251</v>
      </c>
      <c r="H837" s="160" t="n">
        <v>0.0126</v>
      </c>
      <c r="I837" s="160" t="n">
        <v>-0.015239227626</v>
      </c>
      <c r="J837" s="159" t="n">
        <v>0</v>
      </c>
    </row>
    <row r="838" customFormat="false" ht="12.75" hidden="false" customHeight="false" outlineLevel="0" collapsed="false">
      <c r="A838" s="0" t="n">
        <f aca="false">INDEX(BucketTable,MATCH(B838,SumMonths,0),1)</f>
        <v>14</v>
      </c>
      <c r="B838" s="171" t="n">
        <v>41791</v>
      </c>
      <c r="C838" s="159" t="s">
        <v>140</v>
      </c>
      <c r="D838" s="159" t="s">
        <v>15</v>
      </c>
      <c r="E838" s="160" t="n">
        <v>-0.58917437</v>
      </c>
      <c r="F838" s="159" t="n">
        <v>0</v>
      </c>
      <c r="G838" s="160" t="n">
        <v>-0.58917437</v>
      </c>
      <c r="H838" s="160" t="n">
        <v>0</v>
      </c>
      <c r="I838" s="160" t="n">
        <v>0</v>
      </c>
      <c r="J838" s="159" t="n">
        <v>0</v>
      </c>
    </row>
    <row r="839" customFormat="false" ht="12.75" hidden="false" customHeight="false" outlineLevel="0" collapsed="false">
      <c r="A839" s="0" t="n">
        <f aca="false">INDEX(BucketTable,MATCH(B839,SumMonths,0),1)</f>
        <v>14</v>
      </c>
      <c r="B839" s="171" t="n">
        <v>41821</v>
      </c>
      <c r="C839" s="159" t="s">
        <v>137</v>
      </c>
      <c r="D839" s="159" t="s">
        <v>15</v>
      </c>
      <c r="E839" s="160" t="n">
        <v>2.84959562</v>
      </c>
      <c r="F839" s="159" t="n">
        <v>0</v>
      </c>
      <c r="G839" s="160" t="n">
        <v>2.84959562</v>
      </c>
      <c r="H839" s="160" t="n">
        <v>0</v>
      </c>
      <c r="I839" s="160" t="n">
        <v>0</v>
      </c>
      <c r="J839" s="159" t="n">
        <v>0</v>
      </c>
    </row>
    <row r="840" customFormat="false" ht="12.75" hidden="false" customHeight="false" outlineLevel="0" collapsed="false">
      <c r="A840" s="0" t="n">
        <f aca="false">INDEX(BucketTable,MATCH(B840,SumMonths,0),1)</f>
        <v>14</v>
      </c>
      <c r="B840" s="171" t="n">
        <v>41821</v>
      </c>
      <c r="C840" s="159" t="s">
        <v>138</v>
      </c>
      <c r="D840" s="159" t="s">
        <v>15</v>
      </c>
      <c r="E840" s="160" t="n">
        <v>-1.00116354</v>
      </c>
      <c r="F840" s="159" t="n">
        <v>0</v>
      </c>
      <c r="G840" s="160" t="n">
        <v>-1.00116354</v>
      </c>
      <c r="H840" s="160" t="n">
        <v>0</v>
      </c>
      <c r="I840" s="160" t="n">
        <v>0</v>
      </c>
      <c r="J840" s="159" t="n">
        <v>0</v>
      </c>
    </row>
    <row r="841" customFormat="false" ht="12.75" hidden="false" customHeight="false" outlineLevel="0" collapsed="false">
      <c r="A841" s="0" t="n">
        <f aca="false">INDEX(BucketTable,MATCH(B841,SumMonths,0),1)</f>
        <v>14</v>
      </c>
      <c r="B841" s="171" t="n">
        <v>41821</v>
      </c>
      <c r="C841" s="159" t="s">
        <v>139</v>
      </c>
      <c r="D841" s="159" t="s">
        <v>15</v>
      </c>
      <c r="E841" s="160" t="n">
        <v>-1.24294644</v>
      </c>
      <c r="F841" s="159" t="n">
        <v>0</v>
      </c>
      <c r="G841" s="160" t="n">
        <v>-1.24294644</v>
      </c>
      <c r="H841" s="160" t="n">
        <v>0.0126</v>
      </c>
      <c r="I841" s="160" t="n">
        <v>-0.015661125144</v>
      </c>
      <c r="J841" s="159" t="n">
        <v>0</v>
      </c>
    </row>
    <row r="842" customFormat="false" ht="12.75" hidden="false" customHeight="false" outlineLevel="0" collapsed="false">
      <c r="A842" s="0" t="n">
        <f aca="false">INDEX(BucketTable,MATCH(B842,SumMonths,0),1)</f>
        <v>14</v>
      </c>
      <c r="B842" s="171" t="n">
        <v>41821</v>
      </c>
      <c r="C842" s="159" t="s">
        <v>140</v>
      </c>
      <c r="D842" s="159" t="s">
        <v>15</v>
      </c>
      <c r="E842" s="160" t="n">
        <v>-0.60548564</v>
      </c>
      <c r="F842" s="159" t="n">
        <v>0</v>
      </c>
      <c r="G842" s="160" t="n">
        <v>-0.60548564</v>
      </c>
      <c r="H842" s="160" t="n">
        <v>0</v>
      </c>
      <c r="I842" s="160" t="n">
        <v>0</v>
      </c>
      <c r="J842" s="159" t="n">
        <v>0</v>
      </c>
    </row>
    <row r="843" customFormat="false" ht="12.75" hidden="false" customHeight="false" outlineLevel="0" collapsed="false">
      <c r="A843" s="0" t="n">
        <f aca="false">INDEX(BucketTable,MATCH(B843,SumMonths,0),1)</f>
        <v>14</v>
      </c>
      <c r="B843" s="171" t="n">
        <v>41852</v>
      </c>
      <c r="C843" s="159" t="s">
        <v>137</v>
      </c>
      <c r="D843" s="159" t="s">
        <v>15</v>
      </c>
      <c r="E843" s="160" t="n">
        <v>2.83348383</v>
      </c>
      <c r="F843" s="159" t="n">
        <v>0</v>
      </c>
      <c r="G843" s="160" t="n">
        <v>2.83348383</v>
      </c>
      <c r="H843" s="160" t="n">
        <v>0</v>
      </c>
      <c r="I843" s="160" t="n">
        <v>0</v>
      </c>
      <c r="J843" s="159" t="n">
        <v>0</v>
      </c>
    </row>
    <row r="844" customFormat="false" ht="12.75" hidden="false" customHeight="false" outlineLevel="0" collapsed="false">
      <c r="A844" s="0" t="n">
        <f aca="false">INDEX(BucketTable,MATCH(B844,SumMonths,0),1)</f>
        <v>14</v>
      </c>
      <c r="B844" s="171" t="n">
        <v>41852</v>
      </c>
      <c r="C844" s="159" t="s">
        <v>138</v>
      </c>
      <c r="D844" s="159" t="s">
        <v>15</v>
      </c>
      <c r="E844" s="160" t="n">
        <v>-0.9955029</v>
      </c>
      <c r="F844" s="159" t="n">
        <v>0</v>
      </c>
      <c r="G844" s="160" t="n">
        <v>-0.9955029</v>
      </c>
      <c r="H844" s="160" t="n">
        <v>0</v>
      </c>
      <c r="I844" s="160" t="n">
        <v>0</v>
      </c>
      <c r="J844" s="159" t="n">
        <v>0</v>
      </c>
    </row>
    <row r="845" customFormat="false" ht="12.75" hidden="false" customHeight="false" outlineLevel="0" collapsed="false">
      <c r="A845" s="0" t="n">
        <f aca="false">INDEX(BucketTable,MATCH(B845,SumMonths,0),1)</f>
        <v>14</v>
      </c>
      <c r="B845" s="171" t="n">
        <v>41852</v>
      </c>
      <c r="C845" s="159" t="s">
        <v>139</v>
      </c>
      <c r="D845" s="159" t="s">
        <v>15</v>
      </c>
      <c r="E845" s="160" t="n">
        <v>-1.23591874</v>
      </c>
      <c r="F845" s="159" t="n">
        <v>0</v>
      </c>
      <c r="G845" s="160" t="n">
        <v>-1.23591874</v>
      </c>
      <c r="H845" s="160" t="n">
        <v>0.0126</v>
      </c>
      <c r="I845" s="160" t="n">
        <v>-0.015572576124</v>
      </c>
      <c r="J845" s="159" t="n">
        <v>0</v>
      </c>
    </row>
    <row r="846" customFormat="false" ht="12.75" hidden="false" customHeight="false" outlineLevel="0" collapsed="false">
      <c r="A846" s="0" t="n">
        <f aca="false">INDEX(BucketTable,MATCH(B846,SumMonths,0),1)</f>
        <v>14</v>
      </c>
      <c r="B846" s="171" t="n">
        <v>41852</v>
      </c>
      <c r="C846" s="159" t="s">
        <v>140</v>
      </c>
      <c r="D846" s="159" t="s">
        <v>15</v>
      </c>
      <c r="E846" s="160" t="n">
        <v>-0.60206219</v>
      </c>
      <c r="F846" s="159" t="n">
        <v>0</v>
      </c>
      <c r="G846" s="160" t="n">
        <v>-0.60206219</v>
      </c>
      <c r="H846" s="160" t="n">
        <v>0</v>
      </c>
      <c r="I846" s="160" t="n">
        <v>0</v>
      </c>
      <c r="J846" s="159" t="n">
        <v>0</v>
      </c>
    </row>
    <row r="847" customFormat="false" ht="12.75" hidden="false" customHeight="false" outlineLevel="0" collapsed="false">
      <c r="A847" s="0" t="n">
        <f aca="false">INDEX(BucketTable,MATCH(B847,SumMonths,0),1)</f>
        <v>14</v>
      </c>
      <c r="B847" s="171" t="n">
        <v>41883</v>
      </c>
      <c r="C847" s="159" t="s">
        <v>137</v>
      </c>
      <c r="D847" s="159" t="s">
        <v>15</v>
      </c>
      <c r="E847" s="160" t="n">
        <v>2.72655994</v>
      </c>
      <c r="F847" s="159" t="n">
        <v>0</v>
      </c>
      <c r="G847" s="160" t="n">
        <v>2.72655994</v>
      </c>
      <c r="H847" s="160" t="n">
        <v>0</v>
      </c>
      <c r="I847" s="160" t="n">
        <v>0</v>
      </c>
      <c r="J847" s="159" t="n">
        <v>0</v>
      </c>
    </row>
    <row r="848" customFormat="false" ht="12.75" hidden="false" customHeight="false" outlineLevel="0" collapsed="false">
      <c r="A848" s="0" t="n">
        <f aca="false">INDEX(BucketTable,MATCH(B848,SumMonths,0),1)</f>
        <v>14</v>
      </c>
      <c r="B848" s="171" t="n">
        <v>41883</v>
      </c>
      <c r="C848" s="159" t="s">
        <v>138</v>
      </c>
      <c r="D848" s="159" t="s">
        <v>15</v>
      </c>
      <c r="E848" s="160" t="n">
        <v>-0.95793676</v>
      </c>
      <c r="F848" s="159" t="n">
        <v>0</v>
      </c>
      <c r="G848" s="160" t="n">
        <v>-0.95793676</v>
      </c>
      <c r="H848" s="160" t="n">
        <v>0</v>
      </c>
      <c r="I848" s="160" t="n">
        <v>0</v>
      </c>
      <c r="J848" s="159" t="n">
        <v>0</v>
      </c>
    </row>
    <row r="849" customFormat="false" ht="12.75" hidden="false" customHeight="false" outlineLevel="0" collapsed="false">
      <c r="A849" s="0" t="n">
        <f aca="false">INDEX(BucketTable,MATCH(B849,SumMonths,0),1)</f>
        <v>14</v>
      </c>
      <c r="B849" s="171" t="n">
        <v>41883</v>
      </c>
      <c r="C849" s="159" t="s">
        <v>139</v>
      </c>
      <c r="D849" s="159" t="s">
        <v>15</v>
      </c>
      <c r="E849" s="160" t="n">
        <v>-1.18928031</v>
      </c>
      <c r="F849" s="159" t="n">
        <v>0</v>
      </c>
      <c r="G849" s="160" t="n">
        <v>-1.18928031</v>
      </c>
      <c r="H849" s="160" t="n">
        <v>0.0126</v>
      </c>
      <c r="I849" s="160" t="n">
        <v>-0.014984931906</v>
      </c>
      <c r="J849" s="159" t="n">
        <v>0</v>
      </c>
    </row>
    <row r="850" customFormat="false" ht="12.75" hidden="false" customHeight="false" outlineLevel="0" collapsed="false">
      <c r="A850" s="0" t="n">
        <f aca="false">INDEX(BucketTable,MATCH(B850,SumMonths,0),1)</f>
        <v>14</v>
      </c>
      <c r="B850" s="171" t="n">
        <v>41883</v>
      </c>
      <c r="C850" s="159" t="s">
        <v>140</v>
      </c>
      <c r="D850" s="159" t="s">
        <v>15</v>
      </c>
      <c r="E850" s="160" t="n">
        <v>-0.57934287</v>
      </c>
      <c r="F850" s="159" t="n">
        <v>0</v>
      </c>
      <c r="G850" s="160" t="n">
        <v>-0.57934287</v>
      </c>
      <c r="H850" s="160" t="n">
        <v>0</v>
      </c>
      <c r="I850" s="160" t="n">
        <v>0</v>
      </c>
      <c r="J850" s="159" t="n">
        <v>0</v>
      </c>
    </row>
    <row r="851" customFormat="false" ht="12.75" hidden="false" customHeight="false" outlineLevel="0" collapsed="false">
      <c r="A851" s="0" t="n">
        <f aca="false">INDEX(BucketTable,MATCH(B851,SumMonths,0),1)</f>
        <v>14</v>
      </c>
      <c r="B851" s="171" t="n">
        <v>41913</v>
      </c>
      <c r="C851" s="159" t="s">
        <v>137</v>
      </c>
      <c r="D851" s="159" t="s">
        <v>15</v>
      </c>
      <c r="E851" s="160" t="n">
        <v>2.8019936</v>
      </c>
      <c r="F851" s="159" t="n">
        <v>0</v>
      </c>
      <c r="G851" s="160" t="n">
        <v>2.8019936</v>
      </c>
      <c r="H851" s="160" t="n">
        <v>0</v>
      </c>
      <c r="I851" s="160" t="n">
        <v>0</v>
      </c>
      <c r="J851" s="159" t="n">
        <v>0</v>
      </c>
    </row>
    <row r="852" customFormat="false" ht="12.75" hidden="false" customHeight="false" outlineLevel="0" collapsed="false">
      <c r="A852" s="0" t="n">
        <f aca="false">INDEX(BucketTable,MATCH(B852,SumMonths,0),1)</f>
        <v>14</v>
      </c>
      <c r="B852" s="171" t="n">
        <v>41913</v>
      </c>
      <c r="C852" s="159" t="s">
        <v>138</v>
      </c>
      <c r="D852" s="159" t="s">
        <v>15</v>
      </c>
      <c r="E852" s="160" t="n">
        <v>-0.98443927</v>
      </c>
      <c r="F852" s="159" t="n">
        <v>0</v>
      </c>
      <c r="G852" s="160" t="n">
        <v>-0.98443927</v>
      </c>
      <c r="H852" s="160" t="n">
        <v>0</v>
      </c>
      <c r="I852" s="160" t="n">
        <v>0</v>
      </c>
      <c r="J852" s="159" t="n">
        <v>0</v>
      </c>
    </row>
    <row r="853" customFormat="false" ht="12.75" hidden="false" customHeight="false" outlineLevel="0" collapsed="false">
      <c r="A853" s="0" t="n">
        <f aca="false">INDEX(BucketTable,MATCH(B853,SumMonths,0),1)</f>
        <v>14</v>
      </c>
      <c r="B853" s="171" t="n">
        <v>41913</v>
      </c>
      <c r="C853" s="159" t="s">
        <v>139</v>
      </c>
      <c r="D853" s="159" t="s">
        <v>15</v>
      </c>
      <c r="E853" s="160" t="n">
        <v>-1.22218322</v>
      </c>
      <c r="F853" s="159" t="n">
        <v>0</v>
      </c>
      <c r="G853" s="160" t="n">
        <v>-1.22218322</v>
      </c>
      <c r="H853" s="160" t="n">
        <v>0.0126</v>
      </c>
      <c r="I853" s="160" t="n">
        <v>-0.015399508572</v>
      </c>
      <c r="J853" s="159" t="n">
        <v>0</v>
      </c>
    </row>
    <row r="854" customFormat="false" ht="12.75" hidden="false" customHeight="false" outlineLevel="0" collapsed="false">
      <c r="A854" s="0" t="n">
        <f aca="false">INDEX(BucketTable,MATCH(B854,SumMonths,0),1)</f>
        <v>14</v>
      </c>
      <c r="B854" s="171" t="n">
        <v>41913</v>
      </c>
      <c r="C854" s="159" t="s">
        <v>140</v>
      </c>
      <c r="D854" s="159" t="s">
        <v>15</v>
      </c>
      <c r="E854" s="160" t="n">
        <v>-0.59537111</v>
      </c>
      <c r="F854" s="159" t="n">
        <v>0</v>
      </c>
      <c r="G854" s="160" t="n">
        <v>-0.59537111</v>
      </c>
      <c r="H854" s="160" t="n">
        <v>0</v>
      </c>
      <c r="I854" s="160" t="n">
        <v>0</v>
      </c>
      <c r="J854" s="159" t="n">
        <v>0</v>
      </c>
    </row>
    <row r="855" customFormat="false" ht="12.75" hidden="false" customHeight="false" outlineLevel="0" collapsed="false">
      <c r="A855" s="0" t="n">
        <f aca="false">INDEX(BucketTable,MATCH(B855,SumMonths,0),1)</f>
        <v>14</v>
      </c>
      <c r="B855" s="171" t="n">
        <v>41944</v>
      </c>
      <c r="C855" s="159" t="s">
        <v>137</v>
      </c>
      <c r="D855" s="159" t="s">
        <v>15</v>
      </c>
      <c r="E855" s="160" t="n">
        <v>2.69622436</v>
      </c>
      <c r="F855" s="159" t="n">
        <v>0</v>
      </c>
      <c r="G855" s="160" t="n">
        <v>2.69622436</v>
      </c>
      <c r="H855" s="160" t="n">
        <v>-0.0046490430832</v>
      </c>
      <c r="I855" s="160" t="n">
        <v>-0.0125348632116133</v>
      </c>
      <c r="J855" s="159" t="n">
        <v>0</v>
      </c>
    </row>
    <row r="856" customFormat="false" ht="12.75" hidden="false" customHeight="false" outlineLevel="0" collapsed="false">
      <c r="A856" s="0" t="n">
        <f aca="false">INDEX(BucketTable,MATCH(B856,SumMonths,0),1)</f>
        <v>14</v>
      </c>
      <c r="B856" s="171" t="n">
        <v>41944</v>
      </c>
      <c r="C856" s="159" t="s">
        <v>138</v>
      </c>
      <c r="D856" s="159" t="s">
        <v>15</v>
      </c>
      <c r="E856" s="160" t="n">
        <v>-0.9472788</v>
      </c>
      <c r="F856" s="159" t="n">
        <v>0</v>
      </c>
      <c r="G856" s="160" t="n">
        <v>-0.9472788</v>
      </c>
      <c r="H856" s="160" t="n">
        <v>0.011193037033</v>
      </c>
      <c r="I856" s="160" t="n">
        <v>-0.0106029266889758</v>
      </c>
      <c r="J856" s="159" t="n">
        <v>0</v>
      </c>
    </row>
    <row r="857" customFormat="false" ht="12.75" hidden="false" customHeight="false" outlineLevel="0" collapsed="false">
      <c r="A857" s="0" t="n">
        <f aca="false">INDEX(BucketTable,MATCH(B857,SumMonths,0),1)</f>
        <v>14</v>
      </c>
      <c r="B857" s="171" t="n">
        <v>41944</v>
      </c>
      <c r="C857" s="159" t="s">
        <v>139</v>
      </c>
      <c r="D857" s="159" t="s">
        <v>15</v>
      </c>
      <c r="E857" s="160" t="n">
        <v>-1.17604843</v>
      </c>
      <c r="F857" s="159" t="n">
        <v>0</v>
      </c>
      <c r="G857" s="160" t="n">
        <v>-1.17604843</v>
      </c>
      <c r="H857" s="160" t="n">
        <v>0.0126</v>
      </c>
      <c r="I857" s="160" t="n">
        <v>-0.014818210218</v>
      </c>
      <c r="J857" s="159" t="n">
        <v>0</v>
      </c>
    </row>
    <row r="858" customFormat="false" ht="12.75" hidden="false" customHeight="false" outlineLevel="0" collapsed="false">
      <c r="A858" s="0" t="n">
        <f aca="false">INDEX(BucketTable,MATCH(B858,SumMonths,0),1)</f>
        <v>14</v>
      </c>
      <c r="B858" s="171" t="n">
        <v>41944</v>
      </c>
      <c r="C858" s="159" t="s">
        <v>140</v>
      </c>
      <c r="D858" s="159" t="s">
        <v>15</v>
      </c>
      <c r="E858" s="160" t="n">
        <v>-0.57289713</v>
      </c>
      <c r="F858" s="159" t="n">
        <v>0</v>
      </c>
      <c r="G858" s="160" t="n">
        <v>-0.57289713</v>
      </c>
      <c r="H858" s="160" t="n">
        <v>-0.0046490430832</v>
      </c>
      <c r="I858" s="160" t="n">
        <v>0.00266342343961163</v>
      </c>
      <c r="J858" s="159" t="n">
        <v>0</v>
      </c>
    </row>
    <row r="859" customFormat="false" ht="12.75" hidden="false" customHeight="false" outlineLevel="0" collapsed="false">
      <c r="A859" s="0" t="n">
        <f aca="false">INDEX(BucketTable,MATCH(B859,SumMonths,0),1)</f>
        <v>14</v>
      </c>
      <c r="B859" s="171" t="n">
        <v>41974</v>
      </c>
      <c r="C859" s="159" t="s">
        <v>137</v>
      </c>
      <c r="D859" s="159" t="s">
        <v>15</v>
      </c>
      <c r="E859" s="160" t="n">
        <v>2.77078527</v>
      </c>
      <c r="F859" s="159" t="n">
        <v>0</v>
      </c>
      <c r="G859" s="160" t="n">
        <v>2.77078527</v>
      </c>
      <c r="H859" s="160" t="n">
        <v>-0.00863695144654</v>
      </c>
      <c r="I859" s="160" t="n">
        <v>-0.0239311378457782</v>
      </c>
      <c r="J859" s="159" t="n">
        <v>0</v>
      </c>
    </row>
    <row r="860" customFormat="false" ht="12.75" hidden="false" customHeight="false" outlineLevel="0" collapsed="false">
      <c r="A860" s="0" t="n">
        <f aca="false">INDEX(BucketTable,MATCH(B860,SumMonths,0),1)</f>
        <v>14</v>
      </c>
      <c r="B860" s="171" t="n">
        <v>41974</v>
      </c>
      <c r="C860" s="159" t="s">
        <v>138</v>
      </c>
      <c r="D860" s="159" t="s">
        <v>15</v>
      </c>
      <c r="E860" s="160" t="n">
        <v>-0.97347468</v>
      </c>
      <c r="F860" s="159" t="n">
        <v>0</v>
      </c>
      <c r="G860" s="160" t="n">
        <v>-0.97347468</v>
      </c>
      <c r="H860" s="160" t="n">
        <v>0.005876898765</v>
      </c>
      <c r="I860" s="160" t="n">
        <v>-0.00572101214465077</v>
      </c>
      <c r="J860" s="159" t="n">
        <v>0</v>
      </c>
    </row>
    <row r="861" customFormat="false" ht="12.75" hidden="false" customHeight="false" outlineLevel="0" collapsed="false">
      <c r="A861" s="0" t="n">
        <f aca="false">INDEX(BucketTable,MATCH(B861,SumMonths,0),1)</f>
        <v>14</v>
      </c>
      <c r="B861" s="171" t="n">
        <v>41974</v>
      </c>
      <c r="C861" s="159" t="s">
        <v>139</v>
      </c>
      <c r="D861" s="159" t="s">
        <v>15</v>
      </c>
      <c r="E861" s="160" t="n">
        <v>-1.20857067</v>
      </c>
      <c r="F861" s="159" t="n">
        <v>0</v>
      </c>
      <c r="G861" s="160" t="n">
        <v>-1.20857067</v>
      </c>
      <c r="H861" s="160" t="n">
        <v>0.0126</v>
      </c>
      <c r="I861" s="160" t="n">
        <v>-0.015227990442</v>
      </c>
      <c r="J861" s="159" t="n">
        <v>0</v>
      </c>
    </row>
    <row r="862" customFormat="false" ht="12.75" hidden="false" customHeight="false" outlineLevel="0" collapsed="false">
      <c r="A862" s="0" t="n">
        <f aca="false">INDEX(BucketTable,MATCH(B862,SumMonths,0),1)</f>
        <v>14</v>
      </c>
      <c r="B862" s="171" t="n">
        <v>41974</v>
      </c>
      <c r="C862" s="159" t="s">
        <v>140</v>
      </c>
      <c r="D862" s="159" t="s">
        <v>15</v>
      </c>
      <c r="E862" s="160" t="n">
        <v>-0.58873992</v>
      </c>
      <c r="F862" s="159" t="n">
        <v>0</v>
      </c>
      <c r="G862" s="160" t="n">
        <v>-0.58873992</v>
      </c>
      <c r="H862" s="160" t="n">
        <v>-0.00863695144654</v>
      </c>
      <c r="I862" s="160" t="n">
        <v>0.00508491810367984</v>
      </c>
      <c r="J862" s="159" t="n">
        <v>0</v>
      </c>
    </row>
    <row r="863" customFormat="false" ht="12.75" hidden="false" customHeight="false" outlineLevel="0" collapsed="false">
      <c r="A863" s="0" t="n">
        <f aca="false">INDEX(BucketTable,MATCH(B863,SumMonths,0),1)</f>
        <v>14</v>
      </c>
      <c r="B863" s="171" t="n">
        <v>42005</v>
      </c>
      <c r="C863" s="159" t="s">
        <v>137</v>
      </c>
      <c r="D863" s="159" t="s">
        <v>15</v>
      </c>
      <c r="E863" s="160" t="n">
        <v>2.75503282</v>
      </c>
      <c r="F863" s="159" t="n">
        <v>0</v>
      </c>
      <c r="G863" s="160" t="n">
        <v>2.75503282</v>
      </c>
      <c r="H863" s="160" t="n">
        <v>0</v>
      </c>
      <c r="I863" s="160" t="n">
        <v>0</v>
      </c>
      <c r="J863" s="159" t="n">
        <v>0</v>
      </c>
    </row>
    <row r="864" customFormat="false" ht="12.75" hidden="false" customHeight="false" outlineLevel="0" collapsed="false">
      <c r="A864" s="0" t="n">
        <f aca="false">INDEX(BucketTable,MATCH(B864,SumMonths,0),1)</f>
        <v>14</v>
      </c>
      <c r="B864" s="171" t="n">
        <v>42005</v>
      </c>
      <c r="C864" s="159" t="s">
        <v>138</v>
      </c>
      <c r="D864" s="159" t="s">
        <v>15</v>
      </c>
      <c r="E864" s="160" t="n">
        <v>-0.96794029</v>
      </c>
      <c r="F864" s="159" t="n">
        <v>0</v>
      </c>
      <c r="G864" s="160" t="n">
        <v>-0.96794029</v>
      </c>
      <c r="H864" s="160" t="n">
        <v>-0.01742362976075</v>
      </c>
      <c r="I864" s="160" t="n">
        <v>0.016865033243473</v>
      </c>
      <c r="J864" s="159" t="n">
        <v>0</v>
      </c>
    </row>
    <row r="865" customFormat="false" ht="12.75" hidden="false" customHeight="false" outlineLevel="0" collapsed="false">
      <c r="A865" s="0" t="n">
        <f aca="false">INDEX(BucketTable,MATCH(B865,SumMonths,0),1)</f>
        <v>14</v>
      </c>
      <c r="B865" s="171" t="n">
        <v>42005</v>
      </c>
      <c r="C865" s="159" t="s">
        <v>139</v>
      </c>
      <c r="D865" s="159" t="s">
        <v>15</v>
      </c>
      <c r="E865" s="160" t="n">
        <v>-1.20169971</v>
      </c>
      <c r="F865" s="159" t="n">
        <v>0</v>
      </c>
      <c r="G865" s="160" t="n">
        <v>-1.20169971</v>
      </c>
      <c r="H865" s="160" t="n">
        <v>0.0126</v>
      </c>
      <c r="I865" s="160" t="n">
        <v>-0.015141416346</v>
      </c>
      <c r="J865" s="159" t="n">
        <v>0</v>
      </c>
    </row>
    <row r="866" customFormat="false" ht="12.75" hidden="false" customHeight="false" outlineLevel="0" collapsed="false">
      <c r="A866" s="0" t="n">
        <f aca="false">INDEX(BucketTable,MATCH(B866,SumMonths,0),1)</f>
        <v>14</v>
      </c>
      <c r="B866" s="171" t="n">
        <v>42005</v>
      </c>
      <c r="C866" s="159" t="s">
        <v>140</v>
      </c>
      <c r="D866" s="159" t="s">
        <v>15</v>
      </c>
      <c r="E866" s="160" t="n">
        <v>-0.58539282</v>
      </c>
      <c r="F866" s="159" t="n">
        <v>0</v>
      </c>
      <c r="G866" s="160" t="n">
        <v>-0.58539282</v>
      </c>
      <c r="H866" s="160" t="n">
        <v>0</v>
      </c>
      <c r="I866" s="160" t="n">
        <v>0</v>
      </c>
      <c r="J866" s="159" t="n">
        <v>0</v>
      </c>
    </row>
    <row r="867" customFormat="false" ht="12.75" hidden="false" customHeight="false" outlineLevel="0" collapsed="false">
      <c r="A867" s="0" t="n">
        <f aca="false">INDEX(BucketTable,MATCH(B867,SumMonths,0),1)</f>
        <v>14</v>
      </c>
      <c r="B867" s="171" t="n">
        <v>42036</v>
      </c>
      <c r="C867" s="159" t="s">
        <v>137</v>
      </c>
      <c r="D867" s="159" t="s">
        <v>15</v>
      </c>
      <c r="E867" s="160" t="n">
        <v>2.4742539</v>
      </c>
      <c r="F867" s="159" t="n">
        <v>0</v>
      </c>
      <c r="G867" s="160" t="n">
        <v>2.4742539</v>
      </c>
      <c r="H867" s="160" t="n">
        <v>0</v>
      </c>
      <c r="I867" s="160" t="n">
        <v>0</v>
      </c>
      <c r="J867" s="159" t="n">
        <v>0</v>
      </c>
    </row>
    <row r="868" customFormat="false" ht="12.75" hidden="false" customHeight="false" outlineLevel="0" collapsed="false">
      <c r="A868" s="0" t="n">
        <f aca="false">INDEX(BucketTable,MATCH(B868,SumMonths,0),1)</f>
        <v>14</v>
      </c>
      <c r="B868" s="171" t="n">
        <v>42036</v>
      </c>
      <c r="C868" s="159" t="s">
        <v>138</v>
      </c>
      <c r="D868" s="159" t="s">
        <v>15</v>
      </c>
      <c r="E868" s="160" t="n">
        <v>-0.86929274</v>
      </c>
      <c r="F868" s="159" t="n">
        <v>0</v>
      </c>
      <c r="G868" s="160" t="n">
        <v>-0.86929274</v>
      </c>
      <c r="H868" s="160" t="n">
        <v>-0.00579339265824</v>
      </c>
      <c r="I868" s="160" t="n">
        <v>0.00503615417777733</v>
      </c>
      <c r="J868" s="159" t="n">
        <v>0</v>
      </c>
    </row>
    <row r="869" customFormat="false" ht="12.75" hidden="false" customHeight="false" outlineLevel="0" collapsed="false">
      <c r="A869" s="0" t="n">
        <f aca="false">INDEX(BucketTable,MATCH(B869,SumMonths,0),1)</f>
        <v>14</v>
      </c>
      <c r="B869" s="171" t="n">
        <v>42036</v>
      </c>
      <c r="C869" s="159" t="s">
        <v>139</v>
      </c>
      <c r="D869" s="159" t="s">
        <v>15</v>
      </c>
      <c r="E869" s="160" t="n">
        <v>-1.07922859</v>
      </c>
      <c r="F869" s="159" t="n">
        <v>0</v>
      </c>
      <c r="G869" s="160" t="n">
        <v>-1.07922859</v>
      </c>
      <c r="H869" s="160" t="n">
        <v>0.0126</v>
      </c>
      <c r="I869" s="160" t="n">
        <v>-0.013598280234</v>
      </c>
      <c r="J869" s="159" t="n">
        <v>0</v>
      </c>
    </row>
    <row r="870" customFormat="false" ht="12.75" hidden="false" customHeight="false" outlineLevel="0" collapsed="false">
      <c r="A870" s="0" t="n">
        <f aca="false">INDEX(BucketTable,MATCH(B870,SumMonths,0),1)</f>
        <v>14</v>
      </c>
      <c r="B870" s="171" t="n">
        <v>42036</v>
      </c>
      <c r="C870" s="159" t="s">
        <v>140</v>
      </c>
      <c r="D870" s="159" t="s">
        <v>15</v>
      </c>
      <c r="E870" s="160" t="n">
        <v>-0.52573257</v>
      </c>
      <c r="F870" s="159" t="n">
        <v>0</v>
      </c>
      <c r="G870" s="160" t="n">
        <v>-0.52573257</v>
      </c>
      <c r="H870" s="160" t="n">
        <v>0</v>
      </c>
      <c r="I870" s="160" t="n">
        <v>0</v>
      </c>
      <c r="J870" s="159" t="n">
        <v>0</v>
      </c>
    </row>
    <row r="871" customFormat="false" ht="12.75" hidden="false" customHeight="false" outlineLevel="0" collapsed="false">
      <c r="A871" s="0" t="n">
        <f aca="false">INDEX(BucketTable,MATCH(B871,SumMonths,0),1)</f>
        <v>14</v>
      </c>
      <c r="B871" s="171" t="n">
        <v>42064</v>
      </c>
      <c r="C871" s="159" t="s">
        <v>137</v>
      </c>
      <c r="D871" s="159" t="s">
        <v>15</v>
      </c>
      <c r="E871" s="160" t="n">
        <v>2.72525156</v>
      </c>
      <c r="F871" s="159" t="n">
        <v>0</v>
      </c>
      <c r="G871" s="160" t="n">
        <v>2.72525156</v>
      </c>
      <c r="H871" s="160" t="n">
        <v>0</v>
      </c>
      <c r="I871" s="160" t="n">
        <v>0</v>
      </c>
      <c r="J871" s="159" t="n">
        <v>0</v>
      </c>
    </row>
    <row r="872" customFormat="false" ht="12.75" hidden="false" customHeight="false" outlineLevel="0" collapsed="false">
      <c r="A872" s="0" t="n">
        <f aca="false">INDEX(BucketTable,MATCH(B872,SumMonths,0),1)</f>
        <v>14</v>
      </c>
      <c r="B872" s="171" t="n">
        <v>42064</v>
      </c>
      <c r="C872" s="159" t="s">
        <v>138</v>
      </c>
      <c r="D872" s="159" t="s">
        <v>15</v>
      </c>
      <c r="E872" s="160" t="n">
        <v>-0.95747708</v>
      </c>
      <c r="F872" s="159" t="n">
        <v>0</v>
      </c>
      <c r="G872" s="160" t="n">
        <v>-0.95747708</v>
      </c>
      <c r="H872" s="160" t="n">
        <v>0.016322374343</v>
      </c>
      <c r="I872" s="160" t="n">
        <v>-0.0156282993246026</v>
      </c>
      <c r="J872" s="159" t="n">
        <v>0</v>
      </c>
    </row>
    <row r="873" customFormat="false" ht="12.75" hidden="false" customHeight="false" outlineLevel="0" collapsed="false">
      <c r="A873" s="0" t="n">
        <f aca="false">INDEX(BucketTable,MATCH(B873,SumMonths,0),1)</f>
        <v>14</v>
      </c>
      <c r="B873" s="171" t="n">
        <v>42064</v>
      </c>
      <c r="C873" s="159" t="s">
        <v>139</v>
      </c>
      <c r="D873" s="159" t="s">
        <v>15</v>
      </c>
      <c r="E873" s="160" t="n">
        <v>-1.18870962</v>
      </c>
      <c r="F873" s="159" t="n">
        <v>0</v>
      </c>
      <c r="G873" s="160" t="n">
        <v>-1.18870962</v>
      </c>
      <c r="H873" s="160" t="n">
        <v>0.0126</v>
      </c>
      <c r="I873" s="160" t="n">
        <v>-0.014977741212</v>
      </c>
      <c r="J873" s="159" t="n">
        <v>0</v>
      </c>
    </row>
    <row r="874" customFormat="false" ht="12.75" hidden="false" customHeight="false" outlineLevel="0" collapsed="false">
      <c r="A874" s="0" t="n">
        <f aca="false">INDEX(BucketTable,MATCH(B874,SumMonths,0),1)</f>
        <v>14</v>
      </c>
      <c r="B874" s="171" t="n">
        <v>42064</v>
      </c>
      <c r="C874" s="159" t="s">
        <v>140</v>
      </c>
      <c r="D874" s="159" t="s">
        <v>15</v>
      </c>
      <c r="E874" s="160" t="n">
        <v>-0.57906486</v>
      </c>
      <c r="F874" s="159" t="n">
        <v>0</v>
      </c>
      <c r="G874" s="160" t="n">
        <v>-0.57906486</v>
      </c>
      <c r="H874" s="160" t="n">
        <v>0</v>
      </c>
      <c r="I874" s="160" t="n">
        <v>0</v>
      </c>
      <c r="J874" s="159" t="n">
        <v>0</v>
      </c>
    </row>
    <row r="875" customFormat="false" ht="12.75" hidden="false" customHeight="false" outlineLevel="0" collapsed="false">
      <c r="A875" s="0" t="n">
        <f aca="false">INDEX(BucketTable,MATCH(B875,SumMonths,0),1)</f>
        <v>14</v>
      </c>
      <c r="B875" s="171" t="n">
        <v>42095</v>
      </c>
      <c r="C875" s="159" t="s">
        <v>137</v>
      </c>
      <c r="D875" s="159" t="s">
        <v>15</v>
      </c>
      <c r="E875" s="160" t="n">
        <v>2.62229814</v>
      </c>
      <c r="F875" s="159" t="n">
        <v>0</v>
      </c>
      <c r="G875" s="160" t="n">
        <v>2.62229814</v>
      </c>
      <c r="H875" s="160" t="n">
        <v>0</v>
      </c>
      <c r="I875" s="160" t="n">
        <v>0</v>
      </c>
      <c r="J875" s="159" t="n">
        <v>0</v>
      </c>
    </row>
    <row r="876" customFormat="false" ht="12.75" hidden="false" customHeight="false" outlineLevel="0" collapsed="false">
      <c r="A876" s="0" t="n">
        <f aca="false">INDEX(BucketTable,MATCH(B876,SumMonths,0),1)</f>
        <v>14</v>
      </c>
      <c r="B876" s="171" t="n">
        <v>42095</v>
      </c>
      <c r="C876" s="159" t="s">
        <v>138</v>
      </c>
      <c r="D876" s="159" t="s">
        <v>15</v>
      </c>
      <c r="E876" s="160" t="n">
        <v>-0.92130591</v>
      </c>
      <c r="F876" s="159" t="n">
        <v>0</v>
      </c>
      <c r="G876" s="160" t="n">
        <v>-0.92130591</v>
      </c>
      <c r="H876" s="160" t="n">
        <v>0</v>
      </c>
      <c r="I876" s="160" t="n">
        <v>0</v>
      </c>
      <c r="J876" s="159" t="n">
        <v>0</v>
      </c>
    </row>
    <row r="877" customFormat="false" ht="12.75" hidden="false" customHeight="false" outlineLevel="0" collapsed="false">
      <c r="A877" s="0" t="n">
        <f aca="false">INDEX(BucketTable,MATCH(B877,SumMonths,0),1)</f>
        <v>14</v>
      </c>
      <c r="B877" s="171" t="n">
        <v>42095</v>
      </c>
      <c r="C877" s="159" t="s">
        <v>139</v>
      </c>
      <c r="D877" s="159" t="s">
        <v>15</v>
      </c>
      <c r="E877" s="160" t="n">
        <v>-1.14380304</v>
      </c>
      <c r="F877" s="159" t="n">
        <v>0</v>
      </c>
      <c r="G877" s="160" t="n">
        <v>-1.14380304</v>
      </c>
      <c r="H877" s="160" t="n">
        <v>0.0126</v>
      </c>
      <c r="I877" s="160" t="n">
        <v>-0.014411918304</v>
      </c>
      <c r="J877" s="159" t="n">
        <v>0</v>
      </c>
    </row>
    <row r="878" customFormat="false" ht="12.75" hidden="false" customHeight="false" outlineLevel="0" collapsed="false">
      <c r="A878" s="0" t="n">
        <f aca="false">INDEX(BucketTable,MATCH(B878,SumMonths,0),1)</f>
        <v>14</v>
      </c>
      <c r="B878" s="171" t="n">
        <v>42095</v>
      </c>
      <c r="C878" s="159" t="s">
        <v>140</v>
      </c>
      <c r="D878" s="159" t="s">
        <v>15</v>
      </c>
      <c r="E878" s="160" t="n">
        <v>-0.55718919</v>
      </c>
      <c r="F878" s="159" t="n">
        <v>0</v>
      </c>
      <c r="G878" s="160" t="n">
        <v>-0.55718919</v>
      </c>
      <c r="H878" s="160" t="n">
        <v>0</v>
      </c>
      <c r="I878" s="160" t="n">
        <v>0</v>
      </c>
      <c r="J878" s="159" t="n">
        <v>0</v>
      </c>
    </row>
    <row r="879" customFormat="false" ht="12.75" hidden="false" customHeight="false" outlineLevel="0" collapsed="false">
      <c r="A879" s="0" t="n">
        <f aca="false">INDEX(BucketTable,MATCH(B879,SumMonths,0),1)</f>
        <v>14</v>
      </c>
      <c r="B879" s="171" t="n">
        <v>42125</v>
      </c>
      <c r="C879" s="159" t="s">
        <v>137</v>
      </c>
      <c r="D879" s="159" t="s">
        <v>15</v>
      </c>
      <c r="E879" s="160" t="n">
        <v>2.69473413</v>
      </c>
      <c r="F879" s="159" t="n">
        <v>0</v>
      </c>
      <c r="G879" s="160" t="n">
        <v>2.69473413</v>
      </c>
      <c r="H879" s="160" t="n">
        <v>0</v>
      </c>
      <c r="I879" s="160" t="n">
        <v>0</v>
      </c>
      <c r="J879" s="159" t="n">
        <v>0</v>
      </c>
    </row>
    <row r="880" customFormat="false" ht="12.75" hidden="false" customHeight="false" outlineLevel="0" collapsed="false">
      <c r="A880" s="0" t="n">
        <f aca="false">INDEX(BucketTable,MATCH(B880,SumMonths,0),1)</f>
        <v>14</v>
      </c>
      <c r="B880" s="171" t="n">
        <v>42125</v>
      </c>
      <c r="C880" s="159" t="s">
        <v>138</v>
      </c>
      <c r="D880" s="159" t="s">
        <v>15</v>
      </c>
      <c r="E880" s="160" t="n">
        <v>-0.94675523</v>
      </c>
      <c r="F880" s="159" t="n">
        <v>0</v>
      </c>
      <c r="G880" s="160" t="n">
        <v>-0.94675523</v>
      </c>
      <c r="H880" s="160" t="n">
        <v>0</v>
      </c>
      <c r="I880" s="160" t="n">
        <v>0</v>
      </c>
      <c r="J880" s="159" t="n">
        <v>0</v>
      </c>
    </row>
    <row r="881" customFormat="false" ht="12.75" hidden="false" customHeight="false" outlineLevel="0" collapsed="false">
      <c r="A881" s="0" t="n">
        <f aca="false">INDEX(BucketTable,MATCH(B881,SumMonths,0),1)</f>
        <v>14</v>
      </c>
      <c r="B881" s="171" t="n">
        <v>42125</v>
      </c>
      <c r="C881" s="159" t="s">
        <v>139</v>
      </c>
      <c r="D881" s="159" t="s">
        <v>15</v>
      </c>
      <c r="E881" s="160" t="n">
        <v>-1.17539842</v>
      </c>
      <c r="F881" s="159" t="n">
        <v>0</v>
      </c>
      <c r="G881" s="160" t="n">
        <v>-1.17539842</v>
      </c>
      <c r="H881" s="160" t="n">
        <v>0.0126</v>
      </c>
      <c r="I881" s="160" t="n">
        <v>-0.014810020092</v>
      </c>
      <c r="J881" s="159" t="n">
        <v>0</v>
      </c>
    </row>
    <row r="882" customFormat="false" ht="12.75" hidden="false" customHeight="false" outlineLevel="0" collapsed="false">
      <c r="A882" s="0" t="n">
        <f aca="false">INDEX(BucketTable,MATCH(B882,SumMonths,0),1)</f>
        <v>14</v>
      </c>
      <c r="B882" s="171" t="n">
        <v>42125</v>
      </c>
      <c r="C882" s="159" t="s">
        <v>140</v>
      </c>
      <c r="D882" s="159" t="s">
        <v>15</v>
      </c>
      <c r="E882" s="160" t="n">
        <v>-0.57258048</v>
      </c>
      <c r="F882" s="159" t="n">
        <v>0</v>
      </c>
      <c r="G882" s="160" t="n">
        <v>-0.57258048</v>
      </c>
      <c r="H882" s="160" t="n">
        <v>0</v>
      </c>
      <c r="I882" s="160" t="n">
        <v>0</v>
      </c>
      <c r="J882" s="159" t="n">
        <v>0</v>
      </c>
    </row>
    <row r="883" customFormat="false" ht="12.75" hidden="false" customHeight="false" outlineLevel="0" collapsed="false">
      <c r="A883" s="0" t="n">
        <f aca="false">INDEX(BucketTable,MATCH(B883,SumMonths,0),1)</f>
        <v>14</v>
      </c>
      <c r="B883" s="171" t="n">
        <v>42156</v>
      </c>
      <c r="C883" s="159" t="s">
        <v>137</v>
      </c>
      <c r="D883" s="159" t="s">
        <v>15</v>
      </c>
      <c r="E883" s="160" t="n">
        <v>2.5929012</v>
      </c>
      <c r="F883" s="159" t="n">
        <v>0</v>
      </c>
      <c r="G883" s="160" t="n">
        <v>2.5929012</v>
      </c>
      <c r="H883" s="160" t="n">
        <v>0</v>
      </c>
      <c r="I883" s="160" t="n">
        <v>0</v>
      </c>
      <c r="J883" s="159" t="n">
        <v>0</v>
      </c>
    </row>
    <row r="884" customFormat="false" ht="12.75" hidden="false" customHeight="false" outlineLevel="0" collapsed="false">
      <c r="A884" s="0" t="n">
        <f aca="false">INDEX(BucketTable,MATCH(B884,SumMonths,0),1)</f>
        <v>14</v>
      </c>
      <c r="B884" s="171" t="n">
        <v>42156</v>
      </c>
      <c r="C884" s="159" t="s">
        <v>138</v>
      </c>
      <c r="D884" s="159" t="s">
        <v>15</v>
      </c>
      <c r="E884" s="160" t="n">
        <v>-0.91097773</v>
      </c>
      <c r="F884" s="159" t="n">
        <v>0</v>
      </c>
      <c r="G884" s="160" t="n">
        <v>-0.91097773</v>
      </c>
      <c r="H884" s="160" t="n">
        <v>0</v>
      </c>
      <c r="I884" s="160" t="n">
        <v>0</v>
      </c>
      <c r="J884" s="159" t="n">
        <v>0</v>
      </c>
    </row>
    <row r="885" customFormat="false" ht="12.75" hidden="false" customHeight="false" outlineLevel="0" collapsed="false">
      <c r="A885" s="0" t="n">
        <f aca="false">INDEX(BucketTable,MATCH(B885,SumMonths,0),1)</f>
        <v>14</v>
      </c>
      <c r="B885" s="171" t="n">
        <v>42156</v>
      </c>
      <c r="C885" s="159" t="s">
        <v>139</v>
      </c>
      <c r="D885" s="159" t="s">
        <v>15</v>
      </c>
      <c r="E885" s="160" t="n">
        <v>-1.13098058</v>
      </c>
      <c r="F885" s="159" t="n">
        <v>0</v>
      </c>
      <c r="G885" s="160" t="n">
        <v>-1.13098058</v>
      </c>
      <c r="H885" s="160" t="n">
        <v>0.0126</v>
      </c>
      <c r="I885" s="160" t="n">
        <v>-0.014250355308</v>
      </c>
      <c r="J885" s="159" t="n">
        <v>0</v>
      </c>
    </row>
    <row r="886" customFormat="false" ht="12.75" hidden="false" customHeight="false" outlineLevel="0" collapsed="false">
      <c r="A886" s="0" t="n">
        <f aca="false">INDEX(BucketTable,MATCH(B886,SumMonths,0),1)</f>
        <v>14</v>
      </c>
      <c r="B886" s="171" t="n">
        <v>42156</v>
      </c>
      <c r="C886" s="159" t="s">
        <v>140</v>
      </c>
      <c r="D886" s="159" t="s">
        <v>15</v>
      </c>
      <c r="E886" s="160" t="n">
        <v>-0.55094289</v>
      </c>
      <c r="F886" s="159" t="n">
        <v>0</v>
      </c>
      <c r="G886" s="160" t="n">
        <v>-0.55094289</v>
      </c>
      <c r="H886" s="160" t="n">
        <v>0</v>
      </c>
      <c r="I886" s="160" t="n">
        <v>0</v>
      </c>
      <c r="J886" s="159" t="n">
        <v>0</v>
      </c>
    </row>
    <row r="887" customFormat="false" ht="12.75" hidden="false" customHeight="false" outlineLevel="0" collapsed="false">
      <c r="A887" s="0" t="n">
        <f aca="false">INDEX(BucketTable,MATCH(B887,SumMonths,0),1)</f>
        <v>14</v>
      </c>
      <c r="B887" s="171" t="n">
        <v>42186</v>
      </c>
      <c r="C887" s="159" t="s">
        <v>137</v>
      </c>
      <c r="D887" s="159" t="s">
        <v>15</v>
      </c>
      <c r="E887" s="160" t="n">
        <v>2.66449298</v>
      </c>
      <c r="F887" s="159" t="n">
        <v>0</v>
      </c>
      <c r="G887" s="160" t="n">
        <v>2.66449298</v>
      </c>
      <c r="H887" s="160" t="n">
        <v>0</v>
      </c>
      <c r="I887" s="160" t="n">
        <v>0</v>
      </c>
      <c r="J887" s="159" t="n">
        <v>0</v>
      </c>
    </row>
    <row r="888" customFormat="false" ht="12.75" hidden="false" customHeight="false" outlineLevel="0" collapsed="false">
      <c r="A888" s="0" t="n">
        <f aca="false">INDEX(BucketTable,MATCH(B888,SumMonths,0),1)</f>
        <v>14</v>
      </c>
      <c r="B888" s="171" t="n">
        <v>42186</v>
      </c>
      <c r="C888" s="159" t="s">
        <v>138</v>
      </c>
      <c r="D888" s="159" t="s">
        <v>15</v>
      </c>
      <c r="E888" s="160" t="n">
        <v>-0.93613045</v>
      </c>
      <c r="F888" s="159" t="n">
        <v>0</v>
      </c>
      <c r="G888" s="160" t="n">
        <v>-0.93613045</v>
      </c>
      <c r="H888" s="160" t="n">
        <v>0</v>
      </c>
      <c r="I888" s="160" t="n">
        <v>0</v>
      </c>
      <c r="J888" s="159" t="n">
        <v>0</v>
      </c>
    </row>
    <row r="889" customFormat="false" ht="12.75" hidden="false" customHeight="false" outlineLevel="0" collapsed="false">
      <c r="A889" s="0" t="n">
        <f aca="false">INDEX(BucketTable,MATCH(B889,SumMonths,0),1)</f>
        <v>14</v>
      </c>
      <c r="B889" s="171" t="n">
        <v>42186</v>
      </c>
      <c r="C889" s="159" t="s">
        <v>139</v>
      </c>
      <c r="D889" s="159" t="s">
        <v>15</v>
      </c>
      <c r="E889" s="160" t="n">
        <v>-1.16220773</v>
      </c>
      <c r="F889" s="159" t="n">
        <v>0</v>
      </c>
      <c r="G889" s="160" t="n">
        <v>-1.16220773</v>
      </c>
      <c r="H889" s="160" t="n">
        <v>0.0126</v>
      </c>
      <c r="I889" s="160" t="n">
        <v>-0.014643817398</v>
      </c>
      <c r="J889" s="159" t="n">
        <v>0</v>
      </c>
    </row>
    <row r="890" customFormat="false" ht="12.75" hidden="false" customHeight="false" outlineLevel="0" collapsed="false">
      <c r="A890" s="0" t="n">
        <f aca="false">INDEX(BucketTable,MATCH(B890,SumMonths,0),1)</f>
        <v>14</v>
      </c>
      <c r="B890" s="171" t="n">
        <v>42186</v>
      </c>
      <c r="C890" s="159" t="s">
        <v>140</v>
      </c>
      <c r="D890" s="159" t="s">
        <v>15</v>
      </c>
      <c r="E890" s="160" t="n">
        <v>-0.5661548</v>
      </c>
      <c r="F890" s="159" t="n">
        <v>0</v>
      </c>
      <c r="G890" s="160" t="n">
        <v>-0.5661548</v>
      </c>
      <c r="H890" s="160" t="n">
        <v>0</v>
      </c>
      <c r="I890" s="160" t="n">
        <v>0</v>
      </c>
      <c r="J890" s="159" t="n">
        <v>0</v>
      </c>
    </row>
    <row r="891" customFormat="false" ht="12.75" hidden="false" customHeight="false" outlineLevel="0" collapsed="false">
      <c r="A891" s="0" t="n">
        <f aca="false">INDEX(BucketTable,MATCH(B891,SumMonths,0),1)</f>
        <v>14</v>
      </c>
      <c r="B891" s="171" t="n">
        <v>42217</v>
      </c>
      <c r="C891" s="159" t="s">
        <v>137</v>
      </c>
      <c r="D891" s="159" t="s">
        <v>15</v>
      </c>
      <c r="E891" s="160" t="n">
        <v>2.64922989</v>
      </c>
      <c r="F891" s="159" t="n">
        <v>0</v>
      </c>
      <c r="G891" s="160" t="n">
        <v>2.64922989</v>
      </c>
      <c r="H891" s="160" t="n">
        <v>0</v>
      </c>
      <c r="I891" s="160" t="n">
        <v>0</v>
      </c>
      <c r="J891" s="159" t="n">
        <v>0</v>
      </c>
    </row>
    <row r="892" customFormat="false" ht="12.75" hidden="false" customHeight="false" outlineLevel="0" collapsed="false">
      <c r="A892" s="0" t="n">
        <f aca="false">INDEX(BucketTable,MATCH(B892,SumMonths,0),1)</f>
        <v>14</v>
      </c>
      <c r="B892" s="171" t="n">
        <v>42217</v>
      </c>
      <c r="C892" s="159" t="s">
        <v>138</v>
      </c>
      <c r="D892" s="159" t="s">
        <v>15</v>
      </c>
      <c r="E892" s="160" t="n">
        <v>-0.93076799</v>
      </c>
      <c r="F892" s="159" t="n">
        <v>0</v>
      </c>
      <c r="G892" s="160" t="n">
        <v>-0.93076799</v>
      </c>
      <c r="H892" s="160" t="n">
        <v>0</v>
      </c>
      <c r="I892" s="160" t="n">
        <v>0</v>
      </c>
      <c r="J892" s="159" t="n">
        <v>0</v>
      </c>
    </row>
    <row r="893" customFormat="false" ht="12.75" hidden="false" customHeight="false" outlineLevel="0" collapsed="false">
      <c r="A893" s="0" t="n">
        <f aca="false">INDEX(BucketTable,MATCH(B893,SumMonths,0),1)</f>
        <v>14</v>
      </c>
      <c r="B893" s="171" t="n">
        <v>42217</v>
      </c>
      <c r="C893" s="159" t="s">
        <v>139</v>
      </c>
      <c r="D893" s="159" t="s">
        <v>15</v>
      </c>
      <c r="E893" s="160" t="n">
        <v>-1.15555022</v>
      </c>
      <c r="F893" s="159" t="n">
        <v>0</v>
      </c>
      <c r="G893" s="160" t="n">
        <v>-1.15555022</v>
      </c>
      <c r="H893" s="160" t="n">
        <v>0.0126</v>
      </c>
      <c r="I893" s="160" t="n">
        <v>-0.014559932772</v>
      </c>
      <c r="J893" s="159" t="n">
        <v>0</v>
      </c>
    </row>
    <row r="894" customFormat="false" ht="12.75" hidden="false" customHeight="false" outlineLevel="0" collapsed="false">
      <c r="A894" s="0" t="n">
        <f aca="false">INDEX(BucketTable,MATCH(B894,SumMonths,0),1)</f>
        <v>14</v>
      </c>
      <c r="B894" s="171" t="n">
        <v>42217</v>
      </c>
      <c r="C894" s="159" t="s">
        <v>140</v>
      </c>
      <c r="D894" s="159" t="s">
        <v>15</v>
      </c>
      <c r="E894" s="160" t="n">
        <v>-0.56291168</v>
      </c>
      <c r="F894" s="159" t="n">
        <v>0</v>
      </c>
      <c r="G894" s="160" t="n">
        <v>-0.56291168</v>
      </c>
      <c r="H894" s="160" t="n">
        <v>0</v>
      </c>
      <c r="I894" s="160" t="n">
        <v>0</v>
      </c>
      <c r="J894" s="159" t="n">
        <v>0</v>
      </c>
    </row>
    <row r="895" customFormat="false" ht="12.75" hidden="false" customHeight="false" outlineLevel="0" collapsed="false">
      <c r="A895" s="0" t="n">
        <f aca="false">INDEX(BucketTable,MATCH(B895,SumMonths,0),1)</f>
        <v>14</v>
      </c>
      <c r="B895" s="171" t="n">
        <v>42248</v>
      </c>
      <c r="C895" s="159" t="s">
        <v>137</v>
      </c>
      <c r="D895" s="159" t="s">
        <v>15</v>
      </c>
      <c r="E895" s="160" t="n">
        <v>2.54906858</v>
      </c>
      <c r="F895" s="159" t="n">
        <v>0</v>
      </c>
      <c r="G895" s="160" t="n">
        <v>2.54906858</v>
      </c>
      <c r="H895" s="160" t="n">
        <v>0</v>
      </c>
      <c r="I895" s="160" t="n">
        <v>0</v>
      </c>
      <c r="J895" s="159" t="n">
        <v>0</v>
      </c>
    </row>
    <row r="896" customFormat="false" ht="12.75" hidden="false" customHeight="false" outlineLevel="0" collapsed="false">
      <c r="A896" s="0" t="n">
        <f aca="false">INDEX(BucketTable,MATCH(B896,SumMonths,0),1)</f>
        <v>14</v>
      </c>
      <c r="B896" s="171" t="n">
        <v>42248</v>
      </c>
      <c r="C896" s="159" t="s">
        <v>138</v>
      </c>
      <c r="D896" s="159" t="s">
        <v>15</v>
      </c>
      <c r="E896" s="160" t="n">
        <v>-0.89557778</v>
      </c>
      <c r="F896" s="159" t="n">
        <v>0</v>
      </c>
      <c r="G896" s="160" t="n">
        <v>-0.89557778</v>
      </c>
      <c r="H896" s="160" t="n">
        <v>0</v>
      </c>
      <c r="I896" s="160" t="n">
        <v>0</v>
      </c>
      <c r="J896" s="159" t="n">
        <v>0</v>
      </c>
    </row>
    <row r="897" customFormat="false" ht="12.75" hidden="false" customHeight="false" outlineLevel="0" collapsed="false">
      <c r="A897" s="0" t="n">
        <f aca="false">INDEX(BucketTable,MATCH(B897,SumMonths,0),1)</f>
        <v>14</v>
      </c>
      <c r="B897" s="171" t="n">
        <v>42248</v>
      </c>
      <c r="C897" s="159" t="s">
        <v>139</v>
      </c>
      <c r="D897" s="159" t="s">
        <v>15</v>
      </c>
      <c r="E897" s="160" t="n">
        <v>-1.11186152</v>
      </c>
      <c r="F897" s="159" t="n">
        <v>0</v>
      </c>
      <c r="G897" s="160" t="n">
        <v>-1.11186152</v>
      </c>
      <c r="H897" s="160" t="n">
        <v>0.0126</v>
      </c>
      <c r="I897" s="160" t="n">
        <v>-0.014009455152</v>
      </c>
      <c r="J897" s="159" t="n">
        <v>0</v>
      </c>
    </row>
    <row r="898" customFormat="false" ht="12.75" hidden="false" customHeight="false" outlineLevel="0" collapsed="false">
      <c r="A898" s="0" t="n">
        <f aca="false">INDEX(BucketTable,MATCH(B898,SumMonths,0),1)</f>
        <v>14</v>
      </c>
      <c r="B898" s="171" t="n">
        <v>42248</v>
      </c>
      <c r="C898" s="159" t="s">
        <v>140</v>
      </c>
      <c r="D898" s="159" t="s">
        <v>15</v>
      </c>
      <c r="E898" s="160" t="n">
        <v>-0.54162928</v>
      </c>
      <c r="F898" s="159" t="n">
        <v>0</v>
      </c>
      <c r="G898" s="160" t="n">
        <v>-0.54162928</v>
      </c>
      <c r="H898" s="160" t="n">
        <v>0</v>
      </c>
      <c r="I898" s="160" t="n">
        <v>0</v>
      </c>
      <c r="J898" s="159" t="n">
        <v>0</v>
      </c>
    </row>
    <row r="899" customFormat="false" ht="12.75" hidden="false" customHeight="false" outlineLevel="0" collapsed="false">
      <c r="A899" s="0" t="n">
        <f aca="false">INDEX(BucketTable,MATCH(B899,SumMonths,0),1)</f>
        <v>14</v>
      </c>
      <c r="B899" s="171" t="n">
        <v>42278</v>
      </c>
      <c r="C899" s="159" t="s">
        <v>137</v>
      </c>
      <c r="D899" s="159" t="s">
        <v>15</v>
      </c>
      <c r="E899" s="160" t="n">
        <v>2.61940239</v>
      </c>
      <c r="F899" s="159" t="n">
        <v>0</v>
      </c>
      <c r="G899" s="160" t="n">
        <v>2.61940239</v>
      </c>
      <c r="H899" s="160" t="n">
        <v>0</v>
      </c>
      <c r="I899" s="160" t="n">
        <v>0</v>
      </c>
      <c r="J899" s="159" t="n">
        <v>0</v>
      </c>
    </row>
    <row r="900" customFormat="false" ht="12.75" hidden="false" customHeight="false" outlineLevel="0" collapsed="false">
      <c r="A900" s="0" t="n">
        <f aca="false">INDEX(BucketTable,MATCH(B900,SumMonths,0),1)</f>
        <v>14</v>
      </c>
      <c r="B900" s="171" t="n">
        <v>42278</v>
      </c>
      <c r="C900" s="159" t="s">
        <v>138</v>
      </c>
      <c r="D900" s="159" t="s">
        <v>15</v>
      </c>
      <c r="E900" s="160" t="n">
        <v>-0.92028853</v>
      </c>
      <c r="F900" s="159" t="n">
        <v>0</v>
      </c>
      <c r="G900" s="160" t="n">
        <v>-0.92028853</v>
      </c>
      <c r="H900" s="160" t="n">
        <v>0</v>
      </c>
      <c r="I900" s="160" t="n">
        <v>0</v>
      </c>
      <c r="J900" s="159" t="n">
        <v>0</v>
      </c>
    </row>
    <row r="901" customFormat="false" ht="12.75" hidden="false" customHeight="false" outlineLevel="0" collapsed="false">
      <c r="A901" s="0" t="n">
        <f aca="false">INDEX(BucketTable,MATCH(B901,SumMonths,0),1)</f>
        <v>14</v>
      </c>
      <c r="B901" s="171" t="n">
        <v>42278</v>
      </c>
      <c r="C901" s="159" t="s">
        <v>139</v>
      </c>
      <c r="D901" s="159" t="s">
        <v>15</v>
      </c>
      <c r="E901" s="160" t="n">
        <v>-1.14253996</v>
      </c>
      <c r="F901" s="159" t="n">
        <v>0</v>
      </c>
      <c r="G901" s="160" t="n">
        <v>-1.14253996</v>
      </c>
      <c r="H901" s="160" t="n">
        <v>0.0126</v>
      </c>
      <c r="I901" s="160" t="n">
        <v>-0.014396003496</v>
      </c>
      <c r="J901" s="159" t="n">
        <v>0</v>
      </c>
    </row>
    <row r="902" customFormat="false" ht="12.75" hidden="false" customHeight="false" outlineLevel="0" collapsed="false">
      <c r="A902" s="0" t="n">
        <f aca="false">INDEX(BucketTable,MATCH(B902,SumMonths,0),1)</f>
        <v>14</v>
      </c>
      <c r="B902" s="171" t="n">
        <v>42278</v>
      </c>
      <c r="C902" s="159" t="s">
        <v>140</v>
      </c>
      <c r="D902" s="159" t="s">
        <v>15</v>
      </c>
      <c r="E902" s="160" t="n">
        <v>-0.5565739</v>
      </c>
      <c r="F902" s="159" t="n">
        <v>0</v>
      </c>
      <c r="G902" s="160" t="n">
        <v>-0.5565739</v>
      </c>
      <c r="H902" s="160" t="n">
        <v>0</v>
      </c>
      <c r="I902" s="160" t="n">
        <v>0</v>
      </c>
      <c r="J902" s="159" t="n">
        <v>0</v>
      </c>
    </row>
    <row r="903" customFormat="false" ht="12.75" hidden="false" customHeight="false" outlineLevel="0" collapsed="false">
      <c r="A903" s="0" t="n">
        <f aca="false">INDEX(BucketTable,MATCH(B903,SumMonths,0),1)</f>
        <v>14</v>
      </c>
      <c r="B903" s="171" t="n">
        <v>42309</v>
      </c>
      <c r="C903" s="159" t="s">
        <v>137</v>
      </c>
      <c r="D903" s="159" t="s">
        <v>15</v>
      </c>
      <c r="E903" s="160" t="n">
        <v>2.52033733</v>
      </c>
      <c r="F903" s="159" t="n">
        <v>0</v>
      </c>
      <c r="G903" s="160" t="n">
        <v>2.52033733</v>
      </c>
      <c r="H903" s="160" t="n">
        <v>-0.00470918416977</v>
      </c>
      <c r="I903" s="160" t="n">
        <v>-0.0118687326569164</v>
      </c>
      <c r="J903" s="159" t="n">
        <v>0</v>
      </c>
    </row>
    <row r="904" customFormat="false" ht="12.75" hidden="false" customHeight="false" outlineLevel="0" collapsed="false">
      <c r="A904" s="0" t="n">
        <f aca="false">INDEX(BucketTable,MATCH(B904,SumMonths,0),1)</f>
        <v>14</v>
      </c>
      <c r="B904" s="171" t="n">
        <v>42309</v>
      </c>
      <c r="C904" s="159" t="s">
        <v>138</v>
      </c>
      <c r="D904" s="159" t="s">
        <v>15</v>
      </c>
      <c r="E904" s="160" t="n">
        <v>-0.88548348</v>
      </c>
      <c r="F904" s="159" t="n">
        <v>0</v>
      </c>
      <c r="G904" s="160" t="n">
        <v>-0.88548348</v>
      </c>
      <c r="H904" s="160" t="n">
        <v>0.011289596557</v>
      </c>
      <c r="I904" s="160" t="n">
        <v>-0.00999675124708838</v>
      </c>
      <c r="J904" s="159" t="n">
        <v>0</v>
      </c>
    </row>
    <row r="905" customFormat="false" ht="12.75" hidden="false" customHeight="false" outlineLevel="0" collapsed="false">
      <c r="A905" s="0" t="n">
        <f aca="false">INDEX(BucketTable,MATCH(B905,SumMonths,0),1)</f>
        <v>14</v>
      </c>
      <c r="B905" s="171" t="n">
        <v>42309</v>
      </c>
      <c r="C905" s="159" t="s">
        <v>139</v>
      </c>
      <c r="D905" s="159" t="s">
        <v>15</v>
      </c>
      <c r="E905" s="160" t="n">
        <v>-1.09932942</v>
      </c>
      <c r="F905" s="159" t="n">
        <v>0</v>
      </c>
      <c r="G905" s="160" t="n">
        <v>-1.09932942</v>
      </c>
      <c r="H905" s="160" t="n">
        <v>0.0126</v>
      </c>
      <c r="I905" s="160" t="n">
        <v>-0.013851550692</v>
      </c>
      <c r="J905" s="159" t="n">
        <v>0</v>
      </c>
    </row>
    <row r="906" customFormat="false" ht="12.75" hidden="false" customHeight="false" outlineLevel="0" collapsed="false">
      <c r="A906" s="0" t="n">
        <f aca="false">INDEX(BucketTable,MATCH(B906,SumMonths,0),1)</f>
        <v>14</v>
      </c>
      <c r="B906" s="171" t="n">
        <v>42309</v>
      </c>
      <c r="C906" s="159" t="s">
        <v>140</v>
      </c>
      <c r="D906" s="159" t="s">
        <v>15</v>
      </c>
      <c r="E906" s="160" t="n">
        <v>-0.53552443</v>
      </c>
      <c r="F906" s="159" t="n">
        <v>0</v>
      </c>
      <c r="G906" s="160" t="n">
        <v>-0.53552443</v>
      </c>
      <c r="H906" s="160" t="n">
        <v>-0.00470918416977</v>
      </c>
      <c r="I906" s="160" t="n">
        <v>0.0025218831682811</v>
      </c>
      <c r="J906" s="159" t="n">
        <v>0</v>
      </c>
    </row>
    <row r="907" customFormat="false" ht="12.75" hidden="false" customHeight="false" outlineLevel="0" collapsed="false">
      <c r="A907" s="0" t="n">
        <f aca="false">INDEX(BucketTable,MATCH(B907,SumMonths,0),1)</f>
        <v>14</v>
      </c>
      <c r="B907" s="171" t="n">
        <v>42339</v>
      </c>
      <c r="C907" s="159" t="s">
        <v>137</v>
      </c>
      <c r="D907" s="159" t="s">
        <v>15</v>
      </c>
      <c r="E907" s="160" t="n">
        <v>2.58984709</v>
      </c>
      <c r="F907" s="159" t="n">
        <v>0</v>
      </c>
      <c r="G907" s="160" t="n">
        <v>2.58984709</v>
      </c>
      <c r="H907" s="160" t="n">
        <v>-0.00873774290085</v>
      </c>
      <c r="I907" s="160" t="n">
        <v>-0.0226294180249345</v>
      </c>
      <c r="J907" s="159" t="n">
        <v>0</v>
      </c>
    </row>
    <row r="908" customFormat="false" ht="12.75" hidden="false" customHeight="false" outlineLevel="0" collapsed="false">
      <c r="A908" s="0" t="n">
        <f aca="false">INDEX(BucketTable,MATCH(B908,SumMonths,0),1)</f>
        <v>14</v>
      </c>
      <c r="B908" s="171" t="n">
        <v>42339</v>
      </c>
      <c r="C908" s="159" t="s">
        <v>138</v>
      </c>
      <c r="D908" s="159" t="s">
        <v>15</v>
      </c>
      <c r="E908" s="160" t="n">
        <v>-0.90990471</v>
      </c>
      <c r="F908" s="159" t="n">
        <v>0</v>
      </c>
      <c r="G908" s="160" t="n">
        <v>-0.90990471</v>
      </c>
      <c r="H908" s="160" t="n">
        <v>0.005957841873</v>
      </c>
      <c r="I908" s="160" t="n">
        <v>-0.00542106838167792</v>
      </c>
      <c r="J908" s="159" t="n">
        <v>0</v>
      </c>
    </row>
    <row r="909" customFormat="false" ht="12.75" hidden="false" customHeight="false" outlineLevel="0" collapsed="false">
      <c r="A909" s="0" t="n">
        <f aca="false">INDEX(BucketTable,MATCH(B909,SumMonths,0),1)</f>
        <v>14</v>
      </c>
      <c r="B909" s="171" t="n">
        <v>42339</v>
      </c>
      <c r="C909" s="159" t="s">
        <v>139</v>
      </c>
      <c r="D909" s="159" t="s">
        <v>15</v>
      </c>
      <c r="E909" s="160" t="n">
        <v>-1.12964843</v>
      </c>
      <c r="F909" s="159" t="n">
        <v>0</v>
      </c>
      <c r="G909" s="160" t="n">
        <v>-1.12964843</v>
      </c>
      <c r="H909" s="160" t="n">
        <v>0.0126</v>
      </c>
      <c r="I909" s="160" t="n">
        <v>-0.014233570218</v>
      </c>
      <c r="J909" s="159" t="n">
        <v>0</v>
      </c>
    </row>
    <row r="910" customFormat="false" ht="12.75" hidden="false" customHeight="false" outlineLevel="0" collapsed="false">
      <c r="A910" s="0" t="n">
        <f aca="false">INDEX(BucketTable,MATCH(B910,SumMonths,0),1)</f>
        <v>14</v>
      </c>
      <c r="B910" s="171" t="n">
        <v>42339</v>
      </c>
      <c r="C910" s="159" t="s">
        <v>140</v>
      </c>
      <c r="D910" s="159" t="s">
        <v>15</v>
      </c>
      <c r="E910" s="160" t="n">
        <v>-0.55029395</v>
      </c>
      <c r="F910" s="159" t="n">
        <v>0</v>
      </c>
      <c r="G910" s="160" t="n">
        <v>-0.55029395</v>
      </c>
      <c r="H910" s="160" t="n">
        <v>-0.00873774290085</v>
      </c>
      <c r="I910" s="160" t="n">
        <v>0.00480832705499321</v>
      </c>
      <c r="J910" s="159" t="n">
        <v>0</v>
      </c>
    </row>
    <row r="911" customFormat="false" ht="12.75" hidden="false" customHeight="false" outlineLevel="0" collapsed="false">
      <c r="A911" s="0" t="n">
        <f aca="false">INDEX(BucketTable,MATCH(B911,SumMonths,0),1)</f>
        <v>14</v>
      </c>
      <c r="B911" s="171" t="n">
        <v>42370</v>
      </c>
      <c r="C911" s="159" t="s">
        <v>137</v>
      </c>
      <c r="D911" s="159" t="s">
        <v>15</v>
      </c>
      <c r="E911" s="160" t="n">
        <v>2.574931</v>
      </c>
      <c r="F911" s="159" t="n">
        <v>0</v>
      </c>
      <c r="G911" s="160" t="n">
        <v>2.574931</v>
      </c>
      <c r="H911" s="160" t="n">
        <v>0</v>
      </c>
      <c r="I911" s="160" t="n">
        <v>0</v>
      </c>
      <c r="J911" s="159" t="n">
        <v>0</v>
      </c>
    </row>
    <row r="912" customFormat="false" ht="12.75" hidden="false" customHeight="false" outlineLevel="0" collapsed="false">
      <c r="A912" s="0" t="n">
        <f aca="false">INDEX(BucketTable,MATCH(B912,SumMonths,0),1)</f>
        <v>14</v>
      </c>
      <c r="B912" s="171" t="n">
        <v>42370</v>
      </c>
      <c r="C912" s="159" t="s">
        <v>138</v>
      </c>
      <c r="D912" s="159" t="s">
        <v>15</v>
      </c>
      <c r="E912" s="160" t="n">
        <v>-0.90466416</v>
      </c>
      <c r="F912" s="159" t="n">
        <v>0</v>
      </c>
      <c r="G912" s="160" t="n">
        <v>-0.90466416</v>
      </c>
      <c r="H912" s="160" t="n">
        <v>-0.01757025718689</v>
      </c>
      <c r="I912" s="160" t="n">
        <v>0.0158951819589618</v>
      </c>
      <c r="J912" s="159" t="n">
        <v>0</v>
      </c>
    </row>
    <row r="913" customFormat="false" ht="12.75" hidden="false" customHeight="false" outlineLevel="0" collapsed="false">
      <c r="A913" s="0" t="n">
        <f aca="false">INDEX(BucketTable,MATCH(B913,SumMonths,0),1)</f>
        <v>14</v>
      </c>
      <c r="B913" s="171" t="n">
        <v>42370</v>
      </c>
      <c r="C913" s="159" t="s">
        <v>139</v>
      </c>
      <c r="D913" s="159" t="s">
        <v>15</v>
      </c>
      <c r="E913" s="160" t="n">
        <v>-1.12314228</v>
      </c>
      <c r="F913" s="159" t="n">
        <v>0</v>
      </c>
      <c r="G913" s="160" t="n">
        <v>-1.12314228</v>
      </c>
      <c r="H913" s="160" t="n">
        <v>0.0126</v>
      </c>
      <c r="I913" s="160" t="n">
        <v>-0.014151592728</v>
      </c>
      <c r="J913" s="159" t="n">
        <v>0</v>
      </c>
    </row>
    <row r="914" customFormat="false" ht="12.75" hidden="false" customHeight="false" outlineLevel="0" collapsed="false">
      <c r="A914" s="0" t="n">
        <f aca="false">INDEX(BucketTable,MATCH(B914,SumMonths,0),1)</f>
        <v>14</v>
      </c>
      <c r="B914" s="171" t="n">
        <v>42370</v>
      </c>
      <c r="C914" s="159" t="s">
        <v>140</v>
      </c>
      <c r="D914" s="159" t="s">
        <v>15</v>
      </c>
      <c r="E914" s="160" t="n">
        <v>-0.54712456</v>
      </c>
      <c r="F914" s="159" t="n">
        <v>0</v>
      </c>
      <c r="G914" s="160" t="n">
        <v>-0.54712456</v>
      </c>
      <c r="H914" s="160" t="n">
        <v>0</v>
      </c>
      <c r="I914" s="160" t="n">
        <v>0</v>
      </c>
      <c r="J914" s="159" t="n">
        <v>0</v>
      </c>
    </row>
    <row r="915" customFormat="false" ht="12.75" hidden="false" customHeight="false" outlineLevel="0" collapsed="false">
      <c r="A915" s="0" t="n">
        <f aca="false">INDEX(BucketTable,MATCH(B915,SumMonths,0),1)</f>
        <v>14</v>
      </c>
      <c r="B915" s="171" t="n">
        <v>42401</v>
      </c>
      <c r="C915" s="159" t="s">
        <v>137</v>
      </c>
      <c r="D915" s="159" t="s">
        <v>15</v>
      </c>
      <c r="E915" s="160" t="n">
        <v>2.39491784</v>
      </c>
      <c r="F915" s="159" t="n">
        <v>0</v>
      </c>
      <c r="G915" s="160" t="n">
        <v>2.39491784</v>
      </c>
      <c r="H915" s="160" t="n">
        <v>0</v>
      </c>
      <c r="I915" s="160" t="n">
        <v>0</v>
      </c>
      <c r="J915" s="159" t="n">
        <v>0</v>
      </c>
    </row>
    <row r="916" customFormat="false" ht="12.75" hidden="false" customHeight="false" outlineLevel="0" collapsed="false">
      <c r="A916" s="0" t="n">
        <f aca="false">INDEX(BucketTable,MATCH(B916,SumMonths,0),1)</f>
        <v>14</v>
      </c>
      <c r="B916" s="171" t="n">
        <v>42401</v>
      </c>
      <c r="C916" s="159" t="s">
        <v>138</v>
      </c>
      <c r="D916" s="159" t="s">
        <v>15</v>
      </c>
      <c r="E916" s="160" t="n">
        <v>-0.84141918</v>
      </c>
      <c r="F916" s="159" t="n">
        <v>0</v>
      </c>
      <c r="G916" s="160" t="n">
        <v>-0.84141918</v>
      </c>
      <c r="H916" s="160" t="n">
        <v>-0.00584095716477</v>
      </c>
      <c r="I916" s="160" t="n">
        <v>0.0049146933879959</v>
      </c>
      <c r="J916" s="159" t="n">
        <v>0</v>
      </c>
    </row>
    <row r="917" customFormat="false" ht="12.75" hidden="false" customHeight="false" outlineLevel="0" collapsed="false">
      <c r="A917" s="0" t="n">
        <f aca="false">INDEX(BucketTable,MATCH(B917,SumMonths,0),1)</f>
        <v>14</v>
      </c>
      <c r="B917" s="171" t="n">
        <v>42401</v>
      </c>
      <c r="C917" s="159" t="s">
        <v>139</v>
      </c>
      <c r="D917" s="159" t="s">
        <v>15</v>
      </c>
      <c r="E917" s="160" t="n">
        <v>-1.04462352</v>
      </c>
      <c r="F917" s="159" t="n">
        <v>0</v>
      </c>
      <c r="G917" s="160" t="n">
        <v>-1.04462352</v>
      </c>
      <c r="H917" s="160" t="n">
        <v>0.0126</v>
      </c>
      <c r="I917" s="160" t="n">
        <v>-0.013162256352</v>
      </c>
      <c r="J917" s="159" t="n">
        <v>0</v>
      </c>
    </row>
    <row r="918" customFormat="false" ht="12.75" hidden="false" customHeight="false" outlineLevel="0" collapsed="false">
      <c r="A918" s="0" t="n">
        <f aca="false">INDEX(BucketTable,MATCH(B918,SumMonths,0),1)</f>
        <v>14</v>
      </c>
      <c r="B918" s="171" t="n">
        <v>42401</v>
      </c>
      <c r="C918" s="159" t="s">
        <v>140</v>
      </c>
      <c r="D918" s="159" t="s">
        <v>15</v>
      </c>
      <c r="E918" s="160" t="n">
        <v>-0.50887514</v>
      </c>
      <c r="F918" s="159" t="n">
        <v>0</v>
      </c>
      <c r="G918" s="160" t="n">
        <v>-0.50887514</v>
      </c>
      <c r="H918" s="160" t="n">
        <v>0</v>
      </c>
      <c r="I918" s="160" t="n">
        <v>0</v>
      </c>
      <c r="J918" s="159" t="n">
        <v>0</v>
      </c>
    </row>
    <row r="919" customFormat="false" ht="12.75" hidden="false" customHeight="false" outlineLevel="0" collapsed="false">
      <c r="A919" s="0" t="n">
        <f aca="false">INDEX(BucketTable,MATCH(B919,SumMonths,0),1)</f>
        <v>14</v>
      </c>
      <c r="B919" s="171" t="n">
        <v>42430</v>
      </c>
      <c r="C919" s="159" t="s">
        <v>137</v>
      </c>
      <c r="D919" s="159" t="s">
        <v>15</v>
      </c>
      <c r="E919" s="160" t="n">
        <v>2.54625888</v>
      </c>
      <c r="F919" s="159" t="n">
        <v>0</v>
      </c>
      <c r="G919" s="160" t="n">
        <v>2.54625888</v>
      </c>
      <c r="H919" s="160" t="n">
        <v>0</v>
      </c>
      <c r="I919" s="160" t="n">
        <v>0</v>
      </c>
      <c r="J919" s="159" t="n">
        <v>0</v>
      </c>
    </row>
    <row r="920" customFormat="false" ht="12.75" hidden="false" customHeight="false" outlineLevel="0" collapsed="false">
      <c r="A920" s="0" t="n">
        <f aca="false">INDEX(BucketTable,MATCH(B920,SumMonths,0),1)</f>
        <v>14</v>
      </c>
      <c r="B920" s="171" t="n">
        <v>42430</v>
      </c>
      <c r="C920" s="159" t="s">
        <v>138</v>
      </c>
      <c r="D920" s="159" t="s">
        <v>15</v>
      </c>
      <c r="E920" s="160" t="n">
        <v>-0.89459064</v>
      </c>
      <c r="F920" s="159" t="n">
        <v>0</v>
      </c>
      <c r="G920" s="160" t="n">
        <v>-0.89459064</v>
      </c>
      <c r="H920" s="160" t="n">
        <v>0</v>
      </c>
      <c r="I920" s="160" t="n">
        <v>0</v>
      </c>
      <c r="J920" s="159" t="n">
        <v>0</v>
      </c>
    </row>
    <row r="921" customFormat="false" ht="12.75" hidden="false" customHeight="false" outlineLevel="0" collapsed="false">
      <c r="A921" s="0" t="n">
        <f aca="false">INDEX(BucketTable,MATCH(B921,SumMonths,0),1)</f>
        <v>14</v>
      </c>
      <c r="B921" s="171" t="n">
        <v>42430</v>
      </c>
      <c r="C921" s="159" t="s">
        <v>139</v>
      </c>
      <c r="D921" s="159" t="s">
        <v>15</v>
      </c>
      <c r="E921" s="160" t="n">
        <v>-1.11063597</v>
      </c>
      <c r="F921" s="159" t="n">
        <v>0</v>
      </c>
      <c r="G921" s="160" t="n">
        <v>-1.11063597</v>
      </c>
      <c r="H921" s="160" t="n">
        <v>0.0126</v>
      </c>
      <c r="I921" s="160" t="n">
        <v>-0.013994013222</v>
      </c>
      <c r="J921" s="159" t="n">
        <v>0</v>
      </c>
    </row>
    <row r="922" customFormat="false" ht="12.75" hidden="false" customHeight="false" outlineLevel="0" collapsed="false">
      <c r="A922" s="0" t="n">
        <f aca="false">INDEX(BucketTable,MATCH(B922,SumMonths,0),1)</f>
        <v>14</v>
      </c>
      <c r="B922" s="171" t="n">
        <v>42430</v>
      </c>
      <c r="C922" s="159" t="s">
        <v>140</v>
      </c>
      <c r="D922" s="159" t="s">
        <v>15</v>
      </c>
      <c r="E922" s="160" t="n">
        <v>-0.54103227</v>
      </c>
      <c r="F922" s="159" t="n">
        <v>0</v>
      </c>
      <c r="G922" s="160" t="n">
        <v>-0.54103227</v>
      </c>
      <c r="H922" s="160" t="n">
        <v>0</v>
      </c>
      <c r="I922" s="160" t="n">
        <v>0</v>
      </c>
      <c r="J922" s="159" t="n">
        <v>0</v>
      </c>
    </row>
    <row r="923" customFormat="false" ht="12.75" hidden="false" customHeight="false" outlineLevel="0" collapsed="false">
      <c r="A923" s="0" t="n">
        <f aca="false">INDEX(BucketTable,MATCH(B923,SumMonths,0),1)</f>
        <v>14</v>
      </c>
      <c r="B923" s="171" t="n">
        <v>42461</v>
      </c>
      <c r="C923" s="159" t="s">
        <v>137</v>
      </c>
      <c r="D923" s="159" t="s">
        <v>15</v>
      </c>
      <c r="E923" s="160" t="n">
        <v>2.44988391</v>
      </c>
      <c r="F923" s="159" t="n">
        <v>0</v>
      </c>
      <c r="G923" s="160" t="n">
        <v>2.44988391</v>
      </c>
      <c r="H923" s="160" t="n">
        <v>0</v>
      </c>
      <c r="I923" s="160" t="n">
        <v>0</v>
      </c>
      <c r="J923" s="159" t="n">
        <v>0</v>
      </c>
    </row>
    <row r="924" customFormat="false" ht="12.75" hidden="false" customHeight="false" outlineLevel="0" collapsed="false">
      <c r="A924" s="0" t="n">
        <f aca="false">INDEX(BucketTable,MATCH(B924,SumMonths,0),1)</f>
        <v>14</v>
      </c>
      <c r="B924" s="171" t="n">
        <v>42461</v>
      </c>
      <c r="C924" s="159" t="s">
        <v>138</v>
      </c>
      <c r="D924" s="159" t="s">
        <v>15</v>
      </c>
      <c r="E924" s="160" t="n">
        <v>-0.8607307</v>
      </c>
      <c r="F924" s="159" t="n">
        <v>0</v>
      </c>
      <c r="G924" s="160" t="n">
        <v>-0.8607307</v>
      </c>
      <c r="H924" s="160" t="n">
        <v>0</v>
      </c>
      <c r="I924" s="160" t="n">
        <v>0</v>
      </c>
      <c r="J924" s="159" t="n">
        <v>0</v>
      </c>
    </row>
    <row r="925" customFormat="false" ht="12.75" hidden="false" customHeight="false" outlineLevel="0" collapsed="false">
      <c r="A925" s="0" t="n">
        <f aca="false">INDEX(BucketTable,MATCH(B925,SumMonths,0),1)</f>
        <v>14</v>
      </c>
      <c r="B925" s="171" t="n">
        <v>42461</v>
      </c>
      <c r="C925" s="159" t="s">
        <v>139</v>
      </c>
      <c r="D925" s="159" t="s">
        <v>15</v>
      </c>
      <c r="E925" s="160" t="n">
        <v>-1.06859881</v>
      </c>
      <c r="F925" s="159" t="n">
        <v>0</v>
      </c>
      <c r="G925" s="160" t="n">
        <v>-1.06859881</v>
      </c>
      <c r="H925" s="160" t="n">
        <v>0.0126</v>
      </c>
      <c r="I925" s="160" t="n">
        <v>-0.013464345006</v>
      </c>
      <c r="J925" s="159" t="n">
        <v>0</v>
      </c>
    </row>
    <row r="926" customFormat="false" ht="12.75" hidden="false" customHeight="false" outlineLevel="0" collapsed="false">
      <c r="A926" s="0" t="n">
        <f aca="false">INDEX(BucketTable,MATCH(B926,SumMonths,0),1)</f>
        <v>14</v>
      </c>
      <c r="B926" s="171" t="n">
        <v>42461</v>
      </c>
      <c r="C926" s="159" t="s">
        <v>140</v>
      </c>
      <c r="D926" s="159" t="s">
        <v>15</v>
      </c>
      <c r="E926" s="160" t="n">
        <v>-0.5205544</v>
      </c>
      <c r="F926" s="159" t="n">
        <v>0</v>
      </c>
      <c r="G926" s="160" t="n">
        <v>-0.5205544</v>
      </c>
      <c r="H926" s="160" t="n">
        <v>0</v>
      </c>
      <c r="I926" s="160" t="n">
        <v>0</v>
      </c>
      <c r="J926" s="159" t="n">
        <v>0</v>
      </c>
    </row>
    <row r="927" customFormat="false" ht="12.75" hidden="false" customHeight="false" outlineLevel="0" collapsed="false">
      <c r="A927" s="0" t="n">
        <f aca="false">INDEX(BucketTable,MATCH(B927,SumMonths,0),1)</f>
        <v>14</v>
      </c>
      <c r="B927" s="171" t="n">
        <v>42491</v>
      </c>
      <c r="C927" s="159" t="s">
        <v>137</v>
      </c>
      <c r="D927" s="159" t="s">
        <v>15</v>
      </c>
      <c r="E927" s="160" t="n">
        <v>2.51737486</v>
      </c>
      <c r="F927" s="159" t="n">
        <v>0</v>
      </c>
      <c r="G927" s="160" t="n">
        <v>2.51737486</v>
      </c>
      <c r="H927" s="160" t="n">
        <v>0</v>
      </c>
      <c r="I927" s="160" t="n">
        <v>0</v>
      </c>
      <c r="J927" s="159" t="n">
        <v>0</v>
      </c>
    </row>
    <row r="928" customFormat="false" ht="12.75" hidden="false" customHeight="false" outlineLevel="0" collapsed="false">
      <c r="A928" s="0" t="n">
        <f aca="false">INDEX(BucketTable,MATCH(B928,SumMonths,0),1)</f>
        <v>14</v>
      </c>
      <c r="B928" s="171" t="n">
        <v>42491</v>
      </c>
      <c r="C928" s="159" t="s">
        <v>138</v>
      </c>
      <c r="D928" s="159" t="s">
        <v>15</v>
      </c>
      <c r="E928" s="160" t="n">
        <v>-0.88444266</v>
      </c>
      <c r="F928" s="159" t="n">
        <v>0</v>
      </c>
      <c r="G928" s="160" t="n">
        <v>-0.88444266</v>
      </c>
      <c r="H928" s="160" t="n">
        <v>0</v>
      </c>
      <c r="I928" s="160" t="n">
        <v>0</v>
      </c>
      <c r="J928" s="159" t="n">
        <v>0</v>
      </c>
    </row>
    <row r="929" customFormat="false" ht="12.75" hidden="false" customHeight="false" outlineLevel="0" collapsed="false">
      <c r="A929" s="0" t="n">
        <f aca="false">INDEX(BucketTable,MATCH(B929,SumMonths,0),1)</f>
        <v>14</v>
      </c>
      <c r="B929" s="171" t="n">
        <v>42491</v>
      </c>
      <c r="C929" s="159" t="s">
        <v>139</v>
      </c>
      <c r="D929" s="159" t="s">
        <v>15</v>
      </c>
      <c r="E929" s="160" t="n">
        <v>-1.09803724</v>
      </c>
      <c r="F929" s="159" t="n">
        <v>0</v>
      </c>
      <c r="G929" s="160" t="n">
        <v>-1.09803724</v>
      </c>
      <c r="H929" s="160" t="n">
        <v>0.0126</v>
      </c>
      <c r="I929" s="160" t="n">
        <v>-0.013835269224</v>
      </c>
      <c r="J929" s="159" t="n">
        <v>0</v>
      </c>
    </row>
    <row r="930" customFormat="false" ht="12.75" hidden="false" customHeight="false" outlineLevel="0" collapsed="false">
      <c r="A930" s="0" t="n">
        <f aca="false">INDEX(BucketTable,MATCH(B930,SumMonths,0),1)</f>
        <v>14</v>
      </c>
      <c r="B930" s="171" t="n">
        <v>42491</v>
      </c>
      <c r="C930" s="159" t="s">
        <v>140</v>
      </c>
      <c r="D930" s="159" t="s">
        <v>15</v>
      </c>
      <c r="E930" s="160" t="n">
        <v>-0.53489496</v>
      </c>
      <c r="F930" s="159" t="n">
        <v>0</v>
      </c>
      <c r="G930" s="160" t="n">
        <v>-0.53489496</v>
      </c>
      <c r="H930" s="160" t="n">
        <v>0</v>
      </c>
      <c r="I930" s="160" t="n">
        <v>0</v>
      </c>
      <c r="J930" s="159" t="n">
        <v>0</v>
      </c>
    </row>
    <row r="931" customFormat="false" ht="12.75" hidden="false" customHeight="false" outlineLevel="0" collapsed="false">
      <c r="A931" s="0" t="n">
        <f aca="false">INDEX(BucketTable,MATCH(B931,SumMonths,0),1)</f>
        <v>14</v>
      </c>
      <c r="B931" s="171" t="n">
        <v>42522</v>
      </c>
      <c r="C931" s="159" t="s">
        <v>137</v>
      </c>
      <c r="D931" s="159" t="s">
        <v>15</v>
      </c>
      <c r="E931" s="160" t="n">
        <v>2.42206292</v>
      </c>
      <c r="F931" s="159" t="n">
        <v>0</v>
      </c>
      <c r="G931" s="160" t="n">
        <v>2.42206292</v>
      </c>
      <c r="H931" s="160" t="n">
        <v>0</v>
      </c>
      <c r="I931" s="160" t="n">
        <v>0</v>
      </c>
      <c r="J931" s="159" t="n">
        <v>0</v>
      </c>
    </row>
    <row r="932" customFormat="false" ht="12.75" hidden="false" customHeight="false" outlineLevel="0" collapsed="false">
      <c r="A932" s="0" t="n">
        <f aca="false">INDEX(BucketTable,MATCH(B932,SumMonths,0),1)</f>
        <v>14</v>
      </c>
      <c r="B932" s="171" t="n">
        <v>42522</v>
      </c>
      <c r="C932" s="159" t="s">
        <v>138</v>
      </c>
      <c r="D932" s="159" t="s">
        <v>15</v>
      </c>
      <c r="E932" s="160" t="n">
        <v>-0.85095621</v>
      </c>
      <c r="F932" s="159" t="n">
        <v>0</v>
      </c>
      <c r="G932" s="160" t="n">
        <v>-0.85095621</v>
      </c>
      <c r="H932" s="160" t="n">
        <v>0</v>
      </c>
      <c r="I932" s="160" t="n">
        <v>0</v>
      </c>
      <c r="J932" s="159" t="n">
        <v>0</v>
      </c>
    </row>
    <row r="933" customFormat="false" ht="12.75" hidden="false" customHeight="false" outlineLevel="0" collapsed="false">
      <c r="A933" s="0" t="n">
        <f aca="false">INDEX(BucketTable,MATCH(B933,SumMonths,0),1)</f>
        <v>14</v>
      </c>
      <c r="B933" s="171" t="n">
        <v>42522</v>
      </c>
      <c r="C933" s="159" t="s">
        <v>139</v>
      </c>
      <c r="D933" s="159" t="s">
        <v>15</v>
      </c>
      <c r="E933" s="160" t="n">
        <v>-1.05646375</v>
      </c>
      <c r="F933" s="159" t="n">
        <v>0</v>
      </c>
      <c r="G933" s="160" t="n">
        <v>-1.05646375</v>
      </c>
      <c r="H933" s="160" t="n">
        <v>0.0126</v>
      </c>
      <c r="I933" s="160" t="n">
        <v>-0.01331144325</v>
      </c>
      <c r="J933" s="159" t="n">
        <v>0</v>
      </c>
    </row>
    <row r="934" customFormat="false" ht="12.75" hidden="false" customHeight="false" outlineLevel="0" collapsed="false">
      <c r="A934" s="0" t="n">
        <f aca="false">INDEX(BucketTable,MATCH(B934,SumMonths,0),1)</f>
        <v>14</v>
      </c>
      <c r="B934" s="171" t="n">
        <v>42522</v>
      </c>
      <c r="C934" s="159" t="s">
        <v>140</v>
      </c>
      <c r="D934" s="159" t="s">
        <v>15</v>
      </c>
      <c r="E934" s="160" t="n">
        <v>-0.51464296</v>
      </c>
      <c r="F934" s="159" t="n">
        <v>0</v>
      </c>
      <c r="G934" s="160" t="n">
        <v>-0.51464296</v>
      </c>
      <c r="H934" s="160" t="n">
        <v>0</v>
      </c>
      <c r="I934" s="160" t="n">
        <v>0</v>
      </c>
      <c r="J934" s="159" t="n">
        <v>0</v>
      </c>
    </row>
    <row r="935" customFormat="false" ht="12.75" hidden="false" customHeight="false" outlineLevel="0" collapsed="false">
      <c r="A935" s="0" t="n">
        <f aca="false">INDEX(BucketTable,MATCH(B935,SumMonths,0),1)</f>
        <v>14</v>
      </c>
      <c r="B935" s="171" t="n">
        <v>42552</v>
      </c>
      <c r="C935" s="159" t="s">
        <v>137</v>
      </c>
      <c r="D935" s="159" t="s">
        <v>15</v>
      </c>
      <c r="E935" s="160" t="n">
        <v>2.48875738</v>
      </c>
      <c r="F935" s="159" t="n">
        <v>0</v>
      </c>
      <c r="G935" s="160" t="n">
        <v>2.48875738</v>
      </c>
      <c r="H935" s="160" t="n">
        <v>0</v>
      </c>
      <c r="I935" s="160" t="n">
        <v>0</v>
      </c>
      <c r="J935" s="159" t="n">
        <v>0</v>
      </c>
    </row>
    <row r="936" customFormat="false" ht="12.75" hidden="false" customHeight="false" outlineLevel="0" collapsed="false">
      <c r="A936" s="0" t="n">
        <f aca="false">INDEX(BucketTable,MATCH(B936,SumMonths,0),1)</f>
        <v>14</v>
      </c>
      <c r="B936" s="171" t="n">
        <v>42552</v>
      </c>
      <c r="C936" s="159" t="s">
        <v>138</v>
      </c>
      <c r="D936" s="159" t="s">
        <v>15</v>
      </c>
      <c r="E936" s="160" t="n">
        <v>-0.87438833</v>
      </c>
      <c r="F936" s="159" t="n">
        <v>0</v>
      </c>
      <c r="G936" s="160" t="n">
        <v>-0.87438833</v>
      </c>
      <c r="H936" s="160" t="n">
        <v>0</v>
      </c>
      <c r="I936" s="160" t="n">
        <v>0</v>
      </c>
      <c r="J936" s="159" t="n">
        <v>0</v>
      </c>
    </row>
    <row r="937" customFormat="false" ht="12.75" hidden="false" customHeight="false" outlineLevel="0" collapsed="false">
      <c r="A937" s="0" t="n">
        <f aca="false">INDEX(BucketTable,MATCH(B937,SumMonths,0),1)</f>
        <v>14</v>
      </c>
      <c r="B937" s="171" t="n">
        <v>42552</v>
      </c>
      <c r="C937" s="159" t="s">
        <v>139</v>
      </c>
      <c r="D937" s="159" t="s">
        <v>15</v>
      </c>
      <c r="E937" s="160" t="n">
        <v>-1.08555477</v>
      </c>
      <c r="F937" s="159" t="n">
        <v>0</v>
      </c>
      <c r="G937" s="160" t="n">
        <v>-1.08555477</v>
      </c>
      <c r="H937" s="160" t="n">
        <v>0.0126</v>
      </c>
      <c r="I937" s="160" t="n">
        <v>-0.013677990102</v>
      </c>
      <c r="J937" s="159" t="n">
        <v>0</v>
      </c>
    </row>
    <row r="938" customFormat="false" ht="12.75" hidden="false" customHeight="false" outlineLevel="0" collapsed="false">
      <c r="A938" s="0" t="n">
        <f aca="false">INDEX(BucketTable,MATCH(B938,SumMonths,0),1)</f>
        <v>14</v>
      </c>
      <c r="B938" s="171" t="n">
        <v>42552</v>
      </c>
      <c r="C938" s="159" t="s">
        <v>140</v>
      </c>
      <c r="D938" s="159" t="s">
        <v>15</v>
      </c>
      <c r="E938" s="160" t="n">
        <v>-0.52881428</v>
      </c>
      <c r="F938" s="159" t="n">
        <v>0</v>
      </c>
      <c r="G938" s="160" t="n">
        <v>-0.52881428</v>
      </c>
      <c r="H938" s="160" t="n">
        <v>0</v>
      </c>
      <c r="I938" s="160" t="n">
        <v>0</v>
      </c>
      <c r="J938" s="159" t="n">
        <v>0</v>
      </c>
    </row>
    <row r="939" customFormat="false" ht="12.75" hidden="false" customHeight="false" outlineLevel="0" collapsed="false">
      <c r="A939" s="0" t="n">
        <f aca="false">INDEX(BucketTable,MATCH(B939,SumMonths,0),1)</f>
        <v>14</v>
      </c>
      <c r="B939" s="171" t="n">
        <v>42583</v>
      </c>
      <c r="C939" s="159" t="s">
        <v>137</v>
      </c>
      <c r="D939" s="159" t="s">
        <v>15</v>
      </c>
      <c r="E939" s="160" t="n">
        <v>2.47431571</v>
      </c>
      <c r="F939" s="159" t="n">
        <v>0</v>
      </c>
      <c r="G939" s="160" t="n">
        <v>2.47431571</v>
      </c>
      <c r="H939" s="160" t="n">
        <v>0</v>
      </c>
      <c r="I939" s="160" t="n">
        <v>0</v>
      </c>
      <c r="J939" s="159" t="n">
        <v>0</v>
      </c>
    </row>
    <row r="940" customFormat="false" ht="12.75" hidden="false" customHeight="false" outlineLevel="0" collapsed="false">
      <c r="A940" s="0" t="n">
        <f aca="false">INDEX(BucketTable,MATCH(B940,SumMonths,0),1)</f>
        <v>14</v>
      </c>
      <c r="B940" s="171" t="n">
        <v>42583</v>
      </c>
      <c r="C940" s="159" t="s">
        <v>138</v>
      </c>
      <c r="D940" s="159" t="s">
        <v>15</v>
      </c>
      <c r="E940" s="160" t="n">
        <v>-0.86931446</v>
      </c>
      <c r="F940" s="159" t="n">
        <v>0</v>
      </c>
      <c r="G940" s="160" t="n">
        <v>-0.86931446</v>
      </c>
      <c r="H940" s="160" t="n">
        <v>0</v>
      </c>
      <c r="I940" s="160" t="n">
        <v>0</v>
      </c>
      <c r="J940" s="159" t="n">
        <v>0</v>
      </c>
    </row>
    <row r="941" customFormat="false" ht="12.75" hidden="false" customHeight="false" outlineLevel="0" collapsed="false">
      <c r="A941" s="0" t="n">
        <f aca="false">INDEX(BucketTable,MATCH(B941,SumMonths,0),1)</f>
        <v>14</v>
      </c>
      <c r="B941" s="171" t="n">
        <v>42583</v>
      </c>
      <c r="C941" s="159" t="s">
        <v>139</v>
      </c>
      <c r="D941" s="159" t="s">
        <v>15</v>
      </c>
      <c r="E941" s="160" t="n">
        <v>-1.07925555</v>
      </c>
      <c r="F941" s="159" t="n">
        <v>0</v>
      </c>
      <c r="G941" s="160" t="n">
        <v>-1.07925555</v>
      </c>
      <c r="H941" s="160" t="n">
        <v>0.0126</v>
      </c>
      <c r="I941" s="160" t="n">
        <v>-0.01359861993</v>
      </c>
      <c r="J941" s="159" t="n">
        <v>0</v>
      </c>
    </row>
    <row r="942" customFormat="false" ht="12.75" hidden="false" customHeight="false" outlineLevel="0" collapsed="false">
      <c r="A942" s="0" t="n">
        <f aca="false">INDEX(BucketTable,MATCH(B942,SumMonths,0),1)</f>
        <v>14</v>
      </c>
      <c r="B942" s="171" t="n">
        <v>42583</v>
      </c>
      <c r="C942" s="159" t="s">
        <v>140</v>
      </c>
      <c r="D942" s="159" t="s">
        <v>15</v>
      </c>
      <c r="E942" s="160" t="n">
        <v>-0.5257457</v>
      </c>
      <c r="F942" s="159" t="n">
        <v>0</v>
      </c>
      <c r="G942" s="160" t="n">
        <v>-0.5257457</v>
      </c>
      <c r="H942" s="160" t="n">
        <v>0</v>
      </c>
      <c r="I942" s="160" t="n">
        <v>0</v>
      </c>
      <c r="J942" s="159" t="n">
        <v>0</v>
      </c>
    </row>
    <row r="943" customFormat="false" ht="12.75" hidden="false" customHeight="false" outlineLevel="0" collapsed="false">
      <c r="A943" s="0" t="n">
        <f aca="false">INDEX(BucketTable,MATCH(B943,SumMonths,0),1)</f>
        <v>14</v>
      </c>
      <c r="B943" s="171" t="n">
        <v>42614</v>
      </c>
      <c r="C943" s="159" t="s">
        <v>137</v>
      </c>
      <c r="D943" s="159" t="s">
        <v>15</v>
      </c>
      <c r="E943" s="160" t="n">
        <v>2.38058924</v>
      </c>
      <c r="F943" s="159" t="n">
        <v>0</v>
      </c>
      <c r="G943" s="160" t="n">
        <v>2.38058924</v>
      </c>
      <c r="H943" s="160" t="n">
        <v>0</v>
      </c>
      <c r="I943" s="160" t="n">
        <v>0</v>
      </c>
      <c r="J943" s="159" t="n">
        <v>0</v>
      </c>
    </row>
    <row r="944" customFormat="false" ht="12.75" hidden="false" customHeight="false" outlineLevel="0" collapsed="false">
      <c r="A944" s="0" t="n">
        <f aca="false">INDEX(BucketTable,MATCH(B944,SumMonths,0),1)</f>
        <v>14</v>
      </c>
      <c r="B944" s="171" t="n">
        <v>42614</v>
      </c>
      <c r="C944" s="159" t="s">
        <v>138</v>
      </c>
      <c r="D944" s="159" t="s">
        <v>15</v>
      </c>
      <c r="E944" s="160" t="n">
        <v>-0.83638504</v>
      </c>
      <c r="F944" s="159" t="n">
        <v>0</v>
      </c>
      <c r="G944" s="160" t="n">
        <v>-0.83638504</v>
      </c>
      <c r="H944" s="160" t="n">
        <v>0</v>
      </c>
      <c r="I944" s="160" t="n">
        <v>0</v>
      </c>
      <c r="J944" s="159" t="n">
        <v>0</v>
      </c>
    </row>
    <row r="945" customFormat="false" ht="12.75" hidden="false" customHeight="false" outlineLevel="0" collapsed="false">
      <c r="A945" s="0" t="n">
        <f aca="false">INDEX(BucketTable,MATCH(B945,SumMonths,0),1)</f>
        <v>14</v>
      </c>
      <c r="B945" s="171" t="n">
        <v>42614</v>
      </c>
      <c r="C945" s="159" t="s">
        <v>139</v>
      </c>
      <c r="D945" s="159" t="s">
        <v>15</v>
      </c>
      <c r="E945" s="160" t="n">
        <v>-1.03837362</v>
      </c>
      <c r="F945" s="159" t="n">
        <v>0</v>
      </c>
      <c r="G945" s="160" t="n">
        <v>-1.03837362</v>
      </c>
      <c r="H945" s="160" t="n">
        <v>0.0126</v>
      </c>
      <c r="I945" s="160" t="n">
        <v>-0.013083507612</v>
      </c>
      <c r="J945" s="159" t="n">
        <v>0</v>
      </c>
    </row>
    <row r="946" customFormat="false" ht="12.75" hidden="false" customHeight="false" outlineLevel="0" collapsed="false">
      <c r="A946" s="0" t="n">
        <f aca="false">INDEX(BucketTable,MATCH(B946,SumMonths,0),1)</f>
        <v>14</v>
      </c>
      <c r="B946" s="171" t="n">
        <v>42614</v>
      </c>
      <c r="C946" s="159" t="s">
        <v>140</v>
      </c>
      <c r="D946" s="159" t="s">
        <v>15</v>
      </c>
      <c r="E946" s="160" t="n">
        <v>-0.50583058</v>
      </c>
      <c r="F946" s="159" t="n">
        <v>0</v>
      </c>
      <c r="G946" s="160" t="n">
        <v>-0.50583058</v>
      </c>
      <c r="H946" s="160" t="n">
        <v>0</v>
      </c>
      <c r="I946" s="160" t="n">
        <v>0</v>
      </c>
      <c r="J946" s="159" t="n">
        <v>0</v>
      </c>
    </row>
    <row r="947" customFormat="false" ht="12.75" hidden="false" customHeight="false" outlineLevel="0" collapsed="false">
      <c r="A947" s="0" t="n">
        <f aca="false">INDEX(BucketTable,MATCH(B947,SumMonths,0),1)</f>
        <v>14</v>
      </c>
      <c r="B947" s="171" t="n">
        <v>42644</v>
      </c>
      <c r="C947" s="159" t="s">
        <v>137</v>
      </c>
      <c r="D947" s="159" t="s">
        <v>15</v>
      </c>
      <c r="E947" s="160" t="n">
        <v>2.44609714</v>
      </c>
      <c r="F947" s="159" t="n">
        <v>0</v>
      </c>
      <c r="G947" s="160" t="n">
        <v>2.44609714</v>
      </c>
      <c r="H947" s="160" t="n">
        <v>0</v>
      </c>
      <c r="I947" s="160" t="n">
        <v>0</v>
      </c>
      <c r="J947" s="159" t="n">
        <v>0</v>
      </c>
    </row>
    <row r="948" customFormat="false" ht="12.75" hidden="false" customHeight="false" outlineLevel="0" collapsed="false">
      <c r="A948" s="0" t="n">
        <f aca="false">INDEX(BucketTable,MATCH(B948,SumMonths,0),1)</f>
        <v>14</v>
      </c>
      <c r="B948" s="171" t="n">
        <v>42644</v>
      </c>
      <c r="C948" s="159" t="s">
        <v>138</v>
      </c>
      <c r="D948" s="159" t="s">
        <v>15</v>
      </c>
      <c r="E948" s="160" t="n">
        <v>-0.85940028</v>
      </c>
      <c r="F948" s="159" t="n">
        <v>0</v>
      </c>
      <c r="G948" s="160" t="n">
        <v>-0.85940028</v>
      </c>
      <c r="H948" s="160" t="n">
        <v>0</v>
      </c>
      <c r="I948" s="160" t="n">
        <v>0</v>
      </c>
      <c r="J948" s="159" t="n">
        <v>0</v>
      </c>
    </row>
    <row r="949" customFormat="false" ht="12.75" hidden="false" customHeight="false" outlineLevel="0" collapsed="false">
      <c r="A949" s="0" t="n">
        <f aca="false">INDEX(BucketTable,MATCH(B949,SumMonths,0),1)</f>
        <v>14</v>
      </c>
      <c r="B949" s="171" t="n">
        <v>42644</v>
      </c>
      <c r="C949" s="159" t="s">
        <v>139</v>
      </c>
      <c r="D949" s="159" t="s">
        <v>15</v>
      </c>
      <c r="E949" s="160" t="n">
        <v>-1.06694708</v>
      </c>
      <c r="F949" s="159" t="n">
        <v>0</v>
      </c>
      <c r="G949" s="160" t="n">
        <v>-1.06694708</v>
      </c>
      <c r="H949" s="160" t="n">
        <v>0.0126</v>
      </c>
      <c r="I949" s="160" t="n">
        <v>-0.013443533208</v>
      </c>
      <c r="J949" s="159" t="n">
        <v>0</v>
      </c>
    </row>
    <row r="950" customFormat="false" ht="12.75" hidden="false" customHeight="false" outlineLevel="0" collapsed="false">
      <c r="A950" s="0" t="n">
        <f aca="false">INDEX(BucketTable,MATCH(B950,SumMonths,0),1)</f>
        <v>14</v>
      </c>
      <c r="B950" s="171" t="n">
        <v>42644</v>
      </c>
      <c r="C950" s="159" t="s">
        <v>140</v>
      </c>
      <c r="D950" s="159" t="s">
        <v>15</v>
      </c>
      <c r="E950" s="160" t="n">
        <v>-0.51974978</v>
      </c>
      <c r="F950" s="159" t="n">
        <v>0</v>
      </c>
      <c r="G950" s="160" t="n">
        <v>-0.51974978</v>
      </c>
      <c r="H950" s="160" t="n">
        <v>0</v>
      </c>
      <c r="I950" s="160" t="n">
        <v>0</v>
      </c>
      <c r="J950" s="159" t="n">
        <v>0</v>
      </c>
    </row>
    <row r="951" customFormat="false" ht="12.75" hidden="false" customHeight="false" outlineLevel="0" collapsed="false">
      <c r="A951" s="0" t="n">
        <f aca="false">INDEX(BucketTable,MATCH(B951,SumMonths,0),1)</f>
        <v>14</v>
      </c>
      <c r="B951" s="171" t="n">
        <v>42675</v>
      </c>
      <c r="C951" s="159" t="s">
        <v>137</v>
      </c>
      <c r="D951" s="159" t="s">
        <v>15</v>
      </c>
      <c r="E951" s="160" t="n">
        <v>2.35341024</v>
      </c>
      <c r="F951" s="159" t="n">
        <v>0</v>
      </c>
      <c r="G951" s="160" t="n">
        <v>2.35341024</v>
      </c>
      <c r="H951" s="160" t="n">
        <v>0</v>
      </c>
      <c r="I951" s="160" t="n">
        <v>0</v>
      </c>
      <c r="J951" s="159" t="n">
        <v>0</v>
      </c>
    </row>
    <row r="952" customFormat="false" ht="12.75" hidden="false" customHeight="false" outlineLevel="0" collapsed="false">
      <c r="A952" s="0" t="n">
        <f aca="false">INDEX(BucketTable,MATCH(B952,SumMonths,0),1)</f>
        <v>14</v>
      </c>
      <c r="B952" s="171" t="n">
        <v>42675</v>
      </c>
      <c r="C952" s="159" t="s">
        <v>138</v>
      </c>
      <c r="D952" s="159" t="s">
        <v>15</v>
      </c>
      <c r="E952" s="160" t="n">
        <v>-0.8268361</v>
      </c>
      <c r="F952" s="159" t="n">
        <v>0</v>
      </c>
      <c r="G952" s="160" t="n">
        <v>-0.8268361</v>
      </c>
      <c r="H952" s="160" t="n">
        <v>0</v>
      </c>
      <c r="I952" s="160" t="n">
        <v>0</v>
      </c>
      <c r="J952" s="159" t="n">
        <v>0</v>
      </c>
    </row>
    <row r="953" customFormat="false" ht="12.75" hidden="false" customHeight="false" outlineLevel="0" collapsed="false">
      <c r="A953" s="0" t="n">
        <f aca="false">INDEX(BucketTable,MATCH(B953,SumMonths,0),1)</f>
        <v>14</v>
      </c>
      <c r="B953" s="171" t="n">
        <v>42675</v>
      </c>
      <c r="C953" s="159" t="s">
        <v>139</v>
      </c>
      <c r="D953" s="159" t="s">
        <v>15</v>
      </c>
      <c r="E953" s="160" t="n">
        <v>-1.02651859</v>
      </c>
      <c r="F953" s="159" t="n">
        <v>0</v>
      </c>
      <c r="G953" s="160" t="n">
        <v>-1.02651859</v>
      </c>
      <c r="H953" s="160" t="n">
        <v>0.0126</v>
      </c>
      <c r="I953" s="160" t="n">
        <v>-0.012934134234</v>
      </c>
      <c r="J953" s="159" t="n">
        <v>0</v>
      </c>
    </row>
    <row r="954" customFormat="false" ht="12.75" hidden="false" customHeight="false" outlineLevel="0" collapsed="false">
      <c r="A954" s="0" t="n">
        <f aca="false">INDEX(BucketTable,MATCH(B954,SumMonths,0),1)</f>
        <v>14</v>
      </c>
      <c r="B954" s="171" t="n">
        <v>42675</v>
      </c>
      <c r="C954" s="159" t="s">
        <v>140</v>
      </c>
      <c r="D954" s="159" t="s">
        <v>15</v>
      </c>
      <c r="E954" s="160" t="n">
        <v>-0.50005555</v>
      </c>
      <c r="F954" s="159" t="n">
        <v>0</v>
      </c>
      <c r="G954" s="160" t="n">
        <v>-0.50005555</v>
      </c>
      <c r="H954" s="160" t="n">
        <v>0</v>
      </c>
      <c r="I954" s="160" t="n">
        <v>0</v>
      </c>
      <c r="J954" s="159" t="n">
        <v>0</v>
      </c>
    </row>
    <row r="955" customFormat="false" ht="12.75" hidden="false" customHeight="false" outlineLevel="0" collapsed="false">
      <c r="A955" s="0" t="n">
        <f aca="false">INDEX(BucketTable,MATCH(B955,SumMonths,0),1)</f>
        <v>14</v>
      </c>
      <c r="B955" s="171" t="n">
        <v>42705</v>
      </c>
      <c r="C955" s="159" t="s">
        <v>137</v>
      </c>
      <c r="D955" s="159" t="s">
        <v>15</v>
      </c>
      <c r="E955" s="160" t="n">
        <v>2.41814106</v>
      </c>
      <c r="F955" s="159" t="n">
        <v>0</v>
      </c>
      <c r="G955" s="160" t="n">
        <v>2.41814106</v>
      </c>
      <c r="H955" s="160" t="n">
        <v>0</v>
      </c>
      <c r="I955" s="160" t="n">
        <v>0</v>
      </c>
      <c r="J955" s="159" t="n">
        <v>0</v>
      </c>
    </row>
    <row r="956" customFormat="false" ht="12.75" hidden="false" customHeight="false" outlineLevel="0" collapsed="false">
      <c r="A956" s="0" t="n">
        <f aca="false">INDEX(BucketTable,MATCH(B956,SumMonths,0),1)</f>
        <v>14</v>
      </c>
      <c r="B956" s="171" t="n">
        <v>42705</v>
      </c>
      <c r="C956" s="159" t="s">
        <v>138</v>
      </c>
      <c r="D956" s="159" t="s">
        <v>15</v>
      </c>
      <c r="E956" s="160" t="n">
        <v>-0.84957832</v>
      </c>
      <c r="F956" s="159" t="n">
        <v>0</v>
      </c>
      <c r="G956" s="160" t="n">
        <v>-0.84957832</v>
      </c>
      <c r="H956" s="160" t="n">
        <v>0</v>
      </c>
      <c r="I956" s="160" t="n">
        <v>0</v>
      </c>
      <c r="J956" s="159" t="n">
        <v>0</v>
      </c>
    </row>
    <row r="957" customFormat="false" ht="12.75" hidden="false" customHeight="false" outlineLevel="0" collapsed="false">
      <c r="A957" s="0" t="n">
        <f aca="false">INDEX(BucketTable,MATCH(B957,SumMonths,0),1)</f>
        <v>14</v>
      </c>
      <c r="B957" s="171" t="n">
        <v>42705</v>
      </c>
      <c r="C957" s="159" t="s">
        <v>139</v>
      </c>
      <c r="D957" s="159" t="s">
        <v>15</v>
      </c>
      <c r="E957" s="160" t="n">
        <v>-1.0547531</v>
      </c>
      <c r="F957" s="159" t="n">
        <v>0</v>
      </c>
      <c r="G957" s="160" t="n">
        <v>-1.0547531</v>
      </c>
      <c r="H957" s="160" t="n">
        <v>0.0126</v>
      </c>
      <c r="I957" s="160" t="n">
        <v>-0.01328988906</v>
      </c>
      <c r="J957" s="159" t="n">
        <v>0</v>
      </c>
    </row>
    <row r="958" customFormat="false" ht="12.75" hidden="false" customHeight="false" outlineLevel="0" collapsed="false">
      <c r="A958" s="0" t="n">
        <f aca="false">INDEX(BucketTable,MATCH(B958,SumMonths,0),1)</f>
        <v>14</v>
      </c>
      <c r="B958" s="171" t="n">
        <v>42705</v>
      </c>
      <c r="C958" s="159" t="s">
        <v>140</v>
      </c>
      <c r="D958" s="159" t="s">
        <v>15</v>
      </c>
      <c r="E958" s="160" t="n">
        <v>-0.51380964</v>
      </c>
      <c r="F958" s="159" t="n">
        <v>0</v>
      </c>
      <c r="G958" s="160" t="n">
        <v>-0.51380964</v>
      </c>
      <c r="H958" s="160" t="n">
        <v>0</v>
      </c>
      <c r="I958" s="160" t="n">
        <v>0</v>
      </c>
      <c r="J958" s="159" t="n">
        <v>0</v>
      </c>
    </row>
    <row r="959" customFormat="false" ht="12.75" hidden="false" customHeight="false" outlineLevel="0" collapsed="false">
      <c r="A959" s="0" t="n">
        <f aca="false">INDEX(BucketTable,MATCH(B959,SumMonths,0),1)</f>
        <v>14</v>
      </c>
      <c r="B959" s="171" t="n">
        <v>42736</v>
      </c>
      <c r="C959" s="159" t="s">
        <v>137</v>
      </c>
      <c r="D959" s="159" t="s">
        <v>15</v>
      </c>
      <c r="E959" s="160" t="n">
        <v>2.40403391</v>
      </c>
      <c r="F959" s="159" t="n">
        <v>0</v>
      </c>
      <c r="G959" s="160" t="n">
        <v>2.40403391</v>
      </c>
      <c r="H959" s="160" t="n">
        <v>0</v>
      </c>
      <c r="I959" s="160" t="n">
        <v>0</v>
      </c>
      <c r="J959" s="159" t="n">
        <v>0</v>
      </c>
    </row>
    <row r="960" customFormat="false" ht="12.75" hidden="false" customHeight="false" outlineLevel="0" collapsed="false">
      <c r="A960" s="0" t="n">
        <f aca="false">INDEX(BucketTable,MATCH(B960,SumMonths,0),1)</f>
        <v>14</v>
      </c>
      <c r="B960" s="171" t="n">
        <v>42736</v>
      </c>
      <c r="C960" s="159" t="s">
        <v>138</v>
      </c>
      <c r="D960" s="159" t="s">
        <v>15</v>
      </c>
      <c r="E960" s="160" t="n">
        <v>-0.84462198</v>
      </c>
      <c r="F960" s="159" t="n">
        <v>0</v>
      </c>
      <c r="G960" s="160" t="n">
        <v>-0.84462198</v>
      </c>
      <c r="H960" s="160" t="n">
        <v>0</v>
      </c>
      <c r="I960" s="160" t="n">
        <v>0</v>
      </c>
      <c r="J960" s="159" t="n">
        <v>0</v>
      </c>
    </row>
    <row r="961" customFormat="false" ht="12.75" hidden="false" customHeight="false" outlineLevel="0" collapsed="false">
      <c r="A961" s="0" t="n">
        <f aca="false">INDEX(BucketTable,MATCH(B961,SumMonths,0),1)</f>
        <v>14</v>
      </c>
      <c r="B961" s="171" t="n">
        <v>42736</v>
      </c>
      <c r="C961" s="159" t="s">
        <v>139</v>
      </c>
      <c r="D961" s="159" t="s">
        <v>15</v>
      </c>
      <c r="E961" s="160" t="n">
        <v>-1.0485998</v>
      </c>
      <c r="F961" s="159" t="n">
        <v>0</v>
      </c>
      <c r="G961" s="160" t="n">
        <v>-1.0485998</v>
      </c>
      <c r="H961" s="160" t="n">
        <v>0.0126</v>
      </c>
      <c r="I961" s="160" t="n">
        <v>-0.01321235748</v>
      </c>
      <c r="J961" s="159" t="n">
        <v>0</v>
      </c>
    </row>
    <row r="962" customFormat="false" ht="12.75" hidden="false" customHeight="false" outlineLevel="0" collapsed="false">
      <c r="A962" s="0" t="n">
        <f aca="false">INDEX(BucketTable,MATCH(B962,SumMonths,0),1)</f>
        <v>14</v>
      </c>
      <c r="B962" s="171" t="n">
        <v>42736</v>
      </c>
      <c r="C962" s="159" t="s">
        <v>140</v>
      </c>
      <c r="D962" s="159" t="s">
        <v>15</v>
      </c>
      <c r="E962" s="160" t="n">
        <v>-0.51081213</v>
      </c>
      <c r="F962" s="159" t="n">
        <v>0</v>
      </c>
      <c r="G962" s="160" t="n">
        <v>-0.51081213</v>
      </c>
      <c r="H962" s="160" t="n">
        <v>0</v>
      </c>
      <c r="I962" s="160" t="n">
        <v>0</v>
      </c>
      <c r="J962" s="159" t="n">
        <v>0</v>
      </c>
    </row>
    <row r="963" customFormat="false" ht="12.75" hidden="false" customHeight="false" outlineLevel="0" collapsed="false">
      <c r="A963" s="0" t="n">
        <f aca="false">INDEX(BucketTable,MATCH(B963,SumMonths,0),1)</f>
        <v>14</v>
      </c>
      <c r="B963" s="171" t="n">
        <v>42767</v>
      </c>
      <c r="C963" s="159" t="s">
        <v>137</v>
      </c>
      <c r="D963" s="159" t="s">
        <v>15</v>
      </c>
      <c r="E963" s="160" t="n">
        <v>2.15870419</v>
      </c>
      <c r="F963" s="159" t="n">
        <v>0</v>
      </c>
      <c r="G963" s="160" t="n">
        <v>2.15870419</v>
      </c>
      <c r="H963" s="160" t="n">
        <v>0</v>
      </c>
      <c r="I963" s="160" t="n">
        <v>0</v>
      </c>
      <c r="J963" s="159" t="n">
        <v>0</v>
      </c>
    </row>
    <row r="964" customFormat="false" ht="12.75" hidden="false" customHeight="false" outlineLevel="0" collapsed="false">
      <c r="A964" s="0" t="n">
        <f aca="false">INDEX(BucketTable,MATCH(B964,SumMonths,0),1)</f>
        <v>14</v>
      </c>
      <c r="B964" s="171" t="n">
        <v>42767</v>
      </c>
      <c r="C964" s="159" t="s">
        <v>138</v>
      </c>
      <c r="D964" s="159" t="s">
        <v>15</v>
      </c>
      <c r="E964" s="160" t="n">
        <v>-0.75842899</v>
      </c>
      <c r="F964" s="159" t="n">
        <v>0</v>
      </c>
      <c r="G964" s="160" t="n">
        <v>-0.75842899</v>
      </c>
      <c r="H964" s="160" t="n">
        <v>0</v>
      </c>
      <c r="I964" s="160" t="n">
        <v>0</v>
      </c>
      <c r="J964" s="159" t="n">
        <v>0</v>
      </c>
    </row>
    <row r="965" customFormat="false" ht="12.75" hidden="false" customHeight="false" outlineLevel="0" collapsed="false">
      <c r="A965" s="0" t="n">
        <f aca="false">INDEX(BucketTable,MATCH(B965,SumMonths,0),1)</f>
        <v>14</v>
      </c>
      <c r="B965" s="171" t="n">
        <v>42767</v>
      </c>
      <c r="C965" s="159" t="s">
        <v>139</v>
      </c>
      <c r="D965" s="159" t="s">
        <v>15</v>
      </c>
      <c r="E965" s="160" t="n">
        <v>-0.94159103</v>
      </c>
      <c r="F965" s="159" t="n">
        <v>0</v>
      </c>
      <c r="G965" s="160" t="n">
        <v>-0.94159103</v>
      </c>
      <c r="H965" s="160" t="n">
        <v>0.0126</v>
      </c>
      <c r="I965" s="160" t="n">
        <v>-0.011864046978</v>
      </c>
      <c r="J965" s="159" t="n">
        <v>0</v>
      </c>
    </row>
    <row r="966" customFormat="false" ht="12.75" hidden="false" customHeight="false" outlineLevel="0" collapsed="false">
      <c r="A966" s="0" t="n">
        <f aca="false">INDEX(BucketTable,MATCH(B966,SumMonths,0),1)</f>
        <v>14</v>
      </c>
      <c r="B966" s="171" t="n">
        <v>42767</v>
      </c>
      <c r="C966" s="159" t="s">
        <v>140</v>
      </c>
      <c r="D966" s="159" t="s">
        <v>15</v>
      </c>
      <c r="E966" s="160" t="n">
        <v>-0.45868417</v>
      </c>
      <c r="F966" s="159" t="n">
        <v>0</v>
      </c>
      <c r="G966" s="160" t="n">
        <v>-0.45868417</v>
      </c>
      <c r="H966" s="160" t="n">
        <v>0</v>
      </c>
      <c r="I966" s="160" t="n">
        <v>0</v>
      </c>
      <c r="J966" s="159" t="n">
        <v>0</v>
      </c>
    </row>
    <row r="967" customFormat="false" ht="12.75" hidden="false" customHeight="false" outlineLevel="0" collapsed="false">
      <c r="A967" s="0" t="n">
        <f aca="false">INDEX(BucketTable,MATCH(B967,SumMonths,0),1)</f>
        <v>14</v>
      </c>
      <c r="B967" s="171" t="n">
        <v>42795</v>
      </c>
      <c r="C967" s="159" t="s">
        <v>137</v>
      </c>
      <c r="D967" s="159" t="s">
        <v>15</v>
      </c>
      <c r="E967" s="160" t="n">
        <v>2.37737018</v>
      </c>
      <c r="F967" s="159" t="n">
        <v>0</v>
      </c>
      <c r="G967" s="160" t="n">
        <v>2.37737018</v>
      </c>
      <c r="H967" s="160" t="n">
        <v>0</v>
      </c>
      <c r="I967" s="160" t="n">
        <v>0</v>
      </c>
      <c r="J967" s="159" t="n">
        <v>0</v>
      </c>
    </row>
    <row r="968" customFormat="false" ht="12.75" hidden="false" customHeight="false" outlineLevel="0" collapsed="false">
      <c r="A968" s="0" t="n">
        <f aca="false">INDEX(BucketTable,MATCH(B968,SumMonths,0),1)</f>
        <v>14</v>
      </c>
      <c r="B968" s="171" t="n">
        <v>42795</v>
      </c>
      <c r="C968" s="159" t="s">
        <v>138</v>
      </c>
      <c r="D968" s="159" t="s">
        <v>15</v>
      </c>
      <c r="E968" s="160" t="n">
        <v>-0.83525407</v>
      </c>
      <c r="F968" s="159" t="n">
        <v>0</v>
      </c>
      <c r="G968" s="160" t="n">
        <v>-0.83525407</v>
      </c>
      <c r="H968" s="160" t="n">
        <v>0</v>
      </c>
      <c r="I968" s="160" t="n">
        <v>0</v>
      </c>
      <c r="J968" s="159" t="n">
        <v>0</v>
      </c>
    </row>
    <row r="969" customFormat="false" ht="12.75" hidden="false" customHeight="false" outlineLevel="0" collapsed="false">
      <c r="A969" s="0" t="n">
        <f aca="false">INDEX(BucketTable,MATCH(B969,SumMonths,0),1)</f>
        <v>14</v>
      </c>
      <c r="B969" s="171" t="n">
        <v>42795</v>
      </c>
      <c r="C969" s="159" t="s">
        <v>139</v>
      </c>
      <c r="D969" s="159" t="s">
        <v>15</v>
      </c>
      <c r="E969" s="160" t="n">
        <v>-1.03696952</v>
      </c>
      <c r="F969" s="159" t="n">
        <v>0</v>
      </c>
      <c r="G969" s="160" t="n">
        <v>-1.03696952</v>
      </c>
      <c r="H969" s="160" t="n">
        <v>0.0126</v>
      </c>
      <c r="I969" s="160" t="n">
        <v>-0.013065815952</v>
      </c>
      <c r="J969" s="159" t="n">
        <v>0</v>
      </c>
    </row>
    <row r="970" customFormat="false" ht="12.75" hidden="false" customHeight="false" outlineLevel="0" collapsed="false">
      <c r="A970" s="0" t="n">
        <f aca="false">INDEX(BucketTable,MATCH(B970,SumMonths,0),1)</f>
        <v>14</v>
      </c>
      <c r="B970" s="171" t="n">
        <v>42795</v>
      </c>
      <c r="C970" s="159" t="s">
        <v>140</v>
      </c>
      <c r="D970" s="159" t="s">
        <v>15</v>
      </c>
      <c r="E970" s="160" t="n">
        <v>-0.50514659</v>
      </c>
      <c r="F970" s="159" t="n">
        <v>0</v>
      </c>
      <c r="G970" s="160" t="n">
        <v>-0.50514659</v>
      </c>
      <c r="H970" s="160" t="n">
        <v>0</v>
      </c>
      <c r="I970" s="160" t="n">
        <v>0</v>
      </c>
      <c r="J970" s="159" t="n">
        <v>0</v>
      </c>
    </row>
    <row r="971" customFormat="false" ht="12.75" hidden="false" customHeight="false" outlineLevel="0" collapsed="false">
      <c r="A971" s="0" t="n">
        <f aca="false">INDEX(BucketTable,MATCH(B971,SumMonths,0),1)</f>
        <v>14</v>
      </c>
      <c r="B971" s="171" t="n">
        <v>42826</v>
      </c>
      <c r="C971" s="159" t="s">
        <v>137</v>
      </c>
      <c r="D971" s="159" t="s">
        <v>15</v>
      </c>
      <c r="E971" s="160" t="n">
        <v>2.28721683</v>
      </c>
      <c r="F971" s="159" t="n">
        <v>0</v>
      </c>
      <c r="G971" s="160" t="n">
        <v>2.28721683</v>
      </c>
      <c r="H971" s="160" t="n">
        <v>0</v>
      </c>
      <c r="I971" s="160" t="n">
        <v>0</v>
      </c>
      <c r="J971" s="159" t="n">
        <v>0</v>
      </c>
    </row>
    <row r="972" customFormat="false" ht="12.75" hidden="false" customHeight="false" outlineLevel="0" collapsed="false">
      <c r="A972" s="0" t="n">
        <f aca="false">INDEX(BucketTable,MATCH(B972,SumMonths,0),1)</f>
        <v>14</v>
      </c>
      <c r="B972" s="171" t="n">
        <v>42826</v>
      </c>
      <c r="C972" s="159" t="s">
        <v>138</v>
      </c>
      <c r="D972" s="159" t="s">
        <v>15</v>
      </c>
      <c r="E972" s="160" t="n">
        <v>-0.80358002</v>
      </c>
      <c r="F972" s="159" t="n">
        <v>0</v>
      </c>
      <c r="G972" s="160" t="n">
        <v>-0.80358002</v>
      </c>
      <c r="H972" s="160" t="n">
        <v>0</v>
      </c>
      <c r="I972" s="160" t="n">
        <v>0</v>
      </c>
      <c r="J972" s="159" t="n">
        <v>0</v>
      </c>
    </row>
    <row r="973" customFormat="false" ht="12.75" hidden="false" customHeight="false" outlineLevel="0" collapsed="false">
      <c r="A973" s="0" t="n">
        <f aca="false">INDEX(BucketTable,MATCH(B973,SumMonths,0),1)</f>
        <v>14</v>
      </c>
      <c r="B973" s="171" t="n">
        <v>42826</v>
      </c>
      <c r="C973" s="159" t="s">
        <v>139</v>
      </c>
      <c r="D973" s="159" t="s">
        <v>15</v>
      </c>
      <c r="E973" s="160" t="n">
        <v>-0.99764612</v>
      </c>
      <c r="F973" s="159" t="n">
        <v>0</v>
      </c>
      <c r="G973" s="160" t="n">
        <v>-0.99764612</v>
      </c>
      <c r="H973" s="160" t="n">
        <v>0.0126</v>
      </c>
      <c r="I973" s="160" t="n">
        <v>-0.012570341112</v>
      </c>
      <c r="J973" s="159" t="n">
        <v>0</v>
      </c>
    </row>
    <row r="974" customFormat="false" ht="12.75" hidden="false" customHeight="false" outlineLevel="0" collapsed="false">
      <c r="A974" s="0" t="n">
        <f aca="false">INDEX(BucketTable,MATCH(B974,SumMonths,0),1)</f>
        <v>14</v>
      </c>
      <c r="B974" s="171" t="n">
        <v>42826</v>
      </c>
      <c r="C974" s="159" t="s">
        <v>140</v>
      </c>
      <c r="D974" s="159" t="s">
        <v>15</v>
      </c>
      <c r="E974" s="160" t="n">
        <v>-0.48599069</v>
      </c>
      <c r="F974" s="159" t="n">
        <v>0</v>
      </c>
      <c r="G974" s="160" t="n">
        <v>-0.48599069</v>
      </c>
      <c r="H974" s="160" t="n">
        <v>0</v>
      </c>
      <c r="I974" s="160" t="n">
        <v>0</v>
      </c>
      <c r="J974" s="159" t="n">
        <v>0</v>
      </c>
    </row>
    <row r="975" customFormat="false" ht="12.75" hidden="false" customHeight="false" outlineLevel="0" collapsed="false">
      <c r="A975" s="0" t="n">
        <f aca="false">INDEX(BucketTable,MATCH(B975,SumMonths,0),1)</f>
        <v>14</v>
      </c>
      <c r="B975" s="171" t="n">
        <v>42856</v>
      </c>
      <c r="C975" s="159" t="s">
        <v>137</v>
      </c>
      <c r="D975" s="159" t="s">
        <v>15</v>
      </c>
      <c r="E975" s="160" t="n">
        <v>2.35005675</v>
      </c>
      <c r="F975" s="159" t="n">
        <v>0</v>
      </c>
      <c r="G975" s="160" t="n">
        <v>2.35005675</v>
      </c>
      <c r="H975" s="160" t="n">
        <v>0</v>
      </c>
      <c r="I975" s="160" t="n">
        <v>0</v>
      </c>
      <c r="J975" s="159" t="n">
        <v>0</v>
      </c>
    </row>
    <row r="976" customFormat="false" ht="12.75" hidden="false" customHeight="false" outlineLevel="0" collapsed="false">
      <c r="A976" s="0" t="n">
        <f aca="false">INDEX(BucketTable,MATCH(B976,SumMonths,0),1)</f>
        <v>14</v>
      </c>
      <c r="B976" s="171" t="n">
        <v>42856</v>
      </c>
      <c r="C976" s="159" t="s">
        <v>138</v>
      </c>
      <c r="D976" s="159" t="s">
        <v>15</v>
      </c>
      <c r="E976" s="160" t="n">
        <v>-0.8256579</v>
      </c>
      <c r="F976" s="159" t="n">
        <v>0</v>
      </c>
      <c r="G976" s="160" t="n">
        <v>-0.8256579</v>
      </c>
      <c r="H976" s="160" t="n">
        <v>0</v>
      </c>
      <c r="I976" s="160" t="n">
        <v>0</v>
      </c>
      <c r="J976" s="159" t="n">
        <v>0</v>
      </c>
    </row>
    <row r="977" customFormat="false" ht="12.75" hidden="false" customHeight="false" outlineLevel="0" collapsed="false">
      <c r="A977" s="0" t="n">
        <f aca="false">INDEX(BucketTable,MATCH(B977,SumMonths,0),1)</f>
        <v>14</v>
      </c>
      <c r="B977" s="171" t="n">
        <v>42856</v>
      </c>
      <c r="C977" s="159" t="s">
        <v>139</v>
      </c>
      <c r="D977" s="159" t="s">
        <v>15</v>
      </c>
      <c r="E977" s="160" t="n">
        <v>-1.02505585</v>
      </c>
      <c r="F977" s="159" t="n">
        <v>0</v>
      </c>
      <c r="G977" s="160" t="n">
        <v>-1.02505585</v>
      </c>
      <c r="H977" s="160" t="n">
        <v>0.0126</v>
      </c>
      <c r="I977" s="160" t="n">
        <v>-0.01291570371</v>
      </c>
      <c r="J977" s="159" t="n">
        <v>0</v>
      </c>
    </row>
    <row r="978" customFormat="false" ht="12.75" hidden="false" customHeight="false" outlineLevel="0" collapsed="false">
      <c r="A978" s="0" t="n">
        <f aca="false">INDEX(BucketTable,MATCH(B978,SumMonths,0),1)</f>
        <v>14</v>
      </c>
      <c r="B978" s="171" t="n">
        <v>42856</v>
      </c>
      <c r="C978" s="159" t="s">
        <v>140</v>
      </c>
      <c r="D978" s="159" t="s">
        <v>15</v>
      </c>
      <c r="E978" s="160" t="n">
        <v>-0.499343</v>
      </c>
      <c r="F978" s="159" t="n">
        <v>0</v>
      </c>
      <c r="G978" s="160" t="n">
        <v>-0.499343</v>
      </c>
      <c r="H978" s="160" t="n">
        <v>0</v>
      </c>
      <c r="I978" s="160" t="n">
        <v>0</v>
      </c>
      <c r="J978" s="159" t="n">
        <v>0</v>
      </c>
    </row>
    <row r="979" customFormat="false" ht="12.75" hidden="false" customHeight="false" outlineLevel="0" collapsed="false">
      <c r="A979" s="0" t="n">
        <f aca="false">INDEX(BucketTable,MATCH(B979,SumMonths,0),1)</f>
        <v>14</v>
      </c>
      <c r="B979" s="171" t="n">
        <v>42887</v>
      </c>
      <c r="C979" s="159" t="s">
        <v>137</v>
      </c>
      <c r="D979" s="159" t="s">
        <v>15</v>
      </c>
      <c r="E979" s="160" t="n">
        <v>2.26091097</v>
      </c>
      <c r="F979" s="159" t="n">
        <v>0</v>
      </c>
      <c r="G979" s="160" t="n">
        <v>2.26091097</v>
      </c>
      <c r="H979" s="160" t="n">
        <v>0</v>
      </c>
      <c r="I979" s="160" t="n">
        <v>0</v>
      </c>
      <c r="J979" s="159" t="n">
        <v>0</v>
      </c>
    </row>
    <row r="980" customFormat="false" ht="12.75" hidden="false" customHeight="false" outlineLevel="0" collapsed="false">
      <c r="A980" s="0" t="n">
        <f aca="false">INDEX(BucketTable,MATCH(B980,SumMonths,0),1)</f>
        <v>14</v>
      </c>
      <c r="B980" s="171" t="n">
        <v>42887</v>
      </c>
      <c r="C980" s="159" t="s">
        <v>138</v>
      </c>
      <c r="D980" s="159" t="s">
        <v>15</v>
      </c>
      <c r="E980" s="160" t="n">
        <v>-0.79433784</v>
      </c>
      <c r="F980" s="159" t="n">
        <v>0</v>
      </c>
      <c r="G980" s="160" t="n">
        <v>-0.79433784</v>
      </c>
      <c r="H980" s="160" t="n">
        <v>0</v>
      </c>
      <c r="I980" s="160" t="n">
        <v>0</v>
      </c>
      <c r="J980" s="159" t="n">
        <v>0</v>
      </c>
    </row>
    <row r="981" customFormat="false" ht="12.75" hidden="false" customHeight="false" outlineLevel="0" collapsed="false">
      <c r="A981" s="0" t="n">
        <f aca="false">INDEX(BucketTable,MATCH(B981,SumMonths,0),1)</f>
        <v>14</v>
      </c>
      <c r="B981" s="171" t="n">
        <v>42887</v>
      </c>
      <c r="C981" s="159" t="s">
        <v>139</v>
      </c>
      <c r="D981" s="159" t="s">
        <v>15</v>
      </c>
      <c r="E981" s="160" t="n">
        <v>-0.98617194</v>
      </c>
      <c r="F981" s="159" t="n">
        <v>0</v>
      </c>
      <c r="G981" s="160" t="n">
        <v>-0.98617194</v>
      </c>
      <c r="H981" s="160" t="n">
        <v>0.0126</v>
      </c>
      <c r="I981" s="160" t="n">
        <v>-0.012425766444</v>
      </c>
      <c r="J981" s="159" t="n">
        <v>0</v>
      </c>
    </row>
    <row r="982" customFormat="false" ht="12.75" hidden="false" customHeight="false" outlineLevel="0" collapsed="false">
      <c r="A982" s="0" t="n">
        <f aca="false">INDEX(BucketTable,MATCH(B982,SumMonths,0),1)</f>
        <v>14</v>
      </c>
      <c r="B982" s="171" t="n">
        <v>42887</v>
      </c>
      <c r="C982" s="159" t="s">
        <v>140</v>
      </c>
      <c r="D982" s="159" t="s">
        <v>15</v>
      </c>
      <c r="E982" s="160" t="n">
        <v>-0.48040119</v>
      </c>
      <c r="F982" s="159" t="n">
        <v>0</v>
      </c>
      <c r="G982" s="160" t="n">
        <v>-0.48040119</v>
      </c>
      <c r="H982" s="160" t="n">
        <v>0</v>
      </c>
      <c r="I982" s="160" t="n">
        <v>0</v>
      </c>
      <c r="J982" s="159" t="n">
        <v>0</v>
      </c>
    </row>
    <row r="983" customFormat="false" ht="12.75" hidden="false" customHeight="false" outlineLevel="0" collapsed="false">
      <c r="A983" s="0" t="n">
        <f aca="false">INDEX(BucketTable,MATCH(B983,SumMonths,0),1)</f>
        <v>14</v>
      </c>
      <c r="B983" s="171" t="n">
        <v>42917</v>
      </c>
      <c r="C983" s="159" t="s">
        <v>137</v>
      </c>
      <c r="D983" s="159" t="s">
        <v>15</v>
      </c>
      <c r="E983" s="160" t="n">
        <v>2.3230001</v>
      </c>
      <c r="F983" s="159" t="n">
        <v>0</v>
      </c>
      <c r="G983" s="160" t="n">
        <v>2.3230001</v>
      </c>
      <c r="H983" s="160" t="n">
        <v>0</v>
      </c>
      <c r="I983" s="160" t="n">
        <v>0</v>
      </c>
      <c r="J983" s="159" t="n">
        <v>0</v>
      </c>
    </row>
    <row r="984" customFormat="false" ht="12.75" hidden="false" customHeight="false" outlineLevel="0" collapsed="false">
      <c r="A984" s="0" t="n">
        <f aca="false">INDEX(BucketTable,MATCH(B984,SumMonths,0),1)</f>
        <v>14</v>
      </c>
      <c r="B984" s="171" t="n">
        <v>42917</v>
      </c>
      <c r="C984" s="159" t="s">
        <v>138</v>
      </c>
      <c r="D984" s="159" t="s">
        <v>15</v>
      </c>
      <c r="E984" s="160" t="n">
        <v>-0.81615194</v>
      </c>
      <c r="F984" s="159" t="n">
        <v>0</v>
      </c>
      <c r="G984" s="160" t="n">
        <v>-0.81615194</v>
      </c>
      <c r="H984" s="160" t="n">
        <v>0</v>
      </c>
      <c r="I984" s="160" t="n">
        <v>0</v>
      </c>
      <c r="J984" s="159" t="n">
        <v>0</v>
      </c>
    </row>
    <row r="985" customFormat="false" ht="12.75" hidden="false" customHeight="false" outlineLevel="0" collapsed="false">
      <c r="A985" s="0" t="n">
        <f aca="false">INDEX(BucketTable,MATCH(B985,SumMonths,0),1)</f>
        <v>14</v>
      </c>
      <c r="B985" s="171" t="n">
        <v>42917</v>
      </c>
      <c r="C985" s="159" t="s">
        <v>139</v>
      </c>
      <c r="D985" s="159" t="s">
        <v>15</v>
      </c>
      <c r="E985" s="160" t="n">
        <v>-1.01325419</v>
      </c>
      <c r="F985" s="159" t="n">
        <v>0</v>
      </c>
      <c r="G985" s="160" t="n">
        <v>-1.01325419</v>
      </c>
      <c r="H985" s="160" t="n">
        <v>0.0126</v>
      </c>
      <c r="I985" s="160" t="n">
        <v>-0.012767002794</v>
      </c>
      <c r="J985" s="159" t="n">
        <v>0</v>
      </c>
    </row>
    <row r="986" customFormat="false" ht="12.75" hidden="false" customHeight="false" outlineLevel="0" collapsed="false">
      <c r="A986" s="0" t="n">
        <f aca="false">INDEX(BucketTable,MATCH(B986,SumMonths,0),1)</f>
        <v>14</v>
      </c>
      <c r="B986" s="171" t="n">
        <v>42917</v>
      </c>
      <c r="C986" s="159" t="s">
        <v>140</v>
      </c>
      <c r="D986" s="159" t="s">
        <v>15</v>
      </c>
      <c r="E986" s="160" t="n">
        <v>-0.49359397</v>
      </c>
      <c r="F986" s="159" t="n">
        <v>0</v>
      </c>
      <c r="G986" s="160" t="n">
        <v>-0.49359397</v>
      </c>
      <c r="H986" s="160" t="n">
        <v>0</v>
      </c>
      <c r="I986" s="160" t="n">
        <v>0</v>
      </c>
      <c r="J986" s="159" t="n">
        <v>0</v>
      </c>
    </row>
    <row r="987" customFormat="false" ht="12.75" hidden="false" customHeight="false" outlineLevel="0" collapsed="false">
      <c r="A987" s="0" t="n">
        <f aca="false">INDEX(BucketTable,MATCH(B987,SumMonths,0),1)</f>
        <v>14</v>
      </c>
      <c r="B987" s="171" t="n">
        <v>42948</v>
      </c>
      <c r="C987" s="159" t="s">
        <v>137</v>
      </c>
      <c r="D987" s="159" t="s">
        <v>15</v>
      </c>
      <c r="E987" s="160" t="n">
        <v>2.30934789</v>
      </c>
      <c r="F987" s="159" t="n">
        <v>0</v>
      </c>
      <c r="G987" s="160" t="n">
        <v>2.30934789</v>
      </c>
      <c r="H987" s="160" t="n">
        <v>0</v>
      </c>
      <c r="I987" s="160" t="n">
        <v>0</v>
      </c>
      <c r="J987" s="159" t="n">
        <v>0</v>
      </c>
    </row>
    <row r="988" customFormat="false" ht="12.75" hidden="false" customHeight="false" outlineLevel="0" collapsed="false">
      <c r="A988" s="0" t="n">
        <f aca="false">INDEX(BucketTable,MATCH(B988,SumMonths,0),1)</f>
        <v>14</v>
      </c>
      <c r="B988" s="171" t="n">
        <v>42948</v>
      </c>
      <c r="C988" s="159" t="s">
        <v>138</v>
      </c>
      <c r="D988" s="159" t="s">
        <v>15</v>
      </c>
      <c r="E988" s="160" t="n">
        <v>-0.81135544</v>
      </c>
      <c r="F988" s="159" t="n">
        <v>0</v>
      </c>
      <c r="G988" s="160" t="n">
        <v>-0.81135544</v>
      </c>
      <c r="H988" s="160" t="n">
        <v>0</v>
      </c>
      <c r="I988" s="160" t="n">
        <v>0</v>
      </c>
      <c r="J988" s="159" t="n">
        <v>0</v>
      </c>
    </row>
    <row r="989" customFormat="false" ht="12.75" hidden="false" customHeight="false" outlineLevel="0" collapsed="false">
      <c r="A989" s="0" t="n">
        <f aca="false">INDEX(BucketTable,MATCH(B989,SumMonths,0),1)</f>
        <v>14</v>
      </c>
      <c r="B989" s="171" t="n">
        <v>42948</v>
      </c>
      <c r="C989" s="159" t="s">
        <v>139</v>
      </c>
      <c r="D989" s="159" t="s">
        <v>15</v>
      </c>
      <c r="E989" s="160" t="n">
        <v>-1.00729932</v>
      </c>
      <c r="F989" s="159" t="n">
        <v>0</v>
      </c>
      <c r="G989" s="160" t="n">
        <v>-1.00729932</v>
      </c>
      <c r="H989" s="160" t="n">
        <v>0.0126</v>
      </c>
      <c r="I989" s="160" t="n">
        <v>-0.012691971432</v>
      </c>
      <c r="J989" s="159" t="n">
        <v>0</v>
      </c>
    </row>
    <row r="990" customFormat="false" ht="12.75" hidden="false" customHeight="false" outlineLevel="0" collapsed="false">
      <c r="A990" s="0" t="n">
        <f aca="false">INDEX(BucketTable,MATCH(B990,SumMonths,0),1)</f>
        <v>14</v>
      </c>
      <c r="B990" s="171" t="n">
        <v>42948</v>
      </c>
      <c r="C990" s="159" t="s">
        <v>140</v>
      </c>
      <c r="D990" s="159" t="s">
        <v>15</v>
      </c>
      <c r="E990" s="160" t="n">
        <v>-0.49069313</v>
      </c>
      <c r="F990" s="159" t="n">
        <v>0</v>
      </c>
      <c r="G990" s="160" t="n">
        <v>-0.49069313</v>
      </c>
      <c r="H990" s="160" t="n">
        <v>0</v>
      </c>
      <c r="I990" s="160" t="n">
        <v>0</v>
      </c>
      <c r="J990" s="159" t="n">
        <v>0</v>
      </c>
    </row>
    <row r="991" customFormat="false" ht="12.75" hidden="false" customHeight="false" outlineLevel="0" collapsed="false">
      <c r="A991" s="0" t="n">
        <f aca="false">INDEX(BucketTable,MATCH(B991,SumMonths,0),1)</f>
        <v>14</v>
      </c>
      <c r="B991" s="171" t="n">
        <v>42979</v>
      </c>
      <c r="C991" s="159" t="s">
        <v>137</v>
      </c>
      <c r="D991" s="159" t="s">
        <v>15</v>
      </c>
      <c r="E991" s="160" t="n">
        <v>2.22170454</v>
      </c>
      <c r="F991" s="159" t="n">
        <v>0</v>
      </c>
      <c r="G991" s="160" t="n">
        <v>2.22170454</v>
      </c>
      <c r="H991" s="160" t="n">
        <v>0</v>
      </c>
      <c r="I991" s="160" t="n">
        <v>0</v>
      </c>
      <c r="J991" s="159" t="n">
        <v>0</v>
      </c>
    </row>
    <row r="992" customFormat="false" ht="12.75" hidden="false" customHeight="false" outlineLevel="0" collapsed="false">
      <c r="A992" s="0" t="n">
        <f aca="false">INDEX(BucketTable,MATCH(B992,SumMonths,0),1)</f>
        <v>14</v>
      </c>
      <c r="B992" s="171" t="n">
        <v>42979</v>
      </c>
      <c r="C992" s="159" t="s">
        <v>138</v>
      </c>
      <c r="D992" s="159" t="s">
        <v>15</v>
      </c>
      <c r="E992" s="160" t="n">
        <v>-0.78056324</v>
      </c>
      <c r="F992" s="159" t="n">
        <v>0</v>
      </c>
      <c r="G992" s="160" t="n">
        <v>-0.78056324</v>
      </c>
      <c r="H992" s="160" t="n">
        <v>0</v>
      </c>
      <c r="I992" s="160" t="n">
        <v>0</v>
      </c>
      <c r="J992" s="159" t="n">
        <v>0</v>
      </c>
    </row>
    <row r="993" customFormat="false" ht="12.75" hidden="false" customHeight="false" outlineLevel="0" collapsed="false">
      <c r="A993" s="0" t="n">
        <f aca="false">INDEX(BucketTable,MATCH(B993,SumMonths,0),1)</f>
        <v>14</v>
      </c>
      <c r="B993" s="171" t="n">
        <v>42979</v>
      </c>
      <c r="C993" s="159" t="s">
        <v>139</v>
      </c>
      <c r="D993" s="159" t="s">
        <v>15</v>
      </c>
      <c r="E993" s="160" t="n">
        <v>-0.96907074</v>
      </c>
      <c r="F993" s="159" t="n">
        <v>0</v>
      </c>
      <c r="G993" s="160" t="n">
        <v>-0.96907074</v>
      </c>
      <c r="H993" s="160" t="n">
        <v>0.0126</v>
      </c>
      <c r="I993" s="160" t="n">
        <v>-0.012210291324</v>
      </c>
      <c r="J993" s="159" t="n">
        <v>0</v>
      </c>
    </row>
    <row r="994" customFormat="false" ht="12.75" hidden="false" customHeight="false" outlineLevel="0" collapsed="false">
      <c r="A994" s="0" t="n">
        <f aca="false">INDEX(BucketTable,MATCH(B994,SumMonths,0),1)</f>
        <v>14</v>
      </c>
      <c r="B994" s="171" t="n">
        <v>42979</v>
      </c>
      <c r="C994" s="159" t="s">
        <v>140</v>
      </c>
      <c r="D994" s="159" t="s">
        <v>15</v>
      </c>
      <c r="E994" s="160" t="n">
        <v>-0.47207056</v>
      </c>
      <c r="F994" s="159" t="n">
        <v>0</v>
      </c>
      <c r="G994" s="160" t="n">
        <v>-0.47207056</v>
      </c>
      <c r="H994" s="160" t="n">
        <v>0</v>
      </c>
      <c r="I994" s="160" t="n">
        <v>0</v>
      </c>
      <c r="J994" s="159" t="n">
        <v>0</v>
      </c>
    </row>
    <row r="995" customFormat="false" ht="12.75" hidden="false" customHeight="false" outlineLevel="0" collapsed="false">
      <c r="A995" s="0" t="n">
        <f aca="false">INDEX(BucketTable,MATCH(B995,SumMonths,0),1)</f>
        <v>14</v>
      </c>
      <c r="B995" s="171" t="n">
        <v>43009</v>
      </c>
      <c r="C995" s="159" t="s">
        <v>137</v>
      </c>
      <c r="D995" s="159" t="s">
        <v>15</v>
      </c>
      <c r="E995" s="160" t="n">
        <v>2.28267544</v>
      </c>
      <c r="F995" s="159" t="n">
        <v>0</v>
      </c>
      <c r="G995" s="160" t="n">
        <v>2.28267544</v>
      </c>
      <c r="H995" s="160" t="n">
        <v>0</v>
      </c>
      <c r="I995" s="160" t="n">
        <v>0</v>
      </c>
      <c r="J995" s="159" t="n">
        <v>0</v>
      </c>
    </row>
    <row r="996" customFormat="false" ht="12.75" hidden="false" customHeight="false" outlineLevel="0" collapsed="false">
      <c r="A996" s="0" t="n">
        <f aca="false">INDEX(BucketTable,MATCH(B996,SumMonths,0),1)</f>
        <v>14</v>
      </c>
      <c r="B996" s="171" t="n">
        <v>43009</v>
      </c>
      <c r="C996" s="159" t="s">
        <v>138</v>
      </c>
      <c r="D996" s="159" t="s">
        <v>15</v>
      </c>
      <c r="E996" s="160" t="n">
        <v>-0.80198447</v>
      </c>
      <c r="F996" s="159" t="n">
        <v>0</v>
      </c>
      <c r="G996" s="160" t="n">
        <v>-0.80198447</v>
      </c>
      <c r="H996" s="160" t="n">
        <v>0</v>
      </c>
      <c r="I996" s="160" t="n">
        <v>0</v>
      </c>
      <c r="J996" s="159" t="n">
        <v>0</v>
      </c>
    </row>
    <row r="997" customFormat="false" ht="12.75" hidden="false" customHeight="false" outlineLevel="0" collapsed="false">
      <c r="A997" s="0" t="n">
        <f aca="false">INDEX(BucketTable,MATCH(B997,SumMonths,0),1)</f>
        <v>14</v>
      </c>
      <c r="B997" s="171" t="n">
        <v>43009</v>
      </c>
      <c r="C997" s="159" t="s">
        <v>139</v>
      </c>
      <c r="D997" s="159" t="s">
        <v>15</v>
      </c>
      <c r="E997" s="160" t="n">
        <v>-0.99566524</v>
      </c>
      <c r="F997" s="159" t="n">
        <v>0</v>
      </c>
      <c r="G997" s="160" t="n">
        <v>-0.99566524</v>
      </c>
      <c r="H997" s="160" t="n">
        <v>0.0126</v>
      </c>
      <c r="I997" s="160" t="n">
        <v>-0.012545382024</v>
      </c>
      <c r="J997" s="159" t="n">
        <v>0</v>
      </c>
    </row>
    <row r="998" customFormat="false" ht="12.75" hidden="false" customHeight="false" outlineLevel="0" collapsed="false">
      <c r="A998" s="0" t="n">
        <f aca="false">INDEX(BucketTable,MATCH(B998,SumMonths,0),1)</f>
        <v>14</v>
      </c>
      <c r="B998" s="171" t="n">
        <v>43009</v>
      </c>
      <c r="C998" s="159" t="s">
        <v>140</v>
      </c>
      <c r="D998" s="159" t="s">
        <v>15</v>
      </c>
      <c r="E998" s="160" t="n">
        <v>-0.48502573</v>
      </c>
      <c r="F998" s="159" t="n">
        <v>0</v>
      </c>
      <c r="G998" s="160" t="n">
        <v>-0.48502573</v>
      </c>
      <c r="H998" s="160" t="n">
        <v>0</v>
      </c>
      <c r="I998" s="160" t="n">
        <v>0</v>
      </c>
      <c r="J998" s="159" t="n">
        <v>0</v>
      </c>
    </row>
    <row r="999" customFormat="false" ht="12.75" hidden="false" customHeight="false" outlineLevel="0" collapsed="false">
      <c r="A999" s="0" t="n">
        <f aca="false">INDEX(BucketTable,MATCH(B999,SumMonths,0),1)</f>
        <v>14</v>
      </c>
      <c r="B999" s="171" t="n">
        <v>43040</v>
      </c>
      <c r="C999" s="159" t="s">
        <v>137</v>
      </c>
      <c r="D999" s="159" t="s">
        <v>15</v>
      </c>
      <c r="E999" s="160" t="n">
        <v>2.19601696</v>
      </c>
      <c r="F999" s="159" t="n">
        <v>0</v>
      </c>
      <c r="G999" s="160" t="n">
        <v>2.19601696</v>
      </c>
      <c r="H999" s="160" t="n">
        <v>0</v>
      </c>
      <c r="I999" s="160" t="n">
        <v>0</v>
      </c>
      <c r="J999" s="159" t="n">
        <v>0</v>
      </c>
    </row>
    <row r="1000" customFormat="false" ht="12.75" hidden="false" customHeight="false" outlineLevel="0" collapsed="false">
      <c r="A1000" s="0" t="n">
        <f aca="false">INDEX(BucketTable,MATCH(B1000,SumMonths,0),1)</f>
        <v>14</v>
      </c>
      <c r="B1000" s="171" t="n">
        <v>43040</v>
      </c>
      <c r="C1000" s="159" t="s">
        <v>138</v>
      </c>
      <c r="D1000" s="159" t="s">
        <v>15</v>
      </c>
      <c r="E1000" s="160" t="n">
        <v>-0.77153828</v>
      </c>
      <c r="F1000" s="159" t="n">
        <v>0</v>
      </c>
      <c r="G1000" s="160" t="n">
        <v>-0.77153828</v>
      </c>
      <c r="H1000" s="160" t="n">
        <v>0</v>
      </c>
      <c r="I1000" s="160" t="n">
        <v>0</v>
      </c>
      <c r="J1000" s="159" t="n">
        <v>0</v>
      </c>
    </row>
    <row r="1001" customFormat="false" ht="12.75" hidden="false" customHeight="false" outlineLevel="0" collapsed="false">
      <c r="A1001" s="0" t="n">
        <f aca="false">INDEX(BucketTable,MATCH(B1001,SumMonths,0),1)</f>
        <v>14</v>
      </c>
      <c r="B1001" s="171" t="n">
        <v>43040</v>
      </c>
      <c r="C1001" s="159" t="s">
        <v>139</v>
      </c>
      <c r="D1001" s="159" t="s">
        <v>15</v>
      </c>
      <c r="E1001" s="160" t="n">
        <v>-0.95786625</v>
      </c>
      <c r="F1001" s="159" t="n">
        <v>0</v>
      </c>
      <c r="G1001" s="160" t="n">
        <v>-0.95786625</v>
      </c>
      <c r="H1001" s="160" t="n">
        <v>0.0126</v>
      </c>
      <c r="I1001" s="160" t="n">
        <v>-0.01206911475</v>
      </c>
      <c r="J1001" s="159" t="n">
        <v>0</v>
      </c>
    </row>
    <row r="1002" customFormat="false" ht="12.75" hidden="false" customHeight="false" outlineLevel="0" collapsed="false">
      <c r="A1002" s="0" t="n">
        <f aca="false">INDEX(BucketTable,MATCH(B1002,SumMonths,0),1)</f>
        <v>14</v>
      </c>
      <c r="B1002" s="171" t="n">
        <v>43040</v>
      </c>
      <c r="C1002" s="159" t="s">
        <v>140</v>
      </c>
      <c r="D1002" s="159" t="s">
        <v>15</v>
      </c>
      <c r="E1002" s="160" t="n">
        <v>-0.46661243</v>
      </c>
      <c r="F1002" s="159" t="n">
        <v>0</v>
      </c>
      <c r="G1002" s="160" t="n">
        <v>-0.46661243</v>
      </c>
      <c r="H1002" s="160" t="n">
        <v>0</v>
      </c>
      <c r="I1002" s="160" t="n">
        <v>0</v>
      </c>
      <c r="J1002" s="159" t="n">
        <v>0</v>
      </c>
    </row>
    <row r="1003" customFormat="false" ht="12.75" hidden="false" customHeight="false" outlineLevel="0" collapsed="false">
      <c r="A1003" s="0" t="n">
        <f aca="false">INDEX(BucketTable,MATCH(B1003,SumMonths,0),1)</f>
        <v>14</v>
      </c>
      <c r="B1003" s="171" t="n">
        <v>43070</v>
      </c>
      <c r="C1003" s="159" t="s">
        <v>137</v>
      </c>
      <c r="D1003" s="159" t="s">
        <v>15</v>
      </c>
      <c r="E1003" s="160" t="n">
        <v>2.25625568</v>
      </c>
      <c r="F1003" s="159" t="n">
        <v>0</v>
      </c>
      <c r="G1003" s="160" t="n">
        <v>2.25625568</v>
      </c>
      <c r="H1003" s="160" t="n">
        <v>0</v>
      </c>
      <c r="I1003" s="160" t="n">
        <v>0</v>
      </c>
      <c r="J1003" s="159" t="n">
        <v>0</v>
      </c>
    </row>
    <row r="1004" customFormat="false" ht="12.75" hidden="false" customHeight="false" outlineLevel="0" collapsed="false">
      <c r="A1004" s="0" t="n">
        <f aca="false">INDEX(BucketTable,MATCH(B1004,SumMonths,0),1)</f>
        <v>14</v>
      </c>
      <c r="B1004" s="171" t="n">
        <v>43070</v>
      </c>
      <c r="C1004" s="159" t="s">
        <v>138</v>
      </c>
      <c r="D1004" s="159" t="s">
        <v>15</v>
      </c>
      <c r="E1004" s="160" t="n">
        <v>-0.79270227</v>
      </c>
      <c r="F1004" s="159" t="n">
        <v>0</v>
      </c>
      <c r="G1004" s="160" t="n">
        <v>-0.79270227</v>
      </c>
      <c r="H1004" s="160" t="n">
        <v>0</v>
      </c>
      <c r="I1004" s="160" t="n">
        <v>0</v>
      </c>
      <c r="J1004" s="159" t="n">
        <v>0</v>
      </c>
    </row>
    <row r="1005" customFormat="false" ht="12.75" hidden="false" customHeight="false" outlineLevel="0" collapsed="false">
      <c r="A1005" s="0" t="n">
        <f aca="false">INDEX(BucketTable,MATCH(B1005,SumMonths,0),1)</f>
        <v>14</v>
      </c>
      <c r="B1005" s="171" t="n">
        <v>43070</v>
      </c>
      <c r="C1005" s="159" t="s">
        <v>139</v>
      </c>
      <c r="D1005" s="159" t="s">
        <v>15</v>
      </c>
      <c r="E1005" s="160" t="n">
        <v>-0.98414138</v>
      </c>
      <c r="F1005" s="159" t="n">
        <v>0</v>
      </c>
      <c r="G1005" s="160" t="n">
        <v>-0.98414138</v>
      </c>
      <c r="H1005" s="160" t="n">
        <v>0.0126</v>
      </c>
      <c r="I1005" s="160" t="n">
        <v>-0.012400181388</v>
      </c>
      <c r="J1005" s="159" t="n">
        <v>0</v>
      </c>
    </row>
    <row r="1006" customFormat="false" ht="12.75" hidden="false" customHeight="false" outlineLevel="0" collapsed="false">
      <c r="A1006" s="0" t="n">
        <f aca="false">INDEX(BucketTable,MATCH(B1006,SumMonths,0),1)</f>
        <v>14</v>
      </c>
      <c r="B1006" s="171" t="n">
        <v>43070</v>
      </c>
      <c r="C1006" s="159" t="s">
        <v>140</v>
      </c>
      <c r="D1006" s="159" t="s">
        <v>15</v>
      </c>
      <c r="E1006" s="160" t="n">
        <v>-0.47941203</v>
      </c>
      <c r="F1006" s="159" t="n">
        <v>0</v>
      </c>
      <c r="G1006" s="160" t="n">
        <v>-0.47941203</v>
      </c>
      <c r="H1006" s="160" t="n">
        <v>0</v>
      </c>
      <c r="I1006" s="160" t="n">
        <v>0</v>
      </c>
      <c r="J1006" s="159" t="n">
        <v>0</v>
      </c>
    </row>
    <row r="1007" customFormat="false" ht="12.75" hidden="false" customHeight="false" outlineLevel="0" collapsed="false">
      <c r="A1007" s="0" t="n">
        <f aca="false">INDEX(BucketTable,MATCH(B1007,SumMonths,0),1)</f>
        <v>14</v>
      </c>
      <c r="B1007" s="171" t="n">
        <v>43101</v>
      </c>
      <c r="C1007" s="159" t="s">
        <v>137</v>
      </c>
      <c r="D1007" s="159" t="s">
        <v>15</v>
      </c>
      <c r="E1007" s="160" t="n">
        <v>2.24292556</v>
      </c>
      <c r="F1007" s="159" t="n">
        <v>0</v>
      </c>
      <c r="G1007" s="160" t="n">
        <v>2.24292556</v>
      </c>
      <c r="H1007" s="160" t="n">
        <v>0</v>
      </c>
      <c r="I1007" s="160" t="n">
        <v>0</v>
      </c>
      <c r="J1007" s="159" t="n">
        <v>0</v>
      </c>
    </row>
    <row r="1008" customFormat="false" ht="12.75" hidden="false" customHeight="false" outlineLevel="0" collapsed="false">
      <c r="A1008" s="0" t="n">
        <f aca="false">INDEX(BucketTable,MATCH(B1008,SumMonths,0),1)</f>
        <v>14</v>
      </c>
      <c r="B1008" s="171" t="n">
        <v>43101</v>
      </c>
      <c r="C1008" s="159" t="s">
        <v>138</v>
      </c>
      <c r="D1008" s="159" t="s">
        <v>15</v>
      </c>
      <c r="E1008" s="160" t="n">
        <v>-0.78801893</v>
      </c>
      <c r="F1008" s="159" t="n">
        <v>0</v>
      </c>
      <c r="G1008" s="160" t="n">
        <v>-0.78801893</v>
      </c>
      <c r="H1008" s="160" t="n">
        <v>0</v>
      </c>
      <c r="I1008" s="160" t="n">
        <v>0</v>
      </c>
      <c r="J1008" s="159" t="n">
        <v>0</v>
      </c>
    </row>
    <row r="1009" customFormat="false" ht="12.75" hidden="false" customHeight="false" outlineLevel="0" collapsed="false">
      <c r="A1009" s="0" t="n">
        <f aca="false">INDEX(BucketTable,MATCH(B1009,SumMonths,0),1)</f>
        <v>14</v>
      </c>
      <c r="B1009" s="171" t="n">
        <v>43101</v>
      </c>
      <c r="C1009" s="159" t="s">
        <v>139</v>
      </c>
      <c r="D1009" s="159" t="s">
        <v>15</v>
      </c>
      <c r="E1009" s="160" t="n">
        <v>-0.978327</v>
      </c>
      <c r="F1009" s="159" t="n">
        <v>0</v>
      </c>
      <c r="G1009" s="160" t="n">
        <v>-0.978327</v>
      </c>
      <c r="H1009" s="160" t="n">
        <v>0.0126</v>
      </c>
      <c r="I1009" s="160" t="n">
        <v>-0.0123269202</v>
      </c>
      <c r="J1009" s="159" t="n">
        <v>0</v>
      </c>
    </row>
    <row r="1010" customFormat="false" ht="12.75" hidden="false" customHeight="false" outlineLevel="0" collapsed="false">
      <c r="A1010" s="0" t="n">
        <f aca="false">INDEX(BucketTable,MATCH(B1010,SumMonths,0),1)</f>
        <v>14</v>
      </c>
      <c r="B1010" s="171" t="n">
        <v>43101</v>
      </c>
      <c r="C1010" s="159" t="s">
        <v>140</v>
      </c>
      <c r="D1010" s="159" t="s">
        <v>15</v>
      </c>
      <c r="E1010" s="160" t="n">
        <v>-0.47657963</v>
      </c>
      <c r="F1010" s="159" t="n">
        <v>0</v>
      </c>
      <c r="G1010" s="160" t="n">
        <v>-0.47657963</v>
      </c>
      <c r="H1010" s="160" t="n">
        <v>0</v>
      </c>
      <c r="I1010" s="160" t="n">
        <v>0</v>
      </c>
      <c r="J1010" s="159" t="n">
        <v>0</v>
      </c>
    </row>
    <row r="1011" customFormat="false" ht="12.75" hidden="false" customHeight="false" outlineLevel="0" collapsed="false">
      <c r="A1011" s="0" t="n">
        <f aca="false">INDEX(BucketTable,MATCH(B1011,SumMonths,0),1)</f>
        <v>14</v>
      </c>
      <c r="B1011" s="171" t="n">
        <v>43132</v>
      </c>
      <c r="C1011" s="159" t="s">
        <v>137</v>
      </c>
      <c r="D1011" s="159" t="s">
        <v>15</v>
      </c>
      <c r="E1011" s="160" t="n">
        <v>2.01388651</v>
      </c>
      <c r="F1011" s="159" t="n">
        <v>0</v>
      </c>
      <c r="G1011" s="160" t="n">
        <v>2.01388651</v>
      </c>
      <c r="H1011" s="160" t="n">
        <v>0</v>
      </c>
      <c r="I1011" s="160" t="n">
        <v>0</v>
      </c>
      <c r="J1011" s="159" t="n">
        <v>0</v>
      </c>
    </row>
    <row r="1012" customFormat="false" ht="12.75" hidden="false" customHeight="false" outlineLevel="0" collapsed="false">
      <c r="A1012" s="0" t="n">
        <f aca="false">INDEX(BucketTable,MATCH(B1012,SumMonths,0),1)</f>
        <v>14</v>
      </c>
      <c r="B1012" s="171" t="n">
        <v>43132</v>
      </c>
      <c r="C1012" s="159" t="s">
        <v>138</v>
      </c>
      <c r="D1012" s="159" t="s">
        <v>15</v>
      </c>
      <c r="E1012" s="160" t="n">
        <v>-0.70754942</v>
      </c>
      <c r="F1012" s="159" t="n">
        <v>0</v>
      </c>
      <c r="G1012" s="160" t="n">
        <v>-0.70754942</v>
      </c>
      <c r="H1012" s="160" t="n">
        <v>0</v>
      </c>
      <c r="I1012" s="160" t="n">
        <v>0</v>
      </c>
      <c r="J1012" s="159" t="n">
        <v>0</v>
      </c>
    </row>
    <row r="1013" customFormat="false" ht="12.75" hidden="false" customHeight="false" outlineLevel="0" collapsed="false">
      <c r="A1013" s="0" t="n">
        <f aca="false">INDEX(BucketTable,MATCH(B1013,SumMonths,0),1)</f>
        <v>14</v>
      </c>
      <c r="B1013" s="171" t="n">
        <v>43132</v>
      </c>
      <c r="C1013" s="159" t="s">
        <v>139</v>
      </c>
      <c r="D1013" s="159" t="s">
        <v>15</v>
      </c>
      <c r="E1013" s="160" t="n">
        <v>-0.87842396</v>
      </c>
      <c r="F1013" s="159" t="n">
        <v>0</v>
      </c>
      <c r="G1013" s="160" t="n">
        <v>-0.87842396</v>
      </c>
      <c r="H1013" s="160" t="n">
        <v>0.0126</v>
      </c>
      <c r="I1013" s="160" t="n">
        <v>-0.011068141896</v>
      </c>
      <c r="J1013" s="159" t="n">
        <v>0</v>
      </c>
    </row>
    <row r="1014" customFormat="false" ht="12.75" hidden="false" customHeight="false" outlineLevel="0" collapsed="false">
      <c r="A1014" s="0" t="n">
        <f aca="false">INDEX(BucketTable,MATCH(B1014,SumMonths,0),1)</f>
        <v>14</v>
      </c>
      <c r="B1014" s="171" t="n">
        <v>43132</v>
      </c>
      <c r="C1014" s="159" t="s">
        <v>140</v>
      </c>
      <c r="D1014" s="159" t="s">
        <v>15</v>
      </c>
      <c r="E1014" s="160" t="n">
        <v>-0.42791313</v>
      </c>
      <c r="F1014" s="159" t="n">
        <v>0</v>
      </c>
      <c r="G1014" s="160" t="n">
        <v>-0.42791313</v>
      </c>
      <c r="H1014" s="160" t="n">
        <v>0</v>
      </c>
      <c r="I1014" s="160" t="n">
        <v>0</v>
      </c>
      <c r="J1014" s="159" t="n">
        <v>0</v>
      </c>
    </row>
    <row r="1015" customFormat="false" ht="12.75" hidden="false" customHeight="false" outlineLevel="0" collapsed="false">
      <c r="A1015" s="0" t="n">
        <f aca="false">INDEX(BucketTable,MATCH(B1015,SumMonths,0),1)</f>
        <v>14</v>
      </c>
      <c r="B1015" s="171" t="n">
        <v>43160</v>
      </c>
      <c r="C1015" s="159" t="s">
        <v>137</v>
      </c>
      <c r="D1015" s="159" t="s">
        <v>15</v>
      </c>
      <c r="E1015" s="160" t="n">
        <v>2.21773369</v>
      </c>
      <c r="F1015" s="159" t="n">
        <v>0</v>
      </c>
      <c r="G1015" s="160" t="n">
        <v>2.21773369</v>
      </c>
      <c r="H1015" s="160" t="n">
        <v>0</v>
      </c>
      <c r="I1015" s="160" t="n">
        <v>0</v>
      </c>
      <c r="J1015" s="159" t="n">
        <v>0</v>
      </c>
    </row>
    <row r="1016" customFormat="false" ht="12.75" hidden="false" customHeight="false" outlineLevel="0" collapsed="false">
      <c r="A1016" s="0" t="n">
        <f aca="false">INDEX(BucketTable,MATCH(B1016,SumMonths,0),1)</f>
        <v>14</v>
      </c>
      <c r="B1016" s="171" t="n">
        <v>43160</v>
      </c>
      <c r="C1016" s="159" t="s">
        <v>138</v>
      </c>
      <c r="D1016" s="159" t="s">
        <v>15</v>
      </c>
      <c r="E1016" s="160" t="n">
        <v>-0.77916814</v>
      </c>
      <c r="F1016" s="159" t="n">
        <v>0</v>
      </c>
      <c r="G1016" s="160" t="n">
        <v>-0.77916814</v>
      </c>
      <c r="H1016" s="160" t="n">
        <v>0</v>
      </c>
      <c r="I1016" s="160" t="n">
        <v>0</v>
      </c>
      <c r="J1016" s="159" t="n">
        <v>0</v>
      </c>
    </row>
    <row r="1017" customFormat="false" ht="12.75" hidden="false" customHeight="false" outlineLevel="0" collapsed="false">
      <c r="A1017" s="0" t="n">
        <f aca="false">INDEX(BucketTable,MATCH(B1017,SumMonths,0),1)</f>
        <v>14</v>
      </c>
      <c r="B1017" s="171" t="n">
        <v>43160</v>
      </c>
      <c r="C1017" s="159" t="s">
        <v>139</v>
      </c>
      <c r="D1017" s="159" t="s">
        <v>15</v>
      </c>
      <c r="E1017" s="160" t="n">
        <v>-0.96733872</v>
      </c>
      <c r="F1017" s="159" t="n">
        <v>0</v>
      </c>
      <c r="G1017" s="160" t="n">
        <v>-0.96733872</v>
      </c>
      <c r="H1017" s="160" t="n">
        <v>0.0126</v>
      </c>
      <c r="I1017" s="160" t="n">
        <v>-0.012188467872</v>
      </c>
      <c r="J1017" s="159" t="n">
        <v>0</v>
      </c>
    </row>
    <row r="1018" customFormat="false" ht="12.75" hidden="false" customHeight="false" outlineLevel="0" collapsed="false">
      <c r="A1018" s="0" t="n">
        <f aca="false">INDEX(BucketTable,MATCH(B1018,SumMonths,0),1)</f>
        <v>14</v>
      </c>
      <c r="B1018" s="171" t="n">
        <v>43160</v>
      </c>
      <c r="C1018" s="159" t="s">
        <v>140</v>
      </c>
      <c r="D1018" s="159" t="s">
        <v>15</v>
      </c>
      <c r="E1018" s="160" t="n">
        <v>-0.47122683</v>
      </c>
      <c r="F1018" s="159" t="n">
        <v>0</v>
      </c>
      <c r="G1018" s="160" t="n">
        <v>-0.47122683</v>
      </c>
      <c r="H1018" s="160" t="n">
        <v>0</v>
      </c>
      <c r="I1018" s="160" t="n">
        <v>0</v>
      </c>
      <c r="J1018" s="159" t="n">
        <v>0</v>
      </c>
    </row>
    <row r="1019" customFormat="false" ht="12.75" hidden="false" customHeight="false" outlineLevel="0" collapsed="false">
      <c r="A1019" s="0" t="n">
        <f aca="false">INDEX(BucketTable,MATCH(B1019,SumMonths,0),1)</f>
        <v>14</v>
      </c>
      <c r="B1019" s="171" t="n">
        <v>43191</v>
      </c>
      <c r="C1019" s="159" t="s">
        <v>137</v>
      </c>
      <c r="D1019" s="159" t="s">
        <v>15</v>
      </c>
      <c r="E1019" s="160" t="n">
        <v>2.13347477</v>
      </c>
      <c r="F1019" s="159" t="n">
        <v>0</v>
      </c>
      <c r="G1019" s="160" t="n">
        <v>2.13347477</v>
      </c>
      <c r="H1019" s="160" t="n">
        <v>0</v>
      </c>
      <c r="I1019" s="160" t="n">
        <v>0</v>
      </c>
      <c r="J1019" s="159" t="n">
        <v>0</v>
      </c>
    </row>
    <row r="1020" customFormat="false" ht="12.75" hidden="false" customHeight="false" outlineLevel="0" collapsed="false">
      <c r="A1020" s="0" t="n">
        <f aca="false">INDEX(BucketTable,MATCH(B1020,SumMonths,0),1)</f>
        <v>14</v>
      </c>
      <c r="B1020" s="171" t="n">
        <v>43191</v>
      </c>
      <c r="C1020" s="159" t="s">
        <v>138</v>
      </c>
      <c r="D1020" s="159" t="s">
        <v>15</v>
      </c>
      <c r="E1020" s="160" t="n">
        <v>-0.749565</v>
      </c>
      <c r="F1020" s="159" t="n">
        <v>0</v>
      </c>
      <c r="G1020" s="160" t="n">
        <v>-0.749565</v>
      </c>
      <c r="H1020" s="160" t="n">
        <v>0</v>
      </c>
      <c r="I1020" s="160" t="n">
        <v>0</v>
      </c>
      <c r="J1020" s="159" t="n">
        <v>0</v>
      </c>
    </row>
    <row r="1021" customFormat="false" ht="12.75" hidden="false" customHeight="false" outlineLevel="0" collapsed="false">
      <c r="A1021" s="0" t="n">
        <f aca="false">INDEX(BucketTable,MATCH(B1021,SumMonths,0),1)</f>
        <v>14</v>
      </c>
      <c r="B1021" s="171" t="n">
        <v>43191</v>
      </c>
      <c r="C1021" s="159" t="s">
        <v>139</v>
      </c>
      <c r="D1021" s="159" t="s">
        <v>15</v>
      </c>
      <c r="E1021" s="160" t="n">
        <v>-0.93058638</v>
      </c>
      <c r="F1021" s="159" t="n">
        <v>0</v>
      </c>
      <c r="G1021" s="160" t="n">
        <v>-0.93058638</v>
      </c>
      <c r="H1021" s="160" t="n">
        <v>0.0126</v>
      </c>
      <c r="I1021" s="160" t="n">
        <v>-0.011725388388</v>
      </c>
      <c r="J1021" s="159" t="n">
        <v>0</v>
      </c>
    </row>
    <row r="1022" customFormat="false" ht="12.75" hidden="false" customHeight="false" outlineLevel="0" collapsed="false">
      <c r="A1022" s="0" t="n">
        <f aca="false">INDEX(BucketTable,MATCH(B1022,SumMonths,0),1)</f>
        <v>14</v>
      </c>
      <c r="B1022" s="171" t="n">
        <v>43191</v>
      </c>
      <c r="C1022" s="159" t="s">
        <v>140</v>
      </c>
      <c r="D1022" s="159" t="s">
        <v>15</v>
      </c>
      <c r="E1022" s="160" t="n">
        <v>-0.45332339</v>
      </c>
      <c r="F1022" s="159" t="n">
        <v>0</v>
      </c>
      <c r="G1022" s="160" t="n">
        <v>-0.45332339</v>
      </c>
      <c r="H1022" s="160" t="n">
        <v>0</v>
      </c>
      <c r="I1022" s="160" t="n">
        <v>0</v>
      </c>
      <c r="J1022" s="159" t="n">
        <v>0</v>
      </c>
    </row>
    <row r="1023" customFormat="false" ht="12.75" hidden="false" customHeight="false" outlineLevel="0" collapsed="false">
      <c r="A1023" s="0" t="n">
        <f aca="false">INDEX(BucketTable,MATCH(B1023,SumMonths,0),1)</f>
        <v>14</v>
      </c>
      <c r="B1023" s="171" t="n">
        <v>43221</v>
      </c>
      <c r="C1023" s="159" t="s">
        <v>137</v>
      </c>
      <c r="D1023" s="159" t="s">
        <v>15</v>
      </c>
      <c r="E1023" s="160" t="n">
        <v>2.19193242</v>
      </c>
      <c r="F1023" s="159" t="n">
        <v>0</v>
      </c>
      <c r="G1023" s="160" t="n">
        <v>2.19193242</v>
      </c>
      <c r="H1023" s="160" t="n">
        <v>0</v>
      </c>
      <c r="I1023" s="160" t="n">
        <v>0</v>
      </c>
      <c r="J1023" s="159" t="n">
        <v>0</v>
      </c>
    </row>
    <row r="1024" customFormat="false" ht="12.75" hidden="false" customHeight="false" outlineLevel="0" collapsed="false">
      <c r="A1024" s="0" t="n">
        <f aca="false">INDEX(BucketTable,MATCH(B1024,SumMonths,0),1)</f>
        <v>14</v>
      </c>
      <c r="B1024" s="171" t="n">
        <v>43221</v>
      </c>
      <c r="C1024" s="159" t="s">
        <v>138</v>
      </c>
      <c r="D1024" s="159" t="s">
        <v>15</v>
      </c>
      <c r="E1024" s="160" t="n">
        <v>-0.77010324</v>
      </c>
      <c r="F1024" s="159" t="n">
        <v>0</v>
      </c>
      <c r="G1024" s="160" t="n">
        <v>-0.77010324</v>
      </c>
      <c r="H1024" s="160" t="n">
        <v>0</v>
      </c>
      <c r="I1024" s="160" t="n">
        <v>0</v>
      </c>
      <c r="J1024" s="159" t="n">
        <v>0</v>
      </c>
    </row>
    <row r="1025" customFormat="false" ht="12.75" hidden="false" customHeight="false" outlineLevel="0" collapsed="false">
      <c r="A1025" s="0" t="n">
        <f aca="false">INDEX(BucketTable,MATCH(B1025,SumMonths,0),1)</f>
        <v>14</v>
      </c>
      <c r="B1025" s="171" t="n">
        <v>43221</v>
      </c>
      <c r="C1025" s="159" t="s">
        <v>139</v>
      </c>
      <c r="D1025" s="159" t="s">
        <v>15</v>
      </c>
      <c r="E1025" s="160" t="n">
        <v>-0.95608464</v>
      </c>
      <c r="F1025" s="159" t="n">
        <v>0</v>
      </c>
      <c r="G1025" s="160" t="n">
        <v>-0.95608464</v>
      </c>
      <c r="H1025" s="160" t="n">
        <v>0.0126</v>
      </c>
      <c r="I1025" s="160" t="n">
        <v>-0.012046666464</v>
      </c>
      <c r="J1025" s="159" t="n">
        <v>0</v>
      </c>
    </row>
    <row r="1026" customFormat="false" ht="12.75" hidden="false" customHeight="false" outlineLevel="0" collapsed="false">
      <c r="A1026" s="0" t="n">
        <f aca="false">INDEX(BucketTable,MATCH(B1026,SumMonths,0),1)</f>
        <v>14</v>
      </c>
      <c r="B1026" s="171" t="n">
        <v>43221</v>
      </c>
      <c r="C1026" s="159" t="s">
        <v>140</v>
      </c>
      <c r="D1026" s="159" t="s">
        <v>15</v>
      </c>
      <c r="E1026" s="160" t="n">
        <v>-0.46574454</v>
      </c>
      <c r="F1026" s="159" t="n">
        <v>0</v>
      </c>
      <c r="G1026" s="160" t="n">
        <v>-0.46574454</v>
      </c>
      <c r="H1026" s="160" t="n">
        <v>0</v>
      </c>
      <c r="I1026" s="160" t="n">
        <v>0</v>
      </c>
      <c r="J1026" s="159" t="n">
        <v>0</v>
      </c>
    </row>
    <row r="1027" customFormat="false" ht="12.75" hidden="false" customHeight="false" outlineLevel="0" collapsed="false">
      <c r="A1027" s="0" t="n">
        <f aca="false">INDEX(BucketTable,MATCH(B1027,SumMonths,0),1)</f>
        <v>14</v>
      </c>
      <c r="B1027" s="171" t="n">
        <v>43252</v>
      </c>
      <c r="C1027" s="159" t="s">
        <v>137</v>
      </c>
      <c r="D1027" s="159" t="s">
        <v>15</v>
      </c>
      <c r="E1027" s="160" t="n">
        <v>2.10862748</v>
      </c>
      <c r="F1027" s="159" t="n">
        <v>0</v>
      </c>
      <c r="G1027" s="160" t="n">
        <v>2.10862748</v>
      </c>
      <c r="H1027" s="160" t="n">
        <v>0</v>
      </c>
      <c r="I1027" s="160" t="n">
        <v>0</v>
      </c>
      <c r="J1027" s="159" t="n">
        <v>0</v>
      </c>
    </row>
    <row r="1028" customFormat="false" ht="12.75" hidden="false" customHeight="false" outlineLevel="0" collapsed="false">
      <c r="A1028" s="0" t="n">
        <f aca="false">INDEX(BucketTable,MATCH(B1028,SumMonths,0),1)</f>
        <v>14</v>
      </c>
      <c r="B1028" s="171" t="n">
        <v>43252</v>
      </c>
      <c r="C1028" s="159" t="s">
        <v>138</v>
      </c>
      <c r="D1028" s="159" t="s">
        <v>15</v>
      </c>
      <c r="E1028" s="160" t="n">
        <v>-0.74083527</v>
      </c>
      <c r="F1028" s="159" t="n">
        <v>0</v>
      </c>
      <c r="G1028" s="160" t="n">
        <v>-0.74083527</v>
      </c>
      <c r="H1028" s="160" t="n">
        <v>0</v>
      </c>
      <c r="I1028" s="160" t="n">
        <v>0</v>
      </c>
      <c r="J1028" s="159" t="n">
        <v>0</v>
      </c>
    </row>
    <row r="1029" customFormat="false" ht="12.75" hidden="false" customHeight="false" outlineLevel="0" collapsed="false">
      <c r="A1029" s="0" t="n">
        <f aca="false">INDEX(BucketTable,MATCH(B1029,SumMonths,0),1)</f>
        <v>14</v>
      </c>
      <c r="B1029" s="171" t="n">
        <v>43252</v>
      </c>
      <c r="C1029" s="159" t="s">
        <v>139</v>
      </c>
      <c r="D1029" s="159" t="s">
        <v>15</v>
      </c>
      <c r="E1029" s="160" t="n">
        <v>-0.9197484</v>
      </c>
      <c r="F1029" s="159" t="n">
        <v>0</v>
      </c>
      <c r="G1029" s="160" t="n">
        <v>-0.9197484</v>
      </c>
      <c r="H1029" s="160" t="n">
        <v>0.0126</v>
      </c>
      <c r="I1029" s="160" t="n">
        <v>-0.01158882984</v>
      </c>
      <c r="J1029" s="159" t="n">
        <v>0</v>
      </c>
    </row>
    <row r="1030" customFormat="false" ht="12.75" hidden="false" customHeight="false" outlineLevel="0" collapsed="false">
      <c r="A1030" s="0" t="n">
        <f aca="false">INDEX(BucketTable,MATCH(B1030,SumMonths,0),1)</f>
        <v>14</v>
      </c>
      <c r="B1030" s="171" t="n">
        <v>43252</v>
      </c>
      <c r="C1030" s="159" t="s">
        <v>140</v>
      </c>
      <c r="D1030" s="159" t="s">
        <v>15</v>
      </c>
      <c r="E1030" s="160" t="n">
        <v>-0.44804381</v>
      </c>
      <c r="F1030" s="159" t="n">
        <v>0</v>
      </c>
      <c r="G1030" s="160" t="n">
        <v>-0.44804381</v>
      </c>
      <c r="H1030" s="160" t="n">
        <v>0</v>
      </c>
      <c r="I1030" s="160" t="n">
        <v>0</v>
      </c>
      <c r="J1030" s="159" t="n">
        <v>0</v>
      </c>
    </row>
    <row r="1031" customFormat="false" ht="12.75" hidden="false" customHeight="false" outlineLevel="0" collapsed="false">
      <c r="A1031" s="0" t="n">
        <f aca="false">INDEX(BucketTable,MATCH(B1031,SumMonths,0),1)</f>
        <v>14</v>
      </c>
      <c r="B1031" s="171" t="n">
        <v>43282</v>
      </c>
      <c r="C1031" s="159" t="s">
        <v>137</v>
      </c>
      <c r="D1031" s="159" t="s">
        <v>15</v>
      </c>
      <c r="E1031" s="160" t="n">
        <v>2.16637816</v>
      </c>
      <c r="F1031" s="159" t="n">
        <v>0</v>
      </c>
      <c r="G1031" s="160" t="n">
        <v>2.16637816</v>
      </c>
      <c r="H1031" s="160" t="n">
        <v>0</v>
      </c>
      <c r="I1031" s="160" t="n">
        <v>0</v>
      </c>
      <c r="J1031" s="159" t="n">
        <v>0</v>
      </c>
    </row>
    <row r="1032" customFormat="false" ht="12.75" hidden="false" customHeight="false" outlineLevel="0" collapsed="false">
      <c r="A1032" s="0" t="n">
        <f aca="false">INDEX(BucketTable,MATCH(B1032,SumMonths,0),1)</f>
        <v>14</v>
      </c>
      <c r="B1032" s="171" t="n">
        <v>43282</v>
      </c>
      <c r="C1032" s="159" t="s">
        <v>138</v>
      </c>
      <c r="D1032" s="159" t="s">
        <v>15</v>
      </c>
      <c r="E1032" s="160" t="n">
        <v>-0.76112513</v>
      </c>
      <c r="F1032" s="159" t="n">
        <v>0</v>
      </c>
      <c r="G1032" s="160" t="n">
        <v>-0.76112513</v>
      </c>
      <c r="H1032" s="160" t="n">
        <v>0</v>
      </c>
      <c r="I1032" s="160" t="n">
        <v>0</v>
      </c>
      <c r="J1032" s="159" t="n">
        <v>0</v>
      </c>
    </row>
    <row r="1033" customFormat="false" ht="12.75" hidden="false" customHeight="false" outlineLevel="0" collapsed="false">
      <c r="A1033" s="0" t="n">
        <f aca="false">INDEX(BucketTable,MATCH(B1033,SumMonths,0),1)</f>
        <v>14</v>
      </c>
      <c r="B1033" s="171" t="n">
        <v>43282</v>
      </c>
      <c r="C1033" s="159" t="s">
        <v>139</v>
      </c>
      <c r="D1033" s="159" t="s">
        <v>15</v>
      </c>
      <c r="E1033" s="160" t="n">
        <v>-0.94493829</v>
      </c>
      <c r="F1033" s="159" t="n">
        <v>0</v>
      </c>
      <c r="G1033" s="160" t="n">
        <v>-0.94493829</v>
      </c>
      <c r="H1033" s="160" t="n">
        <v>0.0126</v>
      </c>
      <c r="I1033" s="160" t="n">
        <v>-0.011906222454</v>
      </c>
      <c r="J1033" s="159" t="n">
        <v>0</v>
      </c>
    </row>
    <row r="1034" customFormat="false" ht="12.75" hidden="false" customHeight="false" outlineLevel="0" collapsed="false">
      <c r="A1034" s="0" t="n">
        <f aca="false">INDEX(BucketTable,MATCH(B1034,SumMonths,0),1)</f>
        <v>14</v>
      </c>
      <c r="B1034" s="171" t="n">
        <v>43282</v>
      </c>
      <c r="C1034" s="159" t="s">
        <v>140</v>
      </c>
      <c r="D1034" s="159" t="s">
        <v>15</v>
      </c>
      <c r="E1034" s="160" t="n">
        <v>-0.46031474</v>
      </c>
      <c r="F1034" s="159" t="n">
        <v>0</v>
      </c>
      <c r="G1034" s="160" t="n">
        <v>-0.46031474</v>
      </c>
      <c r="H1034" s="160" t="n">
        <v>0</v>
      </c>
      <c r="I1034" s="160" t="n">
        <v>0</v>
      </c>
      <c r="J1034" s="159" t="n">
        <v>0</v>
      </c>
    </row>
    <row r="1035" customFormat="false" ht="12.75" hidden="false" customHeight="false" outlineLevel="0" collapsed="false">
      <c r="A1035" s="0" t="n">
        <f aca="false">INDEX(BucketTable,MATCH(B1035,SumMonths,0),1)</f>
        <v>14</v>
      </c>
      <c r="B1035" s="171" t="n">
        <v>43313</v>
      </c>
      <c r="C1035" s="159" t="s">
        <v>137</v>
      </c>
      <c r="D1035" s="159" t="s">
        <v>15</v>
      </c>
      <c r="E1035" s="160" t="n">
        <v>2.15348572</v>
      </c>
      <c r="F1035" s="159" t="n">
        <v>0</v>
      </c>
      <c r="G1035" s="160" t="n">
        <v>2.15348572</v>
      </c>
      <c r="H1035" s="160" t="n">
        <v>0</v>
      </c>
      <c r="I1035" s="160" t="n">
        <v>0</v>
      </c>
      <c r="J1035" s="159" t="n">
        <v>0</v>
      </c>
    </row>
    <row r="1036" customFormat="false" ht="12.75" hidden="false" customHeight="false" outlineLevel="0" collapsed="false">
      <c r="A1036" s="0" t="n">
        <f aca="false">INDEX(BucketTable,MATCH(B1036,SumMonths,0),1)</f>
        <v>14</v>
      </c>
      <c r="B1036" s="171" t="n">
        <v>43313</v>
      </c>
      <c r="C1036" s="159" t="s">
        <v>138</v>
      </c>
      <c r="D1036" s="159" t="s">
        <v>15</v>
      </c>
      <c r="E1036" s="160" t="n">
        <v>-0.75659556</v>
      </c>
      <c r="F1036" s="159" t="n">
        <v>0</v>
      </c>
      <c r="G1036" s="160" t="n">
        <v>-0.75659556</v>
      </c>
      <c r="H1036" s="160" t="n">
        <v>0</v>
      </c>
      <c r="I1036" s="160" t="n">
        <v>0</v>
      </c>
      <c r="J1036" s="159" t="n">
        <v>0</v>
      </c>
    </row>
    <row r="1037" customFormat="false" ht="12.75" hidden="false" customHeight="false" outlineLevel="0" collapsed="false">
      <c r="A1037" s="0" t="n">
        <f aca="false">INDEX(BucketTable,MATCH(B1037,SumMonths,0),1)</f>
        <v>14</v>
      </c>
      <c r="B1037" s="171" t="n">
        <v>43313</v>
      </c>
      <c r="C1037" s="159" t="s">
        <v>139</v>
      </c>
      <c r="D1037" s="159" t="s">
        <v>15</v>
      </c>
      <c r="E1037" s="160" t="n">
        <v>-0.93931482</v>
      </c>
      <c r="F1037" s="159" t="n">
        <v>0</v>
      </c>
      <c r="G1037" s="160" t="n">
        <v>-0.93931482</v>
      </c>
      <c r="H1037" s="160" t="n">
        <v>0.0126</v>
      </c>
      <c r="I1037" s="160" t="n">
        <v>-0.011835366732</v>
      </c>
      <c r="J1037" s="159" t="n">
        <v>0</v>
      </c>
    </row>
    <row r="1038" customFormat="false" ht="12.75" hidden="false" customHeight="false" outlineLevel="0" collapsed="false">
      <c r="A1038" s="0" t="n">
        <f aca="false">INDEX(BucketTable,MATCH(B1038,SumMonths,0),1)</f>
        <v>14</v>
      </c>
      <c r="B1038" s="171" t="n">
        <v>43313</v>
      </c>
      <c r="C1038" s="159" t="s">
        <v>140</v>
      </c>
      <c r="D1038" s="159" t="s">
        <v>15</v>
      </c>
      <c r="E1038" s="160" t="n">
        <v>-0.45757534</v>
      </c>
      <c r="F1038" s="159" t="n">
        <v>0</v>
      </c>
      <c r="G1038" s="160" t="n">
        <v>-0.45757534</v>
      </c>
      <c r="H1038" s="160" t="n">
        <v>0</v>
      </c>
      <c r="I1038" s="160" t="n">
        <v>0</v>
      </c>
      <c r="J1038" s="159" t="n">
        <v>0</v>
      </c>
    </row>
    <row r="1039" customFormat="false" ht="12.75" hidden="false" customHeight="false" outlineLevel="0" collapsed="false">
      <c r="A1039" s="0" t="n">
        <f aca="false">INDEX(BucketTable,MATCH(B1039,SumMonths,0),1)</f>
        <v>14</v>
      </c>
      <c r="B1039" s="171" t="n">
        <v>43344</v>
      </c>
      <c r="C1039" s="159" t="s">
        <v>137</v>
      </c>
      <c r="D1039" s="159" t="s">
        <v>15</v>
      </c>
      <c r="E1039" s="160" t="n">
        <v>2.07160301</v>
      </c>
      <c r="F1039" s="159" t="n">
        <v>0</v>
      </c>
      <c r="G1039" s="160" t="n">
        <v>2.07160301</v>
      </c>
      <c r="H1039" s="160" t="n">
        <v>0</v>
      </c>
      <c r="I1039" s="160" t="n">
        <v>0</v>
      </c>
      <c r="J1039" s="159" t="n">
        <v>0</v>
      </c>
    </row>
    <row r="1040" customFormat="false" ht="12.75" hidden="false" customHeight="false" outlineLevel="0" collapsed="false">
      <c r="A1040" s="0" t="n">
        <f aca="false">INDEX(BucketTable,MATCH(B1040,SumMonths,0),1)</f>
        <v>14</v>
      </c>
      <c r="B1040" s="171" t="n">
        <v>43344</v>
      </c>
      <c r="C1040" s="159" t="s">
        <v>138</v>
      </c>
      <c r="D1040" s="159" t="s">
        <v>15</v>
      </c>
      <c r="E1040" s="160" t="n">
        <v>-0.72782727</v>
      </c>
      <c r="F1040" s="159" t="n">
        <v>0</v>
      </c>
      <c r="G1040" s="160" t="n">
        <v>-0.72782727</v>
      </c>
      <c r="H1040" s="160" t="n">
        <v>0</v>
      </c>
      <c r="I1040" s="160" t="n">
        <v>0</v>
      </c>
      <c r="J1040" s="159" t="n">
        <v>0</v>
      </c>
    </row>
    <row r="1041" customFormat="false" ht="12.75" hidden="false" customHeight="false" outlineLevel="0" collapsed="false">
      <c r="A1041" s="0" t="n">
        <f aca="false">INDEX(BucketTable,MATCH(B1041,SumMonths,0),1)</f>
        <v>14</v>
      </c>
      <c r="B1041" s="171" t="n">
        <v>43344</v>
      </c>
      <c r="C1041" s="159" t="s">
        <v>139</v>
      </c>
      <c r="D1041" s="159" t="s">
        <v>15</v>
      </c>
      <c r="E1041" s="160" t="n">
        <v>-0.90359894</v>
      </c>
      <c r="F1041" s="159" t="n">
        <v>0</v>
      </c>
      <c r="G1041" s="160" t="n">
        <v>-0.90359894</v>
      </c>
      <c r="H1041" s="160" t="n">
        <v>0.0126</v>
      </c>
      <c r="I1041" s="160" t="n">
        <v>-0.011385346644</v>
      </c>
      <c r="J1041" s="159" t="n">
        <v>0</v>
      </c>
    </row>
    <row r="1042" customFormat="false" ht="12.75" hidden="false" customHeight="false" outlineLevel="0" collapsed="false">
      <c r="A1042" s="0" t="n">
        <f aca="false">INDEX(BucketTable,MATCH(B1042,SumMonths,0),1)</f>
        <v>14</v>
      </c>
      <c r="B1042" s="171" t="n">
        <v>43344</v>
      </c>
      <c r="C1042" s="159" t="s">
        <v>140</v>
      </c>
      <c r="D1042" s="159" t="s">
        <v>15</v>
      </c>
      <c r="E1042" s="160" t="n">
        <v>-0.4401768</v>
      </c>
      <c r="F1042" s="159" t="n">
        <v>0</v>
      </c>
      <c r="G1042" s="160" t="n">
        <v>-0.4401768</v>
      </c>
      <c r="H1042" s="160" t="n">
        <v>0</v>
      </c>
      <c r="I1042" s="160" t="n">
        <v>0</v>
      </c>
      <c r="J1042" s="159" t="n">
        <v>0</v>
      </c>
    </row>
    <row r="1043" customFormat="false" ht="12.75" hidden="false" customHeight="false" outlineLevel="0" collapsed="false">
      <c r="A1043" s="0" t="n">
        <f aca="false">INDEX(BucketTable,MATCH(B1043,SumMonths,0),1)</f>
        <v>14</v>
      </c>
      <c r="B1043" s="171" t="n">
        <v>43374</v>
      </c>
      <c r="C1043" s="159" t="s">
        <v>137</v>
      </c>
      <c r="D1043" s="159" t="s">
        <v>15</v>
      </c>
      <c r="E1043" s="160" t="n">
        <v>2.12830093</v>
      </c>
      <c r="F1043" s="159" t="n">
        <v>0</v>
      </c>
      <c r="G1043" s="160" t="n">
        <v>2.12830093</v>
      </c>
      <c r="H1043" s="160" t="n">
        <v>0</v>
      </c>
      <c r="I1043" s="160" t="n">
        <v>0</v>
      </c>
      <c r="J1043" s="159" t="n">
        <v>0</v>
      </c>
    </row>
    <row r="1044" customFormat="false" ht="12.75" hidden="false" customHeight="false" outlineLevel="0" collapsed="false">
      <c r="A1044" s="0" t="n">
        <f aca="false">INDEX(BucketTable,MATCH(B1044,SumMonths,0),1)</f>
        <v>14</v>
      </c>
      <c r="B1044" s="171" t="n">
        <v>43374</v>
      </c>
      <c r="C1044" s="159" t="s">
        <v>138</v>
      </c>
      <c r="D1044" s="159" t="s">
        <v>15</v>
      </c>
      <c r="E1044" s="160" t="n">
        <v>-0.74774725</v>
      </c>
      <c r="F1044" s="159" t="n">
        <v>0</v>
      </c>
      <c r="G1044" s="160" t="n">
        <v>-0.74774725</v>
      </c>
      <c r="H1044" s="160" t="n">
        <v>0</v>
      </c>
      <c r="I1044" s="160" t="n">
        <v>0</v>
      </c>
      <c r="J1044" s="159" t="n">
        <v>0</v>
      </c>
    </row>
    <row r="1045" customFormat="false" ht="12.75" hidden="false" customHeight="false" outlineLevel="0" collapsed="false">
      <c r="A1045" s="0" t="n">
        <f aca="false">INDEX(BucketTable,MATCH(B1045,SumMonths,0),1)</f>
        <v>14</v>
      </c>
      <c r="B1045" s="171" t="n">
        <v>43374</v>
      </c>
      <c r="C1045" s="159" t="s">
        <v>139</v>
      </c>
      <c r="D1045" s="159" t="s">
        <v>15</v>
      </c>
      <c r="E1045" s="160" t="n">
        <v>-0.92832963</v>
      </c>
      <c r="F1045" s="159" t="n">
        <v>0</v>
      </c>
      <c r="G1045" s="160" t="n">
        <v>-0.92832963</v>
      </c>
      <c r="H1045" s="160" t="n">
        <v>0.0126</v>
      </c>
      <c r="I1045" s="160" t="n">
        <v>-0.011696953338</v>
      </c>
      <c r="J1045" s="159" t="n">
        <v>0</v>
      </c>
    </row>
    <row r="1046" customFormat="false" ht="12.75" hidden="false" customHeight="false" outlineLevel="0" collapsed="false">
      <c r="A1046" s="0" t="n">
        <f aca="false">INDEX(BucketTable,MATCH(B1046,SumMonths,0),1)</f>
        <v>14</v>
      </c>
      <c r="B1046" s="171" t="n">
        <v>43374</v>
      </c>
      <c r="C1046" s="159" t="s">
        <v>140</v>
      </c>
      <c r="D1046" s="159" t="s">
        <v>15</v>
      </c>
      <c r="E1046" s="160" t="n">
        <v>-0.45222405</v>
      </c>
      <c r="F1046" s="159" t="n">
        <v>0</v>
      </c>
      <c r="G1046" s="160" t="n">
        <v>-0.45222405</v>
      </c>
      <c r="H1046" s="160" t="n">
        <v>0</v>
      </c>
      <c r="I1046" s="160" t="n">
        <v>0</v>
      </c>
      <c r="J1046" s="159" t="n">
        <v>0</v>
      </c>
    </row>
    <row r="1047" customFormat="false" ht="12.75" hidden="false" customHeight="false" outlineLevel="0" collapsed="false">
      <c r="A1047" s="0" t="n">
        <f aca="false">INDEX(BucketTable,MATCH(B1047,SumMonths,0),1)</f>
        <v>14</v>
      </c>
      <c r="B1047" s="171" t="n">
        <v>43405</v>
      </c>
      <c r="C1047" s="159" t="s">
        <v>137</v>
      </c>
      <c r="D1047" s="159" t="s">
        <v>15</v>
      </c>
      <c r="E1047" s="160" t="n">
        <v>2.0473503</v>
      </c>
      <c r="F1047" s="159" t="n">
        <v>0</v>
      </c>
      <c r="G1047" s="160" t="n">
        <v>2.0473503</v>
      </c>
      <c r="H1047" s="160" t="n">
        <v>0</v>
      </c>
      <c r="I1047" s="160" t="n">
        <v>0</v>
      </c>
      <c r="J1047" s="159" t="n">
        <v>0</v>
      </c>
    </row>
    <row r="1048" customFormat="false" ht="12.75" hidden="false" customHeight="false" outlineLevel="0" collapsed="false">
      <c r="A1048" s="0" t="n">
        <f aca="false">INDEX(BucketTable,MATCH(B1048,SumMonths,0),1)</f>
        <v>14</v>
      </c>
      <c r="B1048" s="171" t="n">
        <v>43405</v>
      </c>
      <c r="C1048" s="159" t="s">
        <v>138</v>
      </c>
      <c r="D1048" s="159" t="s">
        <v>15</v>
      </c>
      <c r="E1048" s="160" t="n">
        <v>-0.71930644</v>
      </c>
      <c r="F1048" s="159" t="n">
        <v>0</v>
      </c>
      <c r="G1048" s="160" t="n">
        <v>-0.71930644</v>
      </c>
      <c r="H1048" s="160" t="n">
        <v>0</v>
      </c>
      <c r="I1048" s="160" t="n">
        <v>0</v>
      </c>
      <c r="J1048" s="159" t="n">
        <v>0</v>
      </c>
    </row>
    <row r="1049" customFormat="false" ht="12.75" hidden="false" customHeight="false" outlineLevel="0" collapsed="false">
      <c r="A1049" s="0" t="n">
        <f aca="false">INDEX(BucketTable,MATCH(B1049,SumMonths,0),1)</f>
        <v>14</v>
      </c>
      <c r="B1049" s="171" t="n">
        <v>43405</v>
      </c>
      <c r="C1049" s="159" t="s">
        <v>139</v>
      </c>
      <c r="D1049" s="159" t="s">
        <v>15</v>
      </c>
      <c r="E1049" s="160" t="n">
        <v>-0.89302031</v>
      </c>
      <c r="F1049" s="159" t="n">
        <v>0</v>
      </c>
      <c r="G1049" s="160" t="n">
        <v>-0.89302031</v>
      </c>
      <c r="H1049" s="160" t="n">
        <v>0.0126</v>
      </c>
      <c r="I1049" s="160" t="n">
        <v>-0.011252055906</v>
      </c>
      <c r="J1049" s="159" t="n">
        <v>0</v>
      </c>
    </row>
    <row r="1050" customFormat="false" ht="12.75" hidden="false" customHeight="false" outlineLevel="0" collapsed="false">
      <c r="A1050" s="0" t="n">
        <f aca="false">INDEX(BucketTable,MATCH(B1050,SumMonths,0),1)</f>
        <v>14</v>
      </c>
      <c r="B1050" s="171" t="n">
        <v>43405</v>
      </c>
      <c r="C1050" s="159" t="s">
        <v>140</v>
      </c>
      <c r="D1050" s="159" t="s">
        <v>15</v>
      </c>
      <c r="E1050" s="160" t="n">
        <v>-0.43502355</v>
      </c>
      <c r="F1050" s="159" t="n">
        <v>0</v>
      </c>
      <c r="G1050" s="160" t="n">
        <v>-0.43502355</v>
      </c>
      <c r="H1050" s="160" t="n">
        <v>0</v>
      </c>
      <c r="I1050" s="160" t="n">
        <v>0</v>
      </c>
      <c r="J1050" s="159" t="n">
        <v>0</v>
      </c>
    </row>
    <row r="1051" customFormat="false" ht="12.75" hidden="false" customHeight="false" outlineLevel="0" collapsed="false">
      <c r="A1051" s="0" t="n">
        <f aca="false">INDEX(BucketTable,MATCH(B1051,SumMonths,0),1)</f>
        <v>14</v>
      </c>
      <c r="B1051" s="171" t="n">
        <v>43435</v>
      </c>
      <c r="C1051" s="159" t="s">
        <v>137</v>
      </c>
      <c r="D1051" s="159" t="s">
        <v>15</v>
      </c>
      <c r="E1051" s="160" t="n">
        <v>2.10335908</v>
      </c>
      <c r="F1051" s="159" t="n">
        <v>0</v>
      </c>
      <c r="G1051" s="160" t="n">
        <v>2.10335908</v>
      </c>
      <c r="H1051" s="160" t="n">
        <v>0</v>
      </c>
      <c r="I1051" s="160" t="n">
        <v>0</v>
      </c>
      <c r="J1051" s="159" t="n">
        <v>0</v>
      </c>
    </row>
    <row r="1052" customFormat="false" ht="12.75" hidden="false" customHeight="false" outlineLevel="0" collapsed="false">
      <c r="A1052" s="0" t="n">
        <f aca="false">INDEX(BucketTable,MATCH(B1052,SumMonths,0),1)</f>
        <v>14</v>
      </c>
      <c r="B1052" s="171" t="n">
        <v>43435</v>
      </c>
      <c r="C1052" s="159" t="s">
        <v>138</v>
      </c>
      <c r="D1052" s="159" t="s">
        <v>15</v>
      </c>
      <c r="E1052" s="160" t="n">
        <v>-0.7389843</v>
      </c>
      <c r="F1052" s="159" t="n">
        <v>0</v>
      </c>
      <c r="G1052" s="160" t="n">
        <v>-0.7389843</v>
      </c>
      <c r="H1052" s="160" t="n">
        <v>0</v>
      </c>
      <c r="I1052" s="160" t="n">
        <v>0</v>
      </c>
      <c r="J1052" s="159" t="n">
        <v>0</v>
      </c>
    </row>
    <row r="1053" customFormat="false" ht="12.75" hidden="false" customHeight="false" outlineLevel="0" collapsed="false">
      <c r="A1053" s="0" t="n">
        <f aca="false">INDEX(BucketTable,MATCH(B1053,SumMonths,0),1)</f>
        <v>14</v>
      </c>
      <c r="B1053" s="171" t="n">
        <v>43435</v>
      </c>
      <c r="C1053" s="159" t="s">
        <v>139</v>
      </c>
      <c r="D1053" s="159" t="s">
        <v>15</v>
      </c>
      <c r="E1053" s="160" t="n">
        <v>-0.91745041</v>
      </c>
      <c r="F1053" s="159" t="n">
        <v>0</v>
      </c>
      <c r="G1053" s="160" t="n">
        <v>-0.91745041</v>
      </c>
      <c r="H1053" s="160" t="n">
        <v>0.0126</v>
      </c>
      <c r="I1053" s="160" t="n">
        <v>-0.011559875166</v>
      </c>
      <c r="J1053" s="159" t="n">
        <v>0</v>
      </c>
    </row>
    <row r="1054" customFormat="false" ht="12.75" hidden="false" customHeight="false" outlineLevel="0" collapsed="false">
      <c r="A1054" s="0" t="n">
        <f aca="false">INDEX(BucketTable,MATCH(B1054,SumMonths,0),1)</f>
        <v>14</v>
      </c>
      <c r="B1054" s="171" t="n">
        <v>43435</v>
      </c>
      <c r="C1054" s="159" t="s">
        <v>140</v>
      </c>
      <c r="D1054" s="159" t="s">
        <v>15</v>
      </c>
      <c r="E1054" s="160" t="n">
        <v>-0.44692437</v>
      </c>
      <c r="F1054" s="159" t="n">
        <v>0</v>
      </c>
      <c r="G1054" s="160" t="n">
        <v>-0.44692437</v>
      </c>
      <c r="H1054" s="160" t="n">
        <v>0</v>
      </c>
      <c r="I1054" s="160" t="n">
        <v>0</v>
      </c>
      <c r="J1054" s="159" t="n">
        <v>0</v>
      </c>
    </row>
    <row r="1055" customFormat="false" ht="12.75" hidden="false" customHeight="false" outlineLevel="0" collapsed="false">
      <c r="A1055" s="0" t="n">
        <f aca="false">INDEX(BucketTable,MATCH(B1055,SumMonths,0),1)</f>
        <v>14</v>
      </c>
      <c r="B1055" s="171" t="n">
        <v>43466</v>
      </c>
      <c r="C1055" s="159" t="s">
        <v>137</v>
      </c>
      <c r="D1055" s="159" t="s">
        <v>15</v>
      </c>
      <c r="E1055" s="160" t="n">
        <v>2.09077629</v>
      </c>
      <c r="F1055" s="159" t="n">
        <v>0</v>
      </c>
      <c r="G1055" s="160" t="n">
        <v>2.09077629</v>
      </c>
      <c r="H1055" s="160" t="n">
        <v>0</v>
      </c>
      <c r="I1055" s="160" t="n">
        <v>0</v>
      </c>
      <c r="J1055" s="159" t="n">
        <v>0</v>
      </c>
    </row>
    <row r="1056" customFormat="false" ht="12.75" hidden="false" customHeight="false" outlineLevel="0" collapsed="false">
      <c r="A1056" s="0" t="n">
        <f aca="false">INDEX(BucketTable,MATCH(B1056,SumMonths,0),1)</f>
        <v>14</v>
      </c>
      <c r="B1056" s="171" t="n">
        <v>43466</v>
      </c>
      <c r="C1056" s="159" t="s">
        <v>138</v>
      </c>
      <c r="D1056" s="159" t="s">
        <v>15</v>
      </c>
      <c r="E1056" s="160" t="n">
        <v>-0.73456352</v>
      </c>
      <c r="F1056" s="159" t="n">
        <v>0</v>
      </c>
      <c r="G1056" s="160" t="n">
        <v>-0.73456352</v>
      </c>
      <c r="H1056" s="160" t="n">
        <v>0</v>
      </c>
      <c r="I1056" s="160" t="n">
        <v>0</v>
      </c>
      <c r="J1056" s="159" t="n">
        <v>0</v>
      </c>
    </row>
    <row r="1057" customFormat="false" ht="12.75" hidden="false" customHeight="false" outlineLevel="0" collapsed="false">
      <c r="A1057" s="0" t="n">
        <f aca="false">INDEX(BucketTable,MATCH(B1057,SumMonths,0),1)</f>
        <v>14</v>
      </c>
      <c r="B1057" s="171" t="n">
        <v>43466</v>
      </c>
      <c r="C1057" s="159" t="s">
        <v>139</v>
      </c>
      <c r="D1057" s="159" t="s">
        <v>15</v>
      </c>
      <c r="E1057" s="160" t="n">
        <v>-0.91196201</v>
      </c>
      <c r="F1057" s="159" t="n">
        <v>0</v>
      </c>
      <c r="G1057" s="160" t="n">
        <v>-0.91196201</v>
      </c>
      <c r="H1057" s="160" t="n">
        <v>0.0126</v>
      </c>
      <c r="I1057" s="160" t="n">
        <v>-0.011490721326</v>
      </c>
      <c r="J1057" s="159" t="n">
        <v>0</v>
      </c>
    </row>
    <row r="1058" customFormat="false" ht="12.75" hidden="false" customHeight="false" outlineLevel="0" collapsed="false">
      <c r="A1058" s="0" t="n">
        <f aca="false">INDEX(BucketTable,MATCH(B1058,SumMonths,0),1)</f>
        <v>14</v>
      </c>
      <c r="B1058" s="171" t="n">
        <v>43466</v>
      </c>
      <c r="C1058" s="159" t="s">
        <v>140</v>
      </c>
      <c r="D1058" s="159" t="s">
        <v>15</v>
      </c>
      <c r="E1058" s="160" t="n">
        <v>-0.44425076</v>
      </c>
      <c r="F1058" s="159" t="n">
        <v>0</v>
      </c>
      <c r="G1058" s="160" t="n">
        <v>-0.44425076</v>
      </c>
      <c r="H1058" s="160" t="n">
        <v>0</v>
      </c>
      <c r="I1058" s="160" t="n">
        <v>0</v>
      </c>
      <c r="J1058" s="159" t="n">
        <v>0</v>
      </c>
    </row>
    <row r="1059" customFormat="false" ht="12.75" hidden="false" customHeight="false" outlineLevel="0" collapsed="false">
      <c r="A1059" s="0" t="n">
        <f aca="false">INDEX(BucketTable,MATCH(B1059,SumMonths,0),1)</f>
        <v>14</v>
      </c>
      <c r="B1059" s="171" t="n">
        <v>43497</v>
      </c>
      <c r="C1059" s="159" t="s">
        <v>137</v>
      </c>
      <c r="D1059" s="159" t="s">
        <v>15</v>
      </c>
      <c r="E1059" s="160" t="n">
        <v>1.87713409</v>
      </c>
      <c r="F1059" s="159" t="n">
        <v>0</v>
      </c>
      <c r="G1059" s="160" t="n">
        <v>1.87713409</v>
      </c>
      <c r="H1059" s="160" t="n">
        <v>0</v>
      </c>
      <c r="I1059" s="160" t="n">
        <v>0</v>
      </c>
      <c r="J1059" s="159" t="n">
        <v>0</v>
      </c>
    </row>
    <row r="1060" customFormat="false" ht="12.75" hidden="false" customHeight="false" outlineLevel="0" collapsed="false">
      <c r="A1060" s="0" t="n">
        <f aca="false">INDEX(BucketTable,MATCH(B1060,SumMonths,0),1)</f>
        <v>14</v>
      </c>
      <c r="B1060" s="171" t="n">
        <v>43497</v>
      </c>
      <c r="C1060" s="159" t="s">
        <v>138</v>
      </c>
      <c r="D1060" s="159" t="s">
        <v>15</v>
      </c>
      <c r="E1060" s="160" t="n">
        <v>-0.65950347</v>
      </c>
      <c r="F1060" s="159" t="n">
        <v>0</v>
      </c>
      <c r="G1060" s="160" t="n">
        <v>-0.65950347</v>
      </c>
      <c r="H1060" s="160" t="n">
        <v>0</v>
      </c>
      <c r="I1060" s="160" t="n">
        <v>0</v>
      </c>
      <c r="J1060" s="159" t="n">
        <v>0</v>
      </c>
    </row>
    <row r="1061" customFormat="false" ht="12.75" hidden="false" customHeight="false" outlineLevel="0" collapsed="false">
      <c r="A1061" s="0" t="n">
        <f aca="false">INDEX(BucketTable,MATCH(B1061,SumMonths,0),1)</f>
        <v>14</v>
      </c>
      <c r="B1061" s="171" t="n">
        <v>43497</v>
      </c>
      <c r="C1061" s="159" t="s">
        <v>139</v>
      </c>
      <c r="D1061" s="159" t="s">
        <v>15</v>
      </c>
      <c r="E1061" s="160" t="n">
        <v>-0.81877482</v>
      </c>
      <c r="F1061" s="159" t="n">
        <v>0</v>
      </c>
      <c r="G1061" s="160" t="n">
        <v>-0.81877482</v>
      </c>
      <c r="H1061" s="160" t="n">
        <v>0.0126</v>
      </c>
      <c r="I1061" s="160" t="n">
        <v>-0.010316562732</v>
      </c>
      <c r="J1061" s="159" t="n">
        <v>0</v>
      </c>
    </row>
    <row r="1062" customFormat="false" ht="12.75" hidden="false" customHeight="false" outlineLevel="0" collapsed="false">
      <c r="A1062" s="0" t="n">
        <f aca="false">INDEX(BucketTable,MATCH(B1062,SumMonths,0),1)</f>
        <v>14</v>
      </c>
      <c r="B1062" s="171" t="n">
        <v>43497</v>
      </c>
      <c r="C1062" s="159" t="s">
        <v>140</v>
      </c>
      <c r="D1062" s="159" t="s">
        <v>15</v>
      </c>
      <c r="E1062" s="160" t="n">
        <v>-0.3988558</v>
      </c>
      <c r="F1062" s="159" t="n">
        <v>0</v>
      </c>
      <c r="G1062" s="160" t="n">
        <v>-0.3988558</v>
      </c>
      <c r="H1062" s="160" t="n">
        <v>0</v>
      </c>
      <c r="I1062" s="160" t="n">
        <v>0</v>
      </c>
      <c r="J1062" s="159" t="n">
        <v>0</v>
      </c>
    </row>
    <row r="1063" customFormat="false" ht="12.75" hidden="false" customHeight="false" outlineLevel="0" collapsed="false">
      <c r="A1063" s="0" t="n">
        <f aca="false">INDEX(BucketTable,MATCH(B1063,SumMonths,0),1)</f>
        <v>14</v>
      </c>
      <c r="B1063" s="171" t="n">
        <v>43525</v>
      </c>
      <c r="C1063" s="159" t="s">
        <v>137</v>
      </c>
      <c r="D1063" s="159" t="s">
        <v>15</v>
      </c>
      <c r="E1063" s="160" t="n">
        <v>2.0669998</v>
      </c>
      <c r="F1063" s="159" t="n">
        <v>0</v>
      </c>
      <c r="G1063" s="160" t="n">
        <v>2.0669998</v>
      </c>
      <c r="H1063" s="160" t="n">
        <v>0</v>
      </c>
      <c r="I1063" s="160" t="n">
        <v>0</v>
      </c>
      <c r="J1063" s="159" t="n">
        <v>0</v>
      </c>
    </row>
    <row r="1064" customFormat="false" ht="12.75" hidden="false" customHeight="false" outlineLevel="0" collapsed="false">
      <c r="A1064" s="0" t="n">
        <f aca="false">INDEX(BucketTable,MATCH(B1064,SumMonths,0),1)</f>
        <v>14</v>
      </c>
      <c r="B1064" s="171" t="n">
        <v>43525</v>
      </c>
      <c r="C1064" s="159" t="s">
        <v>138</v>
      </c>
      <c r="D1064" s="159" t="s">
        <v>15</v>
      </c>
      <c r="E1064" s="160" t="n">
        <v>-0.72621</v>
      </c>
      <c r="F1064" s="159" t="n">
        <v>0</v>
      </c>
      <c r="G1064" s="160" t="n">
        <v>-0.72621</v>
      </c>
      <c r="H1064" s="160" t="n">
        <v>0</v>
      </c>
      <c r="I1064" s="160" t="n">
        <v>0</v>
      </c>
      <c r="J1064" s="159" t="n">
        <v>0</v>
      </c>
    </row>
    <row r="1065" customFormat="false" ht="12.75" hidden="false" customHeight="false" outlineLevel="0" collapsed="false">
      <c r="A1065" s="0" t="n">
        <f aca="false">INDEX(BucketTable,MATCH(B1065,SumMonths,0),1)</f>
        <v>14</v>
      </c>
      <c r="B1065" s="171" t="n">
        <v>43525</v>
      </c>
      <c r="C1065" s="159" t="s">
        <v>139</v>
      </c>
      <c r="D1065" s="159" t="s">
        <v>15</v>
      </c>
      <c r="E1065" s="160" t="n">
        <v>-0.9015911</v>
      </c>
      <c r="F1065" s="159" t="n">
        <v>0</v>
      </c>
      <c r="G1065" s="160" t="n">
        <v>-0.9015911</v>
      </c>
      <c r="H1065" s="160" t="n">
        <v>0.0126</v>
      </c>
      <c r="I1065" s="160" t="n">
        <v>-0.01136004786</v>
      </c>
      <c r="J1065" s="159" t="n">
        <v>0</v>
      </c>
    </row>
    <row r="1066" customFormat="false" ht="12.75" hidden="false" customHeight="false" outlineLevel="0" collapsed="false">
      <c r="A1066" s="0" t="n">
        <f aca="false">INDEX(BucketTable,MATCH(B1066,SumMonths,0),1)</f>
        <v>14</v>
      </c>
      <c r="B1066" s="171" t="n">
        <v>43525</v>
      </c>
      <c r="C1066" s="159" t="s">
        <v>140</v>
      </c>
      <c r="D1066" s="159" t="s">
        <v>15</v>
      </c>
      <c r="E1066" s="160" t="n">
        <v>-0.4391987</v>
      </c>
      <c r="F1066" s="159" t="n">
        <v>0</v>
      </c>
      <c r="G1066" s="160" t="n">
        <v>-0.4391987</v>
      </c>
      <c r="H1066" s="160" t="n">
        <v>0</v>
      </c>
      <c r="I1066" s="160" t="n">
        <v>0</v>
      </c>
      <c r="J1066" s="159" t="n">
        <v>0</v>
      </c>
    </row>
    <row r="1067" customFormat="false" ht="12.75" hidden="false" customHeight="false" outlineLevel="0" collapsed="false">
      <c r="A1067" s="0" t="n">
        <f aca="false">INDEX(BucketTable,MATCH(B1067,SumMonths,0),1)</f>
        <v>14</v>
      </c>
      <c r="B1067" s="171" t="n">
        <v>43556</v>
      </c>
      <c r="C1067" s="159" t="s">
        <v>137</v>
      </c>
      <c r="D1067" s="159" t="s">
        <v>15</v>
      </c>
      <c r="E1067" s="160" t="n">
        <v>1.98831941</v>
      </c>
      <c r="F1067" s="159" t="n">
        <v>0</v>
      </c>
      <c r="G1067" s="160" t="n">
        <v>1.98831941</v>
      </c>
      <c r="H1067" s="160" t="n">
        <v>0</v>
      </c>
      <c r="I1067" s="160" t="n">
        <v>0</v>
      </c>
      <c r="J1067" s="159" t="n">
        <v>0</v>
      </c>
    </row>
    <row r="1068" customFormat="false" ht="12.75" hidden="false" customHeight="false" outlineLevel="0" collapsed="false">
      <c r="A1068" s="0" t="n">
        <f aca="false">INDEX(BucketTable,MATCH(B1068,SumMonths,0),1)</f>
        <v>14</v>
      </c>
      <c r="B1068" s="171" t="n">
        <v>43556</v>
      </c>
      <c r="C1068" s="159" t="s">
        <v>138</v>
      </c>
      <c r="D1068" s="159" t="s">
        <v>15</v>
      </c>
      <c r="E1068" s="160" t="n">
        <v>-0.6985668</v>
      </c>
      <c r="F1068" s="159" t="n">
        <v>0</v>
      </c>
      <c r="G1068" s="160" t="n">
        <v>-0.6985668</v>
      </c>
      <c r="H1068" s="160" t="n">
        <v>0</v>
      </c>
      <c r="I1068" s="160" t="n">
        <v>0</v>
      </c>
      <c r="J1068" s="159" t="n">
        <v>0</v>
      </c>
    </row>
    <row r="1069" customFormat="false" ht="12.75" hidden="false" customHeight="false" outlineLevel="0" collapsed="false">
      <c r="A1069" s="0" t="n">
        <f aca="false">INDEX(BucketTable,MATCH(B1069,SumMonths,0),1)</f>
        <v>14</v>
      </c>
      <c r="B1069" s="171" t="n">
        <v>43556</v>
      </c>
      <c r="C1069" s="159" t="s">
        <v>139</v>
      </c>
      <c r="D1069" s="159" t="s">
        <v>15</v>
      </c>
      <c r="E1069" s="160" t="n">
        <v>-0.86727201</v>
      </c>
      <c r="F1069" s="159" t="n">
        <v>0</v>
      </c>
      <c r="G1069" s="160" t="n">
        <v>-0.86727201</v>
      </c>
      <c r="H1069" s="160" t="n">
        <v>0.0126</v>
      </c>
      <c r="I1069" s="160" t="n">
        <v>-0.010927627326</v>
      </c>
      <c r="J1069" s="159" t="n">
        <v>0</v>
      </c>
    </row>
    <row r="1070" customFormat="false" ht="12.75" hidden="false" customHeight="false" outlineLevel="0" collapsed="false">
      <c r="A1070" s="0" t="n">
        <f aca="false">INDEX(BucketTable,MATCH(B1070,SumMonths,0),1)</f>
        <v>14</v>
      </c>
      <c r="B1070" s="171" t="n">
        <v>43556</v>
      </c>
      <c r="C1070" s="159" t="s">
        <v>140</v>
      </c>
      <c r="D1070" s="159" t="s">
        <v>15</v>
      </c>
      <c r="E1070" s="160" t="n">
        <v>-0.4224806</v>
      </c>
      <c r="F1070" s="159" t="n">
        <v>0</v>
      </c>
      <c r="G1070" s="160" t="n">
        <v>-0.4224806</v>
      </c>
      <c r="H1070" s="160" t="n">
        <v>0</v>
      </c>
      <c r="I1070" s="160" t="n">
        <v>0</v>
      </c>
      <c r="J1070" s="159" t="n">
        <v>0</v>
      </c>
    </row>
    <row r="1071" customFormat="false" ht="12.75" hidden="false" customHeight="false" outlineLevel="0" collapsed="false">
      <c r="A1071" s="0" t="n">
        <f aca="false">INDEX(BucketTable,MATCH(B1071,SumMonths,0),1)</f>
        <v>14</v>
      </c>
      <c r="B1071" s="171" t="n">
        <v>43586</v>
      </c>
      <c r="C1071" s="159" t="s">
        <v>137</v>
      </c>
      <c r="D1071" s="159" t="s">
        <v>15</v>
      </c>
      <c r="E1071" s="160" t="n">
        <v>2.0426523</v>
      </c>
      <c r="F1071" s="159" t="n">
        <v>0</v>
      </c>
      <c r="G1071" s="160" t="n">
        <v>2.0426523</v>
      </c>
      <c r="H1071" s="160" t="n">
        <v>0</v>
      </c>
      <c r="I1071" s="160" t="n">
        <v>0</v>
      </c>
      <c r="J1071" s="159" t="n">
        <v>0</v>
      </c>
    </row>
    <row r="1072" customFormat="false" ht="12.75" hidden="false" customHeight="false" outlineLevel="0" collapsed="false">
      <c r="A1072" s="0" t="n">
        <f aca="false">INDEX(BucketTable,MATCH(B1072,SumMonths,0),1)</f>
        <v>14</v>
      </c>
      <c r="B1072" s="171" t="n">
        <v>43586</v>
      </c>
      <c r="C1072" s="159" t="s">
        <v>138</v>
      </c>
      <c r="D1072" s="159" t="s">
        <v>15</v>
      </c>
      <c r="E1072" s="160" t="n">
        <v>-0.71765586</v>
      </c>
      <c r="F1072" s="159" t="n">
        <v>0</v>
      </c>
      <c r="G1072" s="160" t="n">
        <v>-0.71765586</v>
      </c>
      <c r="H1072" s="160" t="n">
        <v>0</v>
      </c>
      <c r="I1072" s="160" t="n">
        <v>0</v>
      </c>
      <c r="J1072" s="159" t="n">
        <v>0</v>
      </c>
    </row>
    <row r="1073" customFormat="false" ht="12.75" hidden="false" customHeight="false" outlineLevel="0" collapsed="false">
      <c r="A1073" s="0" t="n">
        <f aca="false">INDEX(BucketTable,MATCH(B1073,SumMonths,0),1)</f>
        <v>14</v>
      </c>
      <c r="B1073" s="171" t="n">
        <v>43586</v>
      </c>
      <c r="C1073" s="159" t="s">
        <v>139</v>
      </c>
      <c r="D1073" s="159" t="s">
        <v>15</v>
      </c>
      <c r="E1073" s="160" t="n">
        <v>-0.89097112</v>
      </c>
      <c r="F1073" s="159" t="n">
        <v>0</v>
      </c>
      <c r="G1073" s="160" t="n">
        <v>-0.89097112</v>
      </c>
      <c r="H1073" s="160" t="n">
        <v>0.0126</v>
      </c>
      <c r="I1073" s="160" t="n">
        <v>-0.011226236112</v>
      </c>
      <c r="J1073" s="159" t="n">
        <v>0</v>
      </c>
    </row>
    <row r="1074" customFormat="false" ht="12.75" hidden="false" customHeight="false" outlineLevel="0" collapsed="false">
      <c r="A1074" s="0" t="n">
        <f aca="false">INDEX(BucketTable,MATCH(B1074,SumMonths,0),1)</f>
        <v>14</v>
      </c>
      <c r="B1074" s="171" t="n">
        <v>43586</v>
      </c>
      <c r="C1074" s="159" t="s">
        <v>140</v>
      </c>
      <c r="D1074" s="159" t="s">
        <v>15</v>
      </c>
      <c r="E1074" s="160" t="n">
        <v>-0.43402532</v>
      </c>
      <c r="F1074" s="159" t="n">
        <v>0</v>
      </c>
      <c r="G1074" s="160" t="n">
        <v>-0.43402532</v>
      </c>
      <c r="H1074" s="160" t="n">
        <v>0</v>
      </c>
      <c r="I1074" s="160" t="n">
        <v>0</v>
      </c>
      <c r="J1074" s="159" t="n">
        <v>0</v>
      </c>
    </row>
    <row r="1075" customFormat="false" ht="12.75" hidden="false" customHeight="false" outlineLevel="0" collapsed="false">
      <c r="A1075" s="0" t="n">
        <f aca="false">INDEX(BucketTable,MATCH(B1075,SumMonths,0),1)</f>
        <v>14</v>
      </c>
      <c r="B1075" s="171" t="n">
        <v>43617</v>
      </c>
      <c r="C1075" s="159" t="s">
        <v>137</v>
      </c>
      <c r="D1075" s="159" t="s">
        <v>15</v>
      </c>
      <c r="E1075" s="160" t="n">
        <v>1.96487421</v>
      </c>
      <c r="F1075" s="159" t="n">
        <v>0</v>
      </c>
      <c r="G1075" s="160" t="n">
        <v>1.96487421</v>
      </c>
      <c r="H1075" s="160" t="n">
        <v>0</v>
      </c>
      <c r="I1075" s="160" t="n">
        <v>0</v>
      </c>
      <c r="J1075" s="159" t="n">
        <v>0</v>
      </c>
    </row>
    <row r="1076" customFormat="false" ht="12.75" hidden="false" customHeight="false" outlineLevel="0" collapsed="false">
      <c r="A1076" s="0" t="n">
        <f aca="false">INDEX(BucketTable,MATCH(B1076,SumMonths,0),1)</f>
        <v>14</v>
      </c>
      <c r="B1076" s="171" t="n">
        <v>43617</v>
      </c>
      <c r="C1076" s="159" t="s">
        <v>138</v>
      </c>
      <c r="D1076" s="159" t="s">
        <v>15</v>
      </c>
      <c r="E1076" s="160" t="n">
        <v>-0.69032968</v>
      </c>
      <c r="F1076" s="159" t="n">
        <v>0</v>
      </c>
      <c r="G1076" s="160" t="n">
        <v>-0.69032968</v>
      </c>
      <c r="H1076" s="160" t="n">
        <v>0</v>
      </c>
      <c r="I1076" s="160" t="n">
        <v>0</v>
      </c>
      <c r="J1076" s="159" t="n">
        <v>0</v>
      </c>
    </row>
    <row r="1077" customFormat="false" ht="12.75" hidden="false" customHeight="false" outlineLevel="0" collapsed="false">
      <c r="A1077" s="0" t="n">
        <f aca="false">INDEX(BucketTable,MATCH(B1077,SumMonths,0),1)</f>
        <v>14</v>
      </c>
      <c r="B1077" s="171" t="n">
        <v>43617</v>
      </c>
      <c r="C1077" s="159" t="s">
        <v>139</v>
      </c>
      <c r="D1077" s="159" t="s">
        <v>15</v>
      </c>
      <c r="E1077" s="160" t="n">
        <v>-0.8570456</v>
      </c>
      <c r="F1077" s="159" t="n">
        <v>0</v>
      </c>
      <c r="G1077" s="160" t="n">
        <v>-0.8570456</v>
      </c>
      <c r="H1077" s="160" t="n">
        <v>0.0126</v>
      </c>
      <c r="I1077" s="160" t="n">
        <v>-0.01079877456</v>
      </c>
      <c r="J1077" s="159" t="n">
        <v>0</v>
      </c>
    </row>
    <row r="1078" customFormat="false" ht="12.75" hidden="false" customHeight="false" outlineLevel="0" collapsed="false">
      <c r="A1078" s="0" t="n">
        <f aca="false">INDEX(BucketTable,MATCH(B1078,SumMonths,0),1)</f>
        <v>14</v>
      </c>
      <c r="B1078" s="171" t="n">
        <v>43617</v>
      </c>
      <c r="C1078" s="159" t="s">
        <v>140</v>
      </c>
      <c r="D1078" s="159" t="s">
        <v>15</v>
      </c>
      <c r="E1078" s="160" t="n">
        <v>-0.41749893</v>
      </c>
      <c r="F1078" s="159" t="n">
        <v>0</v>
      </c>
      <c r="G1078" s="160" t="n">
        <v>-0.41749893</v>
      </c>
      <c r="H1078" s="160" t="n">
        <v>0</v>
      </c>
      <c r="I1078" s="160" t="n">
        <v>0</v>
      </c>
      <c r="J1078" s="159" t="n">
        <v>0</v>
      </c>
    </row>
    <row r="1079" customFormat="false" ht="12.75" hidden="false" customHeight="false" outlineLevel="0" collapsed="false">
      <c r="A1079" s="0" t="n">
        <f aca="false">INDEX(BucketTable,MATCH(B1079,SumMonths,0),1)</f>
        <v>14</v>
      </c>
      <c r="B1079" s="171" t="n">
        <v>43647</v>
      </c>
      <c r="C1079" s="159" t="s">
        <v>137</v>
      </c>
      <c r="D1079" s="159" t="s">
        <v>15</v>
      </c>
      <c r="E1079" s="160" t="n">
        <v>2.01854208</v>
      </c>
      <c r="F1079" s="159" t="n">
        <v>0</v>
      </c>
      <c r="G1079" s="160" t="n">
        <v>2.01854208</v>
      </c>
      <c r="H1079" s="160" t="n">
        <v>0</v>
      </c>
      <c r="I1079" s="160" t="n">
        <v>0</v>
      </c>
      <c r="J1079" s="159" t="n">
        <v>0</v>
      </c>
    </row>
    <row r="1080" customFormat="false" ht="12.75" hidden="false" customHeight="false" outlineLevel="0" collapsed="false">
      <c r="A1080" s="0" t="n">
        <f aca="false">INDEX(BucketTable,MATCH(B1080,SumMonths,0),1)</f>
        <v>14</v>
      </c>
      <c r="B1080" s="171" t="n">
        <v>43647</v>
      </c>
      <c r="C1080" s="159" t="s">
        <v>138</v>
      </c>
      <c r="D1080" s="159" t="s">
        <v>15</v>
      </c>
      <c r="E1080" s="160" t="n">
        <v>-0.70918509</v>
      </c>
      <c r="F1080" s="159" t="n">
        <v>0</v>
      </c>
      <c r="G1080" s="160" t="n">
        <v>-0.70918509</v>
      </c>
      <c r="H1080" s="160" t="n">
        <v>0</v>
      </c>
      <c r="I1080" s="160" t="n">
        <v>0</v>
      </c>
      <c r="J1080" s="159" t="n">
        <v>0</v>
      </c>
    </row>
    <row r="1081" customFormat="false" ht="12.75" hidden="false" customHeight="false" outlineLevel="0" collapsed="false">
      <c r="A1081" s="0" t="n">
        <f aca="false">INDEX(BucketTable,MATCH(B1081,SumMonths,0),1)</f>
        <v>14</v>
      </c>
      <c r="B1081" s="171" t="n">
        <v>43647</v>
      </c>
      <c r="C1081" s="159" t="s">
        <v>139</v>
      </c>
      <c r="D1081" s="159" t="s">
        <v>15</v>
      </c>
      <c r="E1081" s="160" t="n">
        <v>-0.88045464</v>
      </c>
      <c r="F1081" s="159" t="n">
        <v>0</v>
      </c>
      <c r="G1081" s="160" t="n">
        <v>-0.88045464</v>
      </c>
      <c r="H1081" s="160" t="n">
        <v>0.0126</v>
      </c>
      <c r="I1081" s="160" t="n">
        <v>-0.011093728464</v>
      </c>
      <c r="J1081" s="159" t="n">
        <v>0</v>
      </c>
    </row>
    <row r="1082" customFormat="false" ht="12.75" hidden="false" customHeight="false" outlineLevel="0" collapsed="false">
      <c r="A1082" s="0" t="n">
        <f aca="false">INDEX(BucketTable,MATCH(B1082,SumMonths,0),1)</f>
        <v>14</v>
      </c>
      <c r="B1082" s="171" t="n">
        <v>43647</v>
      </c>
      <c r="C1082" s="159" t="s">
        <v>140</v>
      </c>
      <c r="D1082" s="159" t="s">
        <v>15</v>
      </c>
      <c r="E1082" s="160" t="n">
        <v>-0.42890235</v>
      </c>
      <c r="F1082" s="159" t="n">
        <v>0</v>
      </c>
      <c r="G1082" s="160" t="n">
        <v>-0.42890235</v>
      </c>
      <c r="H1082" s="160" t="n">
        <v>0</v>
      </c>
      <c r="I1082" s="160" t="n">
        <v>0</v>
      </c>
      <c r="J1082" s="159" t="n">
        <v>0</v>
      </c>
    </row>
    <row r="1083" customFormat="false" ht="12.75" hidden="false" customHeight="false" outlineLevel="0" collapsed="false">
      <c r="A1083" s="0" t="n">
        <f aca="false">INDEX(BucketTable,MATCH(B1083,SumMonths,0),1)</f>
        <v>14</v>
      </c>
      <c r="B1083" s="171" t="n">
        <v>43678</v>
      </c>
      <c r="C1083" s="159" t="s">
        <v>137</v>
      </c>
      <c r="D1083" s="159" t="s">
        <v>15</v>
      </c>
      <c r="E1083" s="160" t="n">
        <v>2.00637976</v>
      </c>
      <c r="F1083" s="159" t="n">
        <v>0</v>
      </c>
      <c r="G1083" s="160" t="n">
        <v>2.00637976</v>
      </c>
      <c r="H1083" s="160" t="n">
        <v>0</v>
      </c>
      <c r="I1083" s="160" t="n">
        <v>0</v>
      </c>
      <c r="J1083" s="159" t="n">
        <v>0</v>
      </c>
    </row>
    <row r="1084" customFormat="false" ht="12.75" hidden="false" customHeight="false" outlineLevel="0" collapsed="false">
      <c r="A1084" s="0" t="n">
        <f aca="false">INDEX(BucketTable,MATCH(B1084,SumMonths,0),1)</f>
        <v>14</v>
      </c>
      <c r="B1084" s="171" t="n">
        <v>43678</v>
      </c>
      <c r="C1084" s="159" t="s">
        <v>138</v>
      </c>
      <c r="D1084" s="159" t="s">
        <v>15</v>
      </c>
      <c r="E1084" s="160" t="n">
        <v>-0.70491204</v>
      </c>
      <c r="F1084" s="159" t="n">
        <v>0</v>
      </c>
      <c r="G1084" s="160" t="n">
        <v>-0.70491204</v>
      </c>
      <c r="H1084" s="160" t="n">
        <v>0</v>
      </c>
      <c r="I1084" s="160" t="n">
        <v>0</v>
      </c>
      <c r="J1084" s="159" t="n">
        <v>0</v>
      </c>
    </row>
    <row r="1085" customFormat="false" ht="12.75" hidden="false" customHeight="false" outlineLevel="0" collapsed="false">
      <c r="A1085" s="0" t="n">
        <f aca="false">INDEX(BucketTable,MATCH(B1085,SumMonths,0),1)</f>
        <v>14</v>
      </c>
      <c r="B1085" s="171" t="n">
        <v>43678</v>
      </c>
      <c r="C1085" s="159" t="s">
        <v>139</v>
      </c>
      <c r="D1085" s="159" t="s">
        <v>15</v>
      </c>
      <c r="E1085" s="160" t="n">
        <v>-0.87514964</v>
      </c>
      <c r="F1085" s="159" t="n">
        <v>0</v>
      </c>
      <c r="G1085" s="160" t="n">
        <v>-0.87514964</v>
      </c>
      <c r="H1085" s="160" t="n">
        <v>0.0126</v>
      </c>
      <c r="I1085" s="160" t="n">
        <v>-0.011026885464</v>
      </c>
      <c r="J1085" s="159" t="n">
        <v>0</v>
      </c>
    </row>
    <row r="1086" customFormat="false" ht="12.75" hidden="false" customHeight="false" outlineLevel="0" collapsed="false">
      <c r="A1086" s="0" t="n">
        <f aca="false">INDEX(BucketTable,MATCH(B1086,SumMonths,0),1)</f>
        <v>14</v>
      </c>
      <c r="B1086" s="171" t="n">
        <v>43678</v>
      </c>
      <c r="C1086" s="159" t="s">
        <v>140</v>
      </c>
      <c r="D1086" s="159" t="s">
        <v>15</v>
      </c>
      <c r="E1086" s="160" t="n">
        <v>-0.42631808</v>
      </c>
      <c r="F1086" s="159" t="n">
        <v>0</v>
      </c>
      <c r="G1086" s="160" t="n">
        <v>-0.42631808</v>
      </c>
      <c r="H1086" s="160" t="n">
        <v>0</v>
      </c>
      <c r="I1086" s="160" t="n">
        <v>0</v>
      </c>
      <c r="J1086" s="159" t="n">
        <v>0</v>
      </c>
    </row>
    <row r="1087" customFormat="false" ht="12.75" hidden="false" customHeight="false" outlineLevel="0" collapsed="false">
      <c r="A1087" s="0" t="n">
        <f aca="false">INDEX(BucketTable,MATCH(B1087,SumMonths,0),1)</f>
        <v>14</v>
      </c>
      <c r="B1087" s="171" t="n">
        <v>43709</v>
      </c>
      <c r="C1087" s="159" t="s">
        <v>137</v>
      </c>
      <c r="D1087" s="159" t="s">
        <v>15</v>
      </c>
      <c r="E1087" s="160" t="n">
        <v>1.92994654</v>
      </c>
      <c r="F1087" s="159" t="n">
        <v>0</v>
      </c>
      <c r="G1087" s="160" t="n">
        <v>1.92994654</v>
      </c>
      <c r="H1087" s="160" t="n">
        <v>0</v>
      </c>
      <c r="I1087" s="160" t="n">
        <v>0</v>
      </c>
      <c r="J1087" s="159" t="n">
        <v>0</v>
      </c>
    </row>
    <row r="1088" customFormat="false" ht="12.75" hidden="false" customHeight="false" outlineLevel="0" collapsed="false">
      <c r="A1088" s="0" t="n">
        <f aca="false">INDEX(BucketTable,MATCH(B1088,SumMonths,0),1)</f>
        <v>14</v>
      </c>
      <c r="B1088" s="171" t="n">
        <v>43709</v>
      </c>
      <c r="C1088" s="159" t="s">
        <v>138</v>
      </c>
      <c r="D1088" s="159" t="s">
        <v>15</v>
      </c>
      <c r="E1088" s="160" t="n">
        <v>-0.67805835</v>
      </c>
      <c r="F1088" s="159" t="n">
        <v>0</v>
      </c>
      <c r="G1088" s="160" t="n">
        <v>-0.67805835</v>
      </c>
      <c r="H1088" s="160" t="n">
        <v>0</v>
      </c>
      <c r="I1088" s="160" t="n">
        <v>0</v>
      </c>
      <c r="J1088" s="159" t="n">
        <v>0</v>
      </c>
    </row>
    <row r="1089" customFormat="false" ht="12.75" hidden="false" customHeight="false" outlineLevel="0" collapsed="false">
      <c r="A1089" s="0" t="n">
        <f aca="false">INDEX(BucketTable,MATCH(B1089,SumMonths,0),1)</f>
        <v>14</v>
      </c>
      <c r="B1089" s="171" t="n">
        <v>43709</v>
      </c>
      <c r="C1089" s="159" t="s">
        <v>139</v>
      </c>
      <c r="D1089" s="159" t="s">
        <v>15</v>
      </c>
      <c r="E1089" s="160" t="n">
        <v>-0.84181073</v>
      </c>
      <c r="F1089" s="159" t="n">
        <v>0</v>
      </c>
      <c r="G1089" s="160" t="n">
        <v>-0.84181073</v>
      </c>
      <c r="H1089" s="160" t="n">
        <v>0.0126</v>
      </c>
      <c r="I1089" s="160" t="n">
        <v>-0.010606815198</v>
      </c>
      <c r="J1089" s="159" t="n">
        <v>0</v>
      </c>
    </row>
    <row r="1090" customFormat="false" ht="12.75" hidden="false" customHeight="false" outlineLevel="0" collapsed="false">
      <c r="A1090" s="0" t="n">
        <f aca="false">INDEX(BucketTable,MATCH(B1090,SumMonths,0),1)</f>
        <v>14</v>
      </c>
      <c r="B1090" s="171" t="n">
        <v>43709</v>
      </c>
      <c r="C1090" s="159" t="s">
        <v>140</v>
      </c>
      <c r="D1090" s="159" t="s">
        <v>15</v>
      </c>
      <c r="E1090" s="160" t="n">
        <v>-0.41007746</v>
      </c>
      <c r="F1090" s="159" t="n">
        <v>0</v>
      </c>
      <c r="G1090" s="160" t="n">
        <v>-0.41007746</v>
      </c>
      <c r="H1090" s="160" t="n">
        <v>0</v>
      </c>
      <c r="I1090" s="160" t="n">
        <v>0</v>
      </c>
      <c r="J1090" s="159" t="n">
        <v>0</v>
      </c>
    </row>
    <row r="1091" customFormat="false" ht="12.75" hidden="false" customHeight="false" outlineLevel="0" collapsed="false">
      <c r="A1091" s="0" t="n">
        <f aca="false">INDEX(BucketTable,MATCH(B1091,SumMonths,0),1)</f>
        <v>14</v>
      </c>
      <c r="B1091" s="171" t="n">
        <v>43739</v>
      </c>
      <c r="C1091" s="159" t="s">
        <v>137</v>
      </c>
      <c r="D1091" s="159" t="s">
        <v>15</v>
      </c>
      <c r="E1091" s="160" t="n">
        <v>1.98262434</v>
      </c>
      <c r="F1091" s="159" t="n">
        <v>0</v>
      </c>
      <c r="G1091" s="160" t="n">
        <v>1.98262434</v>
      </c>
      <c r="H1091" s="160" t="n">
        <v>0</v>
      </c>
      <c r="I1091" s="160" t="n">
        <v>0</v>
      </c>
      <c r="J1091" s="159" t="n">
        <v>0</v>
      </c>
    </row>
    <row r="1092" customFormat="false" ht="12.75" hidden="false" customHeight="false" outlineLevel="0" collapsed="false">
      <c r="A1092" s="0" t="n">
        <f aca="false">INDEX(BucketTable,MATCH(B1092,SumMonths,0),1)</f>
        <v>14</v>
      </c>
      <c r="B1092" s="171" t="n">
        <v>43739</v>
      </c>
      <c r="C1092" s="159" t="s">
        <v>138</v>
      </c>
      <c r="D1092" s="159" t="s">
        <v>15</v>
      </c>
      <c r="E1092" s="160" t="n">
        <v>-0.69656592</v>
      </c>
      <c r="F1092" s="159" t="n">
        <v>0</v>
      </c>
      <c r="G1092" s="160" t="n">
        <v>-0.69656592</v>
      </c>
      <c r="H1092" s="160" t="n">
        <v>0</v>
      </c>
      <c r="I1092" s="160" t="n">
        <v>0</v>
      </c>
      <c r="J1092" s="159" t="n">
        <v>0</v>
      </c>
    </row>
    <row r="1093" customFormat="false" ht="12.75" hidden="false" customHeight="false" outlineLevel="0" collapsed="false">
      <c r="A1093" s="0" t="n">
        <f aca="false">INDEX(BucketTable,MATCH(B1093,SumMonths,0),1)</f>
        <v>14</v>
      </c>
      <c r="B1093" s="171" t="n">
        <v>43739</v>
      </c>
      <c r="C1093" s="159" t="s">
        <v>139</v>
      </c>
      <c r="D1093" s="159" t="s">
        <v>15</v>
      </c>
      <c r="E1093" s="160" t="n">
        <v>-0.86478792</v>
      </c>
      <c r="F1093" s="159" t="n">
        <v>0</v>
      </c>
      <c r="G1093" s="160" t="n">
        <v>-0.86478792</v>
      </c>
      <c r="H1093" s="160" t="n">
        <v>0.0126</v>
      </c>
      <c r="I1093" s="160" t="n">
        <v>-0.010896327792</v>
      </c>
      <c r="J1093" s="159" t="n">
        <v>0</v>
      </c>
    </row>
    <row r="1094" customFormat="false" ht="12.75" hidden="false" customHeight="false" outlineLevel="0" collapsed="false">
      <c r="A1094" s="0" t="n">
        <f aca="false">INDEX(BucketTable,MATCH(B1094,SumMonths,0),1)</f>
        <v>14</v>
      </c>
      <c r="B1094" s="171" t="n">
        <v>43739</v>
      </c>
      <c r="C1094" s="159" t="s">
        <v>140</v>
      </c>
      <c r="D1094" s="159" t="s">
        <v>15</v>
      </c>
      <c r="E1094" s="160" t="n">
        <v>-0.4212705</v>
      </c>
      <c r="F1094" s="159" t="n">
        <v>0</v>
      </c>
      <c r="G1094" s="160" t="n">
        <v>-0.4212705</v>
      </c>
      <c r="H1094" s="160" t="n">
        <v>0</v>
      </c>
      <c r="I1094" s="160" t="n">
        <v>0</v>
      </c>
      <c r="J1094" s="159" t="n">
        <v>0</v>
      </c>
    </row>
    <row r="1095" customFormat="false" ht="12.75" hidden="false" customHeight="false" outlineLevel="0" collapsed="false">
      <c r="A1095" s="0" t="n">
        <f aca="false">INDEX(BucketTable,MATCH(B1095,SumMonths,0),1)</f>
        <v>14</v>
      </c>
      <c r="B1095" s="171" t="n">
        <v>43770</v>
      </c>
      <c r="C1095" s="159" t="s">
        <v>137</v>
      </c>
      <c r="D1095" s="159" t="s">
        <v>15</v>
      </c>
      <c r="E1095" s="160" t="n">
        <v>1.90707232</v>
      </c>
      <c r="F1095" s="159" t="n">
        <v>0</v>
      </c>
      <c r="G1095" s="160" t="n">
        <v>1.90707232</v>
      </c>
      <c r="H1095" s="160" t="n">
        <v>0</v>
      </c>
      <c r="I1095" s="160" t="n">
        <v>0</v>
      </c>
      <c r="J1095" s="159" t="n">
        <v>0</v>
      </c>
    </row>
    <row r="1096" customFormat="false" ht="12.75" hidden="false" customHeight="false" outlineLevel="0" collapsed="false">
      <c r="A1096" s="0" t="n">
        <f aca="false">INDEX(BucketTable,MATCH(B1096,SumMonths,0),1)</f>
        <v>14</v>
      </c>
      <c r="B1096" s="171" t="n">
        <v>43770</v>
      </c>
      <c r="C1096" s="159" t="s">
        <v>138</v>
      </c>
      <c r="D1096" s="159" t="s">
        <v>15</v>
      </c>
      <c r="E1096" s="160" t="n">
        <v>-0.67002183</v>
      </c>
      <c r="F1096" s="159" t="n">
        <v>0</v>
      </c>
      <c r="G1096" s="160" t="n">
        <v>-0.67002183</v>
      </c>
      <c r="H1096" s="160" t="n">
        <v>0</v>
      </c>
      <c r="I1096" s="160" t="n">
        <v>0</v>
      </c>
      <c r="J1096" s="159" t="n">
        <v>0</v>
      </c>
    </row>
    <row r="1097" customFormat="false" ht="12.75" hidden="false" customHeight="false" outlineLevel="0" collapsed="false">
      <c r="A1097" s="0" t="n">
        <f aca="false">INDEX(BucketTable,MATCH(B1097,SumMonths,0),1)</f>
        <v>14</v>
      </c>
      <c r="B1097" s="171" t="n">
        <v>43770</v>
      </c>
      <c r="C1097" s="159" t="s">
        <v>139</v>
      </c>
      <c r="D1097" s="159" t="s">
        <v>15</v>
      </c>
      <c r="E1097" s="160" t="n">
        <v>-0.83183338</v>
      </c>
      <c r="F1097" s="159" t="n">
        <v>0</v>
      </c>
      <c r="G1097" s="160" t="n">
        <v>-0.83183338</v>
      </c>
      <c r="H1097" s="160" t="n">
        <v>0.0126</v>
      </c>
      <c r="I1097" s="160" t="n">
        <v>-0.010481100588</v>
      </c>
      <c r="J1097" s="159" t="n">
        <v>0</v>
      </c>
    </row>
    <row r="1098" customFormat="false" ht="12.75" hidden="false" customHeight="false" outlineLevel="0" collapsed="false">
      <c r="A1098" s="0" t="n">
        <f aca="false">INDEX(BucketTable,MATCH(B1098,SumMonths,0),1)</f>
        <v>14</v>
      </c>
      <c r="B1098" s="171" t="n">
        <v>43770</v>
      </c>
      <c r="C1098" s="159" t="s">
        <v>140</v>
      </c>
      <c r="D1098" s="159" t="s">
        <v>15</v>
      </c>
      <c r="E1098" s="160" t="n">
        <v>-0.40521711</v>
      </c>
      <c r="F1098" s="159" t="n">
        <v>0</v>
      </c>
      <c r="G1098" s="160" t="n">
        <v>-0.40521711</v>
      </c>
      <c r="H1098" s="160" t="n">
        <v>0</v>
      </c>
      <c r="I1098" s="160" t="n">
        <v>0</v>
      </c>
      <c r="J1098" s="159" t="n">
        <v>0</v>
      </c>
    </row>
    <row r="1099" customFormat="false" ht="12.75" hidden="false" customHeight="false" outlineLevel="0" collapsed="false">
      <c r="A1099" s="0" t="n">
        <f aca="false">INDEX(BucketTable,MATCH(B1099,SumMonths,0),1)</f>
        <v>14</v>
      </c>
      <c r="B1099" s="171" t="n">
        <v>43800</v>
      </c>
      <c r="C1099" s="159" t="s">
        <v>137</v>
      </c>
      <c r="D1099" s="159" t="s">
        <v>15</v>
      </c>
      <c r="E1099" s="160" t="n">
        <v>1.95910214</v>
      </c>
      <c r="F1099" s="159" t="n">
        <v>0</v>
      </c>
      <c r="G1099" s="160" t="n">
        <v>1.95910214</v>
      </c>
      <c r="H1099" s="160" t="n">
        <v>0</v>
      </c>
      <c r="I1099" s="160" t="n">
        <v>0</v>
      </c>
      <c r="J1099" s="159" t="n">
        <v>0</v>
      </c>
    </row>
    <row r="1100" customFormat="false" ht="12.75" hidden="false" customHeight="false" outlineLevel="0" collapsed="false">
      <c r="A1100" s="0" t="n">
        <f aca="false">INDEX(BucketTable,MATCH(B1100,SumMonths,0),1)</f>
        <v>14</v>
      </c>
      <c r="B1100" s="171" t="n">
        <v>43800</v>
      </c>
      <c r="C1100" s="159" t="s">
        <v>138</v>
      </c>
      <c r="D1100" s="159" t="s">
        <v>15</v>
      </c>
      <c r="E1100" s="160" t="n">
        <v>-0.68830174</v>
      </c>
      <c r="F1100" s="159" t="n">
        <v>0</v>
      </c>
      <c r="G1100" s="160" t="n">
        <v>-0.68830174</v>
      </c>
      <c r="H1100" s="160" t="n">
        <v>0</v>
      </c>
      <c r="I1100" s="160" t="n">
        <v>0</v>
      </c>
      <c r="J1100" s="159" t="n">
        <v>0</v>
      </c>
    </row>
    <row r="1101" customFormat="false" ht="12.75" hidden="false" customHeight="false" outlineLevel="0" collapsed="false">
      <c r="A1101" s="0" t="n">
        <f aca="false">INDEX(BucketTable,MATCH(B1101,SumMonths,0),1)</f>
        <v>14</v>
      </c>
      <c r="B1101" s="171" t="n">
        <v>43800</v>
      </c>
      <c r="C1101" s="159" t="s">
        <v>139</v>
      </c>
      <c r="D1101" s="159" t="s">
        <v>15</v>
      </c>
      <c r="E1101" s="160" t="n">
        <v>-0.85452792</v>
      </c>
      <c r="F1101" s="159" t="n">
        <v>0</v>
      </c>
      <c r="G1101" s="160" t="n">
        <v>-0.85452792</v>
      </c>
      <c r="H1101" s="160" t="n">
        <v>0.0126</v>
      </c>
      <c r="I1101" s="160" t="n">
        <v>-0.010767051792</v>
      </c>
      <c r="J1101" s="159" t="n">
        <v>0</v>
      </c>
    </row>
    <row r="1102" customFormat="false" ht="12.75" hidden="false" customHeight="false" outlineLevel="0" collapsed="false">
      <c r="A1102" s="0" t="n">
        <f aca="false">INDEX(BucketTable,MATCH(B1102,SumMonths,0),1)</f>
        <v>14</v>
      </c>
      <c r="B1102" s="171" t="n">
        <v>43800</v>
      </c>
      <c r="C1102" s="159" t="s">
        <v>140</v>
      </c>
      <c r="D1102" s="159" t="s">
        <v>15</v>
      </c>
      <c r="E1102" s="160" t="n">
        <v>-0.41627248</v>
      </c>
      <c r="F1102" s="159" t="n">
        <v>0</v>
      </c>
      <c r="G1102" s="160" t="n">
        <v>-0.41627248</v>
      </c>
      <c r="H1102" s="160" t="n">
        <v>0</v>
      </c>
      <c r="I1102" s="160" t="n">
        <v>0</v>
      </c>
      <c r="J1102" s="159" t="n">
        <v>0</v>
      </c>
    </row>
    <row r="1103" customFormat="false" ht="12.75" hidden="false" customHeight="false" outlineLevel="0" collapsed="false">
      <c r="A1103" s="0" t="n">
        <f aca="false">INDEX(BucketTable,MATCH(B1103,SumMonths,0),1)</f>
        <v>14</v>
      </c>
      <c r="B1103" s="171" t="n">
        <v>43831</v>
      </c>
      <c r="C1103" s="159" t="s">
        <v>137</v>
      </c>
      <c r="D1103" s="159" t="s">
        <v>15</v>
      </c>
      <c r="E1103" s="160" t="n">
        <v>1.94723709</v>
      </c>
      <c r="F1103" s="159" t="n">
        <v>0</v>
      </c>
      <c r="G1103" s="160" t="n">
        <v>1.94723709</v>
      </c>
      <c r="H1103" s="160" t="n">
        <v>0</v>
      </c>
      <c r="I1103" s="160" t="n">
        <v>0</v>
      </c>
      <c r="J1103" s="159" t="n">
        <v>0</v>
      </c>
    </row>
    <row r="1104" customFormat="false" ht="12.75" hidden="false" customHeight="false" outlineLevel="0" collapsed="false">
      <c r="A1104" s="0" t="n">
        <f aca="false">INDEX(BucketTable,MATCH(B1104,SumMonths,0),1)</f>
        <v>14</v>
      </c>
      <c r="B1104" s="171" t="n">
        <v>43831</v>
      </c>
      <c r="C1104" s="159" t="s">
        <v>138</v>
      </c>
      <c r="D1104" s="159" t="s">
        <v>15</v>
      </c>
      <c r="E1104" s="160" t="n">
        <v>-0.68413313</v>
      </c>
      <c r="F1104" s="159" t="n">
        <v>0</v>
      </c>
      <c r="G1104" s="160" t="n">
        <v>-0.68413313</v>
      </c>
      <c r="H1104" s="160" t="n">
        <v>0</v>
      </c>
      <c r="I1104" s="160" t="n">
        <v>0</v>
      </c>
      <c r="J1104" s="159" t="n">
        <v>0</v>
      </c>
    </row>
    <row r="1105" customFormat="false" ht="12.75" hidden="false" customHeight="false" outlineLevel="0" collapsed="false">
      <c r="A1105" s="0" t="n">
        <f aca="false">INDEX(BucketTable,MATCH(B1105,SumMonths,0),1)</f>
        <v>14</v>
      </c>
      <c r="B1105" s="171" t="n">
        <v>43831</v>
      </c>
      <c r="C1105" s="159" t="s">
        <v>139</v>
      </c>
      <c r="D1105" s="159" t="s">
        <v>15</v>
      </c>
      <c r="E1105" s="160" t="n">
        <v>-0.84935259</v>
      </c>
      <c r="F1105" s="159" t="n">
        <v>0</v>
      </c>
      <c r="G1105" s="160" t="n">
        <v>-0.84935259</v>
      </c>
      <c r="H1105" s="160" t="n">
        <v>0.0126</v>
      </c>
      <c r="I1105" s="160" t="n">
        <v>-0.010701842634</v>
      </c>
      <c r="J1105" s="159" t="n">
        <v>0</v>
      </c>
    </row>
    <row r="1106" customFormat="false" ht="12.75" hidden="false" customHeight="false" outlineLevel="0" collapsed="false">
      <c r="A1106" s="0" t="n">
        <f aca="false">INDEX(BucketTable,MATCH(B1106,SumMonths,0),1)</f>
        <v>14</v>
      </c>
      <c r="B1106" s="171" t="n">
        <v>43831</v>
      </c>
      <c r="C1106" s="159" t="s">
        <v>140</v>
      </c>
      <c r="D1106" s="159" t="s">
        <v>15</v>
      </c>
      <c r="E1106" s="160" t="n">
        <v>-0.41375137</v>
      </c>
      <c r="F1106" s="159" t="n">
        <v>0</v>
      </c>
      <c r="G1106" s="160" t="n">
        <v>-0.41375137</v>
      </c>
      <c r="H1106" s="160" t="n">
        <v>0</v>
      </c>
      <c r="I1106" s="160" t="n">
        <v>0</v>
      </c>
      <c r="J1106" s="159" t="n">
        <v>0</v>
      </c>
    </row>
    <row r="1107" customFormat="false" ht="12.75" hidden="false" customHeight="false" outlineLevel="0" collapsed="false">
      <c r="A1107" s="0" t="n">
        <f aca="false">INDEX(BucketTable,MATCH(B1107,SumMonths,0),1)</f>
        <v>14</v>
      </c>
      <c r="B1107" s="171" t="n">
        <v>43862</v>
      </c>
      <c r="C1107" s="159" t="s">
        <v>137</v>
      </c>
      <c r="D1107" s="159" t="s">
        <v>15</v>
      </c>
      <c r="E1107" s="160" t="n">
        <v>1.81056509</v>
      </c>
      <c r="F1107" s="159" t="n">
        <v>0</v>
      </c>
      <c r="G1107" s="160" t="n">
        <v>1.81056509</v>
      </c>
      <c r="H1107" s="160" t="n">
        <v>0</v>
      </c>
      <c r="I1107" s="160" t="n">
        <v>0</v>
      </c>
      <c r="J1107" s="159" t="n">
        <v>0</v>
      </c>
    </row>
    <row r="1108" customFormat="false" ht="12.75" hidden="false" customHeight="false" outlineLevel="0" collapsed="false">
      <c r="A1108" s="0" t="n">
        <f aca="false">INDEX(BucketTable,MATCH(B1108,SumMonths,0),1)</f>
        <v>14</v>
      </c>
      <c r="B1108" s="171" t="n">
        <v>43862</v>
      </c>
      <c r="C1108" s="159" t="s">
        <v>138</v>
      </c>
      <c r="D1108" s="159" t="s">
        <v>15</v>
      </c>
      <c r="E1108" s="160" t="n">
        <v>-0.63611543</v>
      </c>
      <c r="F1108" s="159" t="n">
        <v>0</v>
      </c>
      <c r="G1108" s="160" t="n">
        <v>-0.63611543</v>
      </c>
      <c r="H1108" s="160" t="n">
        <v>0</v>
      </c>
      <c r="I1108" s="160" t="n">
        <v>0</v>
      </c>
      <c r="J1108" s="159" t="n">
        <v>0</v>
      </c>
    </row>
    <row r="1109" customFormat="false" ht="12.75" hidden="false" customHeight="false" outlineLevel="0" collapsed="false">
      <c r="A1109" s="0" t="n">
        <f aca="false">INDEX(BucketTable,MATCH(B1109,SumMonths,0),1)</f>
        <v>14</v>
      </c>
      <c r="B1109" s="171" t="n">
        <v>43862</v>
      </c>
      <c r="C1109" s="159" t="s">
        <v>139</v>
      </c>
      <c r="D1109" s="159" t="s">
        <v>15</v>
      </c>
      <c r="E1109" s="160" t="n">
        <v>-0.78973852</v>
      </c>
      <c r="F1109" s="159" t="n">
        <v>0</v>
      </c>
      <c r="G1109" s="160" t="n">
        <v>-0.78973852</v>
      </c>
      <c r="H1109" s="160" t="n">
        <v>0.0126</v>
      </c>
      <c r="I1109" s="160" t="n">
        <v>-0.009950705352</v>
      </c>
      <c r="J1109" s="159" t="n">
        <v>0</v>
      </c>
    </row>
    <row r="1110" customFormat="false" ht="12.75" hidden="false" customHeight="false" outlineLevel="0" collapsed="false">
      <c r="A1110" s="0" t="n">
        <f aca="false">INDEX(BucketTable,MATCH(B1110,SumMonths,0),1)</f>
        <v>14</v>
      </c>
      <c r="B1110" s="171" t="n">
        <v>43862</v>
      </c>
      <c r="C1110" s="159" t="s">
        <v>140</v>
      </c>
      <c r="D1110" s="159" t="s">
        <v>15</v>
      </c>
      <c r="E1110" s="160" t="n">
        <v>-0.38471114</v>
      </c>
      <c r="F1110" s="159" t="n">
        <v>0</v>
      </c>
      <c r="G1110" s="160" t="n">
        <v>-0.38471114</v>
      </c>
      <c r="H1110" s="160" t="n">
        <v>0</v>
      </c>
      <c r="I1110" s="160" t="n">
        <v>0</v>
      </c>
      <c r="J1110" s="159" t="n">
        <v>0</v>
      </c>
    </row>
    <row r="1111" customFormat="false" ht="12.75" hidden="false" customHeight="false" outlineLevel="0" collapsed="false">
      <c r="A1111" s="0" t="n">
        <f aca="false">INDEX(BucketTable,MATCH(B1111,SumMonths,0),1)</f>
        <v>14</v>
      </c>
      <c r="B1111" s="171" t="n">
        <v>43891</v>
      </c>
      <c r="C1111" s="159" t="s">
        <v>137</v>
      </c>
      <c r="D1111" s="159" t="s">
        <v>15</v>
      </c>
      <c r="E1111" s="160" t="n">
        <v>1.92444161</v>
      </c>
      <c r="F1111" s="159" t="n">
        <v>0</v>
      </c>
      <c r="G1111" s="160" t="n">
        <v>1.92444161</v>
      </c>
      <c r="H1111" s="160" t="n">
        <v>0</v>
      </c>
      <c r="I1111" s="160" t="n">
        <v>0</v>
      </c>
      <c r="J1111" s="159" t="n">
        <v>0</v>
      </c>
    </row>
    <row r="1112" customFormat="false" ht="12.75" hidden="false" customHeight="false" outlineLevel="0" collapsed="false">
      <c r="A1112" s="0" t="n">
        <f aca="false">INDEX(BucketTable,MATCH(B1112,SumMonths,0),1)</f>
        <v>14</v>
      </c>
      <c r="B1112" s="171" t="n">
        <v>43891</v>
      </c>
      <c r="C1112" s="159" t="s">
        <v>138</v>
      </c>
      <c r="D1112" s="159" t="s">
        <v>15</v>
      </c>
      <c r="E1112" s="160" t="n">
        <v>-0.67612428</v>
      </c>
      <c r="F1112" s="159" t="n">
        <v>0</v>
      </c>
      <c r="G1112" s="160" t="n">
        <v>-0.67612428</v>
      </c>
      <c r="H1112" s="160" t="n">
        <v>0</v>
      </c>
      <c r="I1112" s="160" t="n">
        <v>0</v>
      </c>
      <c r="J1112" s="159" t="n">
        <v>0</v>
      </c>
    </row>
    <row r="1113" customFormat="false" ht="12.75" hidden="false" customHeight="false" outlineLevel="0" collapsed="false">
      <c r="A1113" s="0" t="n">
        <f aca="false">INDEX(BucketTable,MATCH(B1113,SumMonths,0),1)</f>
        <v>14</v>
      </c>
      <c r="B1113" s="171" t="n">
        <v>43891</v>
      </c>
      <c r="C1113" s="159" t="s">
        <v>139</v>
      </c>
      <c r="D1113" s="159" t="s">
        <v>15</v>
      </c>
      <c r="E1113" s="160" t="n">
        <v>-0.83940957</v>
      </c>
      <c r="F1113" s="159" t="n">
        <v>0</v>
      </c>
      <c r="G1113" s="160" t="n">
        <v>-0.83940957</v>
      </c>
      <c r="H1113" s="160" t="n">
        <v>0.0126</v>
      </c>
      <c r="I1113" s="160" t="n">
        <v>-0.010576560582</v>
      </c>
      <c r="J1113" s="159" t="n">
        <v>0</v>
      </c>
    </row>
    <row r="1114" customFormat="false" ht="12.75" hidden="false" customHeight="false" outlineLevel="0" collapsed="false">
      <c r="A1114" s="0" t="n">
        <f aca="false">INDEX(BucketTable,MATCH(B1114,SumMonths,0),1)</f>
        <v>14</v>
      </c>
      <c r="B1114" s="171" t="n">
        <v>43891</v>
      </c>
      <c r="C1114" s="159" t="s">
        <v>140</v>
      </c>
      <c r="D1114" s="159" t="s">
        <v>15</v>
      </c>
      <c r="E1114" s="160" t="n">
        <v>-0.40890776</v>
      </c>
      <c r="F1114" s="159" t="n">
        <v>0</v>
      </c>
      <c r="G1114" s="160" t="n">
        <v>-0.40890776</v>
      </c>
      <c r="H1114" s="160" t="n">
        <v>0</v>
      </c>
      <c r="I1114" s="160" t="n">
        <v>0</v>
      </c>
      <c r="J1114" s="159" t="n">
        <v>0</v>
      </c>
    </row>
    <row r="1115" customFormat="false" ht="12.75" hidden="false" customHeight="false" outlineLevel="0" collapsed="false">
      <c r="A1115" s="0" t="n">
        <f aca="false">INDEX(BucketTable,MATCH(B1115,SumMonths,0),1)</f>
        <v>14</v>
      </c>
      <c r="B1115" s="171" t="n">
        <v>43922</v>
      </c>
      <c r="C1115" s="159" t="s">
        <v>137</v>
      </c>
      <c r="D1115" s="159" t="s">
        <v>15</v>
      </c>
      <c r="E1115" s="160" t="n">
        <v>1.85104928</v>
      </c>
      <c r="F1115" s="159" t="n">
        <v>0</v>
      </c>
      <c r="G1115" s="160" t="n">
        <v>1.85104928</v>
      </c>
      <c r="H1115" s="160" t="n">
        <v>0</v>
      </c>
      <c r="I1115" s="160" t="n">
        <v>0</v>
      </c>
      <c r="J1115" s="159" t="n">
        <v>0</v>
      </c>
    </row>
    <row r="1116" customFormat="false" ht="12.75" hidden="false" customHeight="false" outlineLevel="0" collapsed="false">
      <c r="A1116" s="0" t="n">
        <f aca="false">INDEX(BucketTable,MATCH(B1116,SumMonths,0),1)</f>
        <v>14</v>
      </c>
      <c r="B1116" s="171" t="n">
        <v>43922</v>
      </c>
      <c r="C1116" s="159" t="s">
        <v>138</v>
      </c>
      <c r="D1116" s="159" t="s">
        <v>15</v>
      </c>
      <c r="E1116" s="160" t="n">
        <v>-0.65033896</v>
      </c>
      <c r="F1116" s="159" t="n">
        <v>0</v>
      </c>
      <c r="G1116" s="160" t="n">
        <v>-0.65033896</v>
      </c>
      <c r="H1116" s="160" t="n">
        <v>0</v>
      </c>
      <c r="I1116" s="160" t="n">
        <v>0</v>
      </c>
      <c r="J1116" s="159" t="n">
        <v>0</v>
      </c>
    </row>
    <row r="1117" customFormat="false" ht="12.75" hidden="false" customHeight="false" outlineLevel="0" collapsed="false">
      <c r="A1117" s="0" t="n">
        <f aca="false">INDEX(BucketTable,MATCH(B1117,SumMonths,0),1)</f>
        <v>14</v>
      </c>
      <c r="B1117" s="171" t="n">
        <v>43922</v>
      </c>
      <c r="C1117" s="159" t="s">
        <v>139</v>
      </c>
      <c r="D1117" s="159" t="s">
        <v>15</v>
      </c>
      <c r="E1117" s="160" t="n">
        <v>-0.80739705</v>
      </c>
      <c r="F1117" s="159" t="n">
        <v>0</v>
      </c>
      <c r="G1117" s="160" t="n">
        <v>-0.80739705</v>
      </c>
      <c r="H1117" s="160" t="n">
        <v>0.0126</v>
      </c>
      <c r="I1117" s="160" t="n">
        <v>-0.01017320283</v>
      </c>
      <c r="J1117" s="159" t="n">
        <v>0</v>
      </c>
    </row>
    <row r="1118" customFormat="false" ht="12.75" hidden="false" customHeight="false" outlineLevel="0" collapsed="false">
      <c r="A1118" s="0" t="n">
        <f aca="false">INDEX(BucketTable,MATCH(B1118,SumMonths,0),1)</f>
        <v>14</v>
      </c>
      <c r="B1118" s="171" t="n">
        <v>43922</v>
      </c>
      <c r="C1118" s="159" t="s">
        <v>140</v>
      </c>
      <c r="D1118" s="159" t="s">
        <v>15</v>
      </c>
      <c r="E1118" s="160" t="n">
        <v>-0.39331327</v>
      </c>
      <c r="F1118" s="159" t="n">
        <v>0</v>
      </c>
      <c r="G1118" s="160" t="n">
        <v>-0.39331327</v>
      </c>
      <c r="H1118" s="160" t="n">
        <v>0</v>
      </c>
      <c r="I1118" s="160" t="n">
        <v>0</v>
      </c>
      <c r="J1118" s="159" t="n">
        <v>0</v>
      </c>
    </row>
    <row r="1119" customFormat="false" ht="12.75" hidden="false" customHeight="false" outlineLevel="0" collapsed="false">
      <c r="A1119" s="0" t="n">
        <f aca="false">INDEX(BucketTable,MATCH(B1119,SumMonths,0),1)</f>
        <v>14</v>
      </c>
      <c r="B1119" s="171" t="n">
        <v>43952</v>
      </c>
      <c r="C1119" s="159" t="s">
        <v>137</v>
      </c>
      <c r="D1119" s="159" t="s">
        <v>15</v>
      </c>
      <c r="E1119" s="160" t="n">
        <v>1.9014935</v>
      </c>
      <c r="F1119" s="159" t="n">
        <v>0</v>
      </c>
      <c r="G1119" s="160" t="n">
        <v>1.9014935</v>
      </c>
      <c r="H1119" s="160" t="n">
        <v>0</v>
      </c>
      <c r="I1119" s="160" t="n">
        <v>0</v>
      </c>
      <c r="J1119" s="159" t="n">
        <v>0</v>
      </c>
    </row>
    <row r="1120" customFormat="false" ht="12.75" hidden="false" customHeight="false" outlineLevel="0" collapsed="false">
      <c r="A1120" s="0" t="n">
        <f aca="false">INDEX(BucketTable,MATCH(B1120,SumMonths,0),1)</f>
        <v>14</v>
      </c>
      <c r="B1120" s="171" t="n">
        <v>43952</v>
      </c>
      <c r="C1120" s="159" t="s">
        <v>138</v>
      </c>
      <c r="D1120" s="159" t="s">
        <v>15</v>
      </c>
      <c r="E1120" s="160" t="n">
        <v>-0.66806179</v>
      </c>
      <c r="F1120" s="159" t="n">
        <v>0</v>
      </c>
      <c r="G1120" s="160" t="n">
        <v>-0.66806179</v>
      </c>
      <c r="H1120" s="160" t="n">
        <v>0</v>
      </c>
      <c r="I1120" s="160" t="n">
        <v>0</v>
      </c>
      <c r="J1120" s="159" t="n">
        <v>0</v>
      </c>
    </row>
    <row r="1121" customFormat="false" ht="12.75" hidden="false" customHeight="false" outlineLevel="0" collapsed="false">
      <c r="A1121" s="0" t="n">
        <f aca="false">INDEX(BucketTable,MATCH(B1121,SumMonths,0),1)</f>
        <v>14</v>
      </c>
      <c r="B1121" s="171" t="n">
        <v>43952</v>
      </c>
      <c r="C1121" s="159" t="s">
        <v>139</v>
      </c>
      <c r="D1121" s="159" t="s">
        <v>15</v>
      </c>
      <c r="E1121" s="160" t="n">
        <v>-0.82939999</v>
      </c>
      <c r="F1121" s="159" t="n">
        <v>0</v>
      </c>
      <c r="G1121" s="160" t="n">
        <v>-0.82939999</v>
      </c>
      <c r="H1121" s="160" t="n">
        <v>0.0126</v>
      </c>
      <c r="I1121" s="160" t="n">
        <v>-0.010450439874</v>
      </c>
      <c r="J1121" s="159" t="n">
        <v>0</v>
      </c>
    </row>
    <row r="1122" customFormat="false" ht="12.75" hidden="false" customHeight="false" outlineLevel="0" collapsed="false">
      <c r="A1122" s="0" t="n">
        <f aca="false">INDEX(BucketTable,MATCH(B1122,SumMonths,0),1)</f>
        <v>14</v>
      </c>
      <c r="B1122" s="171" t="n">
        <v>43952</v>
      </c>
      <c r="C1122" s="159" t="s">
        <v>140</v>
      </c>
      <c r="D1122" s="159" t="s">
        <v>15</v>
      </c>
      <c r="E1122" s="160" t="n">
        <v>-0.40403172</v>
      </c>
      <c r="F1122" s="159" t="n">
        <v>0</v>
      </c>
      <c r="G1122" s="160" t="n">
        <v>-0.40403172</v>
      </c>
      <c r="H1122" s="160" t="n">
        <v>0</v>
      </c>
      <c r="I1122" s="160" t="n">
        <v>0</v>
      </c>
      <c r="J1122" s="159" t="n">
        <v>0</v>
      </c>
    </row>
    <row r="1123" customFormat="false" ht="12.75" hidden="false" customHeight="false" outlineLevel="0" collapsed="false">
      <c r="A1123" s="0" t="n">
        <f aca="false">INDEX(BucketTable,MATCH(B1123,SumMonths,0),1)</f>
        <v>14</v>
      </c>
      <c r="B1123" s="171" t="n">
        <v>43983</v>
      </c>
      <c r="C1123" s="159" t="s">
        <v>137</v>
      </c>
      <c r="D1123" s="159" t="s">
        <v>15</v>
      </c>
      <c r="E1123" s="160" t="n">
        <v>1.82895355</v>
      </c>
      <c r="F1123" s="159" t="n">
        <v>0</v>
      </c>
      <c r="G1123" s="160" t="n">
        <v>1.82895355</v>
      </c>
      <c r="H1123" s="160" t="n">
        <v>0</v>
      </c>
      <c r="I1123" s="160" t="n">
        <v>0</v>
      </c>
      <c r="J1123" s="159" t="n">
        <v>0</v>
      </c>
    </row>
    <row r="1124" customFormat="false" ht="12.75" hidden="false" customHeight="false" outlineLevel="0" collapsed="false">
      <c r="A1124" s="0" t="n">
        <f aca="false">INDEX(BucketTable,MATCH(B1124,SumMonths,0),1)</f>
        <v>14</v>
      </c>
      <c r="B1124" s="171" t="n">
        <v>43983</v>
      </c>
      <c r="C1124" s="159" t="s">
        <v>138</v>
      </c>
      <c r="D1124" s="159" t="s">
        <v>15</v>
      </c>
      <c r="E1124" s="160" t="n">
        <v>-0.64257595</v>
      </c>
      <c r="F1124" s="159" t="n">
        <v>0</v>
      </c>
      <c r="G1124" s="160" t="n">
        <v>-0.64257595</v>
      </c>
      <c r="H1124" s="160" t="n">
        <v>0</v>
      </c>
      <c r="I1124" s="160" t="n">
        <v>0</v>
      </c>
      <c r="J1124" s="159" t="n">
        <v>0</v>
      </c>
    </row>
    <row r="1125" customFormat="false" ht="12.75" hidden="false" customHeight="false" outlineLevel="0" collapsed="false">
      <c r="A1125" s="0" t="n">
        <f aca="false">INDEX(BucketTable,MATCH(B1125,SumMonths,0),1)</f>
        <v>14</v>
      </c>
      <c r="B1125" s="171" t="n">
        <v>43983</v>
      </c>
      <c r="C1125" s="159" t="s">
        <v>139</v>
      </c>
      <c r="D1125" s="159" t="s">
        <v>15</v>
      </c>
      <c r="E1125" s="160" t="n">
        <v>-0.79775926</v>
      </c>
      <c r="F1125" s="159" t="n">
        <v>0</v>
      </c>
      <c r="G1125" s="160" t="n">
        <v>-0.79775926</v>
      </c>
      <c r="H1125" s="160" t="n">
        <v>0.0126</v>
      </c>
      <c r="I1125" s="160" t="n">
        <v>-0.010051766676</v>
      </c>
      <c r="J1125" s="159" t="n">
        <v>0</v>
      </c>
    </row>
    <row r="1126" customFormat="false" ht="12.75" hidden="false" customHeight="false" outlineLevel="0" collapsed="false">
      <c r="A1126" s="0" t="n">
        <f aca="false">INDEX(BucketTable,MATCH(B1126,SumMonths,0),1)</f>
        <v>14</v>
      </c>
      <c r="B1126" s="171" t="n">
        <v>43983</v>
      </c>
      <c r="C1126" s="159" t="s">
        <v>140</v>
      </c>
      <c r="D1126" s="159" t="s">
        <v>15</v>
      </c>
      <c r="E1126" s="160" t="n">
        <v>-0.38861834</v>
      </c>
      <c r="F1126" s="159" t="n">
        <v>0</v>
      </c>
      <c r="G1126" s="160" t="n">
        <v>-0.38861834</v>
      </c>
      <c r="H1126" s="160" t="n">
        <v>0</v>
      </c>
      <c r="I1126" s="160" t="n">
        <v>0</v>
      </c>
      <c r="J1126" s="159" t="n">
        <v>0</v>
      </c>
    </row>
    <row r="1127" customFormat="false" ht="12.75" hidden="false" customHeight="false" outlineLevel="0" collapsed="false">
      <c r="A1127" s="0" t="n">
        <f aca="false">INDEX(BucketTable,MATCH(B1127,SumMonths,0),1)</f>
        <v>14</v>
      </c>
      <c r="B1127" s="171" t="n">
        <v>44013</v>
      </c>
      <c r="C1127" s="159" t="s">
        <v>137</v>
      </c>
      <c r="D1127" s="159" t="s">
        <v>15</v>
      </c>
      <c r="E1127" s="160" t="n">
        <v>1.87877297</v>
      </c>
      <c r="F1127" s="159" t="n">
        <v>0</v>
      </c>
      <c r="G1127" s="160" t="n">
        <v>1.87877297</v>
      </c>
      <c r="H1127" s="160" t="n">
        <v>0</v>
      </c>
      <c r="I1127" s="160" t="n">
        <v>0</v>
      </c>
      <c r="J1127" s="159" t="n">
        <v>0</v>
      </c>
    </row>
    <row r="1128" customFormat="false" ht="12.75" hidden="false" customHeight="false" outlineLevel="0" collapsed="false">
      <c r="A1128" s="0" t="n">
        <f aca="false">INDEX(BucketTable,MATCH(B1128,SumMonths,0),1)</f>
        <v>14</v>
      </c>
      <c r="B1128" s="171" t="n">
        <v>44013</v>
      </c>
      <c r="C1128" s="159" t="s">
        <v>138</v>
      </c>
      <c r="D1128" s="159" t="s">
        <v>15</v>
      </c>
      <c r="E1128" s="160" t="n">
        <v>-0.66007927</v>
      </c>
      <c r="F1128" s="159" t="n">
        <v>0</v>
      </c>
      <c r="G1128" s="160" t="n">
        <v>-0.66007927</v>
      </c>
      <c r="H1128" s="160" t="n">
        <v>0</v>
      </c>
      <c r="I1128" s="160" t="n">
        <v>0</v>
      </c>
      <c r="J1128" s="159" t="n">
        <v>0</v>
      </c>
    </row>
    <row r="1129" customFormat="false" ht="12.75" hidden="false" customHeight="false" outlineLevel="0" collapsed="false">
      <c r="A1129" s="0" t="n">
        <f aca="false">INDEX(BucketTable,MATCH(B1129,SumMonths,0),1)</f>
        <v>14</v>
      </c>
      <c r="B1129" s="171" t="n">
        <v>44013</v>
      </c>
      <c r="C1129" s="159" t="s">
        <v>139</v>
      </c>
      <c r="D1129" s="159" t="s">
        <v>15</v>
      </c>
      <c r="E1129" s="160" t="n">
        <v>-0.81948967</v>
      </c>
      <c r="F1129" s="159" t="n">
        <v>0</v>
      </c>
      <c r="G1129" s="160" t="n">
        <v>-0.81948967</v>
      </c>
      <c r="H1129" s="160" t="n">
        <v>0.0126</v>
      </c>
      <c r="I1129" s="160" t="n">
        <v>-0.010325569842</v>
      </c>
      <c r="J1129" s="159" t="n">
        <v>0</v>
      </c>
    </row>
    <row r="1130" customFormat="false" ht="12.75" hidden="false" customHeight="false" outlineLevel="0" collapsed="false">
      <c r="A1130" s="0" t="n">
        <f aca="false">INDEX(BucketTable,MATCH(B1130,SumMonths,0),1)</f>
        <v>14</v>
      </c>
      <c r="B1130" s="171" t="n">
        <v>44013</v>
      </c>
      <c r="C1130" s="159" t="s">
        <v>140</v>
      </c>
      <c r="D1130" s="159" t="s">
        <v>15</v>
      </c>
      <c r="E1130" s="160" t="n">
        <v>-0.39920403</v>
      </c>
      <c r="F1130" s="159" t="n">
        <v>0</v>
      </c>
      <c r="G1130" s="160" t="n">
        <v>-0.39920403</v>
      </c>
      <c r="H1130" s="160" t="n">
        <v>0</v>
      </c>
      <c r="I1130" s="160" t="n">
        <v>0</v>
      </c>
      <c r="J1130" s="159" t="n">
        <v>0</v>
      </c>
    </row>
    <row r="1131" customFormat="false" ht="12.75" hidden="false" customHeight="false" outlineLevel="0" collapsed="false">
      <c r="A1131" s="0" t="n">
        <f aca="false">INDEX(BucketTable,MATCH(B1131,SumMonths,0),1)</f>
        <v>14</v>
      </c>
      <c r="B1131" s="171" t="n">
        <v>44044</v>
      </c>
      <c r="C1131" s="159" t="s">
        <v>137</v>
      </c>
      <c r="D1131" s="159" t="s">
        <v>15</v>
      </c>
      <c r="E1131" s="160" t="n">
        <v>1.86731317</v>
      </c>
      <c r="F1131" s="159" t="n">
        <v>0</v>
      </c>
      <c r="G1131" s="160" t="n">
        <v>1.86731317</v>
      </c>
      <c r="H1131" s="160" t="n">
        <v>0</v>
      </c>
      <c r="I1131" s="160" t="n">
        <v>0</v>
      </c>
      <c r="J1131" s="159" t="n">
        <v>0</v>
      </c>
    </row>
    <row r="1132" customFormat="false" ht="12.75" hidden="false" customHeight="false" outlineLevel="0" collapsed="false">
      <c r="A1132" s="0" t="n">
        <f aca="false">INDEX(BucketTable,MATCH(B1132,SumMonths,0),1)</f>
        <v>14</v>
      </c>
      <c r="B1132" s="171" t="n">
        <v>44044</v>
      </c>
      <c r="C1132" s="159" t="s">
        <v>138</v>
      </c>
      <c r="D1132" s="159" t="s">
        <v>15</v>
      </c>
      <c r="E1132" s="160" t="n">
        <v>-0.65605304</v>
      </c>
      <c r="F1132" s="159" t="n">
        <v>0</v>
      </c>
      <c r="G1132" s="160" t="n">
        <v>-0.65605304</v>
      </c>
      <c r="H1132" s="160" t="n">
        <v>0</v>
      </c>
      <c r="I1132" s="160" t="n">
        <v>0</v>
      </c>
      <c r="J1132" s="159" t="n">
        <v>0</v>
      </c>
    </row>
    <row r="1133" customFormat="false" ht="12.75" hidden="false" customHeight="false" outlineLevel="0" collapsed="false">
      <c r="A1133" s="0" t="n">
        <f aca="false">INDEX(BucketTable,MATCH(B1133,SumMonths,0),1)</f>
        <v>14</v>
      </c>
      <c r="B1133" s="171" t="n">
        <v>44044</v>
      </c>
      <c r="C1133" s="159" t="s">
        <v>139</v>
      </c>
      <c r="D1133" s="159" t="s">
        <v>15</v>
      </c>
      <c r="E1133" s="160" t="n">
        <v>-0.81449109</v>
      </c>
      <c r="F1133" s="159" t="n">
        <v>0</v>
      </c>
      <c r="G1133" s="160" t="n">
        <v>-0.81449109</v>
      </c>
      <c r="H1133" s="160" t="n">
        <v>0.0126</v>
      </c>
      <c r="I1133" s="160" t="n">
        <v>-0.010262587734</v>
      </c>
      <c r="J1133" s="159" t="n">
        <v>0</v>
      </c>
    </row>
    <row r="1134" customFormat="false" ht="12.75" hidden="false" customHeight="false" outlineLevel="0" collapsed="false">
      <c r="A1134" s="0" t="n">
        <f aca="false">INDEX(BucketTable,MATCH(B1134,SumMonths,0),1)</f>
        <v>14</v>
      </c>
      <c r="B1134" s="171" t="n">
        <v>44044</v>
      </c>
      <c r="C1134" s="159" t="s">
        <v>140</v>
      </c>
      <c r="D1134" s="159" t="s">
        <v>15</v>
      </c>
      <c r="E1134" s="160" t="n">
        <v>-0.39676904</v>
      </c>
      <c r="F1134" s="159" t="n">
        <v>0</v>
      </c>
      <c r="G1134" s="160" t="n">
        <v>-0.39676904</v>
      </c>
      <c r="H1134" s="160" t="n">
        <v>0</v>
      </c>
      <c r="I1134" s="160" t="n">
        <v>0</v>
      </c>
      <c r="J1134" s="159" t="n">
        <v>0</v>
      </c>
    </row>
    <row r="1135" customFormat="false" ht="12.75" hidden="false" customHeight="false" outlineLevel="0" collapsed="false">
      <c r="A1135" s="0" t="n">
        <f aca="false">INDEX(BucketTable,MATCH(B1135,SumMonths,0),1)</f>
        <v>14</v>
      </c>
      <c r="B1135" s="171" t="n">
        <v>44075</v>
      </c>
      <c r="C1135" s="159" t="s">
        <v>137</v>
      </c>
      <c r="D1135" s="159" t="s">
        <v>15</v>
      </c>
      <c r="E1135" s="160" t="n">
        <v>1.7960434</v>
      </c>
      <c r="F1135" s="159" t="n">
        <v>0</v>
      </c>
      <c r="G1135" s="160" t="n">
        <v>1.7960434</v>
      </c>
      <c r="H1135" s="160" t="n">
        <v>0</v>
      </c>
      <c r="I1135" s="160" t="n">
        <v>0</v>
      </c>
      <c r="J1135" s="159" t="n">
        <v>0</v>
      </c>
    </row>
    <row r="1136" customFormat="false" ht="12.75" hidden="false" customHeight="false" outlineLevel="0" collapsed="false">
      <c r="A1136" s="0" t="n">
        <f aca="false">INDEX(BucketTable,MATCH(B1136,SumMonths,0),1)</f>
        <v>14</v>
      </c>
      <c r="B1136" s="171" t="n">
        <v>44075</v>
      </c>
      <c r="C1136" s="159" t="s">
        <v>138</v>
      </c>
      <c r="D1136" s="159" t="s">
        <v>15</v>
      </c>
      <c r="E1136" s="160" t="n">
        <v>-0.63101345</v>
      </c>
      <c r="F1136" s="159" t="n">
        <v>0</v>
      </c>
      <c r="G1136" s="160" t="n">
        <v>-0.63101345</v>
      </c>
      <c r="H1136" s="160" t="n">
        <v>0</v>
      </c>
      <c r="I1136" s="160" t="n">
        <v>0</v>
      </c>
      <c r="J1136" s="159" t="n">
        <v>0</v>
      </c>
    </row>
    <row r="1137" customFormat="false" ht="12.75" hidden="false" customHeight="false" outlineLevel="0" collapsed="false">
      <c r="A1137" s="0" t="n">
        <f aca="false">INDEX(BucketTable,MATCH(B1137,SumMonths,0),1)</f>
        <v>14</v>
      </c>
      <c r="B1137" s="171" t="n">
        <v>44075</v>
      </c>
      <c r="C1137" s="159" t="s">
        <v>139</v>
      </c>
      <c r="D1137" s="159" t="s">
        <v>15</v>
      </c>
      <c r="E1137" s="160" t="n">
        <v>-0.7834044</v>
      </c>
      <c r="F1137" s="159" t="n">
        <v>0</v>
      </c>
      <c r="G1137" s="160" t="n">
        <v>-0.7834044</v>
      </c>
      <c r="H1137" s="160" t="n">
        <v>0.0126</v>
      </c>
      <c r="I1137" s="160" t="n">
        <v>-0.00987089544</v>
      </c>
      <c r="J1137" s="159" t="n">
        <v>0</v>
      </c>
    </row>
    <row r="1138" customFormat="false" ht="12.75" hidden="false" customHeight="false" outlineLevel="0" collapsed="false">
      <c r="A1138" s="0" t="n">
        <f aca="false">INDEX(BucketTable,MATCH(B1138,SumMonths,0),1)</f>
        <v>14</v>
      </c>
      <c r="B1138" s="171" t="n">
        <v>44075</v>
      </c>
      <c r="C1138" s="159" t="s">
        <v>140</v>
      </c>
      <c r="D1138" s="159" t="s">
        <v>15</v>
      </c>
      <c r="E1138" s="160" t="n">
        <v>-0.38162555</v>
      </c>
      <c r="F1138" s="159" t="n">
        <v>0</v>
      </c>
      <c r="G1138" s="160" t="n">
        <v>-0.38162555</v>
      </c>
      <c r="H1138" s="160" t="n">
        <v>0</v>
      </c>
      <c r="I1138" s="160" t="n">
        <v>0</v>
      </c>
      <c r="J1138" s="159" t="n">
        <v>0</v>
      </c>
    </row>
    <row r="1139" customFormat="false" ht="12.75" hidden="false" customHeight="false" outlineLevel="0" collapsed="false">
      <c r="A1139" s="0" t="n">
        <f aca="false">INDEX(BucketTable,MATCH(B1139,SumMonths,0),1)</f>
        <v>14</v>
      </c>
      <c r="B1139" s="171" t="n">
        <v>44105</v>
      </c>
      <c r="C1139" s="159" t="s">
        <v>137</v>
      </c>
      <c r="D1139" s="159" t="s">
        <v>15</v>
      </c>
      <c r="E1139" s="160" t="n">
        <v>1.84493283</v>
      </c>
      <c r="F1139" s="159" t="n">
        <v>0</v>
      </c>
      <c r="G1139" s="160" t="n">
        <v>1.84493283</v>
      </c>
      <c r="H1139" s="160" t="n">
        <v>0</v>
      </c>
      <c r="I1139" s="160" t="n">
        <v>0</v>
      </c>
      <c r="J1139" s="159" t="n">
        <v>0</v>
      </c>
    </row>
    <row r="1140" customFormat="false" ht="12.75" hidden="false" customHeight="false" outlineLevel="0" collapsed="false">
      <c r="A1140" s="0" t="n">
        <f aca="false">INDEX(BucketTable,MATCH(B1140,SumMonths,0),1)</f>
        <v>14</v>
      </c>
      <c r="B1140" s="171" t="n">
        <v>44105</v>
      </c>
      <c r="C1140" s="159" t="s">
        <v>138</v>
      </c>
      <c r="D1140" s="159" t="s">
        <v>15</v>
      </c>
      <c r="E1140" s="160" t="n">
        <v>-0.64819003</v>
      </c>
      <c r="F1140" s="159" t="n">
        <v>0</v>
      </c>
      <c r="G1140" s="160" t="n">
        <v>-0.64819003</v>
      </c>
      <c r="H1140" s="160" t="n">
        <v>0</v>
      </c>
      <c r="I1140" s="160" t="n">
        <v>0</v>
      </c>
      <c r="J1140" s="159" t="n">
        <v>0</v>
      </c>
    </row>
    <row r="1141" customFormat="false" ht="12.75" hidden="false" customHeight="false" outlineLevel="0" collapsed="false">
      <c r="A1141" s="0" t="n">
        <f aca="false">INDEX(BucketTable,MATCH(B1141,SumMonths,0),1)</f>
        <v>14</v>
      </c>
      <c r="B1141" s="171" t="n">
        <v>44105</v>
      </c>
      <c r="C1141" s="159" t="s">
        <v>139</v>
      </c>
      <c r="D1141" s="159" t="s">
        <v>15</v>
      </c>
      <c r="E1141" s="160" t="n">
        <v>-0.80472916</v>
      </c>
      <c r="F1141" s="159" t="n">
        <v>0</v>
      </c>
      <c r="G1141" s="160" t="n">
        <v>-0.80472916</v>
      </c>
      <c r="H1141" s="160" t="n">
        <v>0.0126</v>
      </c>
      <c r="I1141" s="160" t="n">
        <v>-0.010139587416</v>
      </c>
      <c r="J1141" s="159" t="n">
        <v>0</v>
      </c>
    </row>
    <row r="1142" customFormat="false" ht="12.75" hidden="false" customHeight="false" outlineLevel="0" collapsed="false">
      <c r="A1142" s="0" t="n">
        <f aca="false">INDEX(BucketTable,MATCH(B1142,SumMonths,0),1)</f>
        <v>14</v>
      </c>
      <c r="B1142" s="171" t="n">
        <v>44105</v>
      </c>
      <c r="C1142" s="159" t="s">
        <v>140</v>
      </c>
      <c r="D1142" s="159" t="s">
        <v>15</v>
      </c>
      <c r="E1142" s="160" t="n">
        <v>-0.39201364</v>
      </c>
      <c r="F1142" s="159" t="n">
        <v>0</v>
      </c>
      <c r="G1142" s="160" t="n">
        <v>-0.39201364</v>
      </c>
      <c r="H1142" s="160" t="n">
        <v>0</v>
      </c>
      <c r="I1142" s="160" t="n">
        <v>0</v>
      </c>
      <c r="J1142" s="159" t="n">
        <v>0</v>
      </c>
    </row>
    <row r="1143" customFormat="false" ht="12.75" hidden="false" customHeight="false" outlineLevel="0" collapsed="false">
      <c r="A1143" s="0" t="n">
        <f aca="false">INDEX(BucketTable,MATCH(B1143,SumMonths,0),1)</f>
        <v>14</v>
      </c>
      <c r="B1143" s="171" t="n">
        <v>44136</v>
      </c>
      <c r="C1143" s="159" t="s">
        <v>137</v>
      </c>
      <c r="D1143" s="159" t="s">
        <v>15</v>
      </c>
      <c r="E1143" s="160" t="n">
        <v>1.77449515</v>
      </c>
      <c r="F1143" s="159" t="n">
        <v>0</v>
      </c>
      <c r="G1143" s="160" t="n">
        <v>1.77449515</v>
      </c>
      <c r="H1143" s="160" t="n">
        <v>0</v>
      </c>
      <c r="I1143" s="160" t="n">
        <v>0</v>
      </c>
      <c r="J1143" s="159" t="n">
        <v>0</v>
      </c>
    </row>
    <row r="1144" customFormat="false" ht="12.75" hidden="false" customHeight="false" outlineLevel="0" collapsed="false">
      <c r="A1144" s="0" t="n">
        <f aca="false">INDEX(BucketTable,MATCH(B1144,SumMonths,0),1)</f>
        <v>14</v>
      </c>
      <c r="B1144" s="171" t="n">
        <v>44136</v>
      </c>
      <c r="C1144" s="159" t="s">
        <v>138</v>
      </c>
      <c r="D1144" s="159" t="s">
        <v>15</v>
      </c>
      <c r="E1144" s="160" t="n">
        <v>-0.62344279</v>
      </c>
      <c r="F1144" s="159" t="n">
        <v>0</v>
      </c>
      <c r="G1144" s="160" t="n">
        <v>-0.62344279</v>
      </c>
      <c r="H1144" s="160" t="n">
        <v>0</v>
      </c>
      <c r="I1144" s="160" t="n">
        <v>0</v>
      </c>
      <c r="J1144" s="159" t="n">
        <v>0</v>
      </c>
    </row>
    <row r="1145" customFormat="false" ht="12.75" hidden="false" customHeight="false" outlineLevel="0" collapsed="false">
      <c r="A1145" s="0" t="n">
        <f aca="false">INDEX(BucketTable,MATCH(B1145,SumMonths,0),1)</f>
        <v>14</v>
      </c>
      <c r="B1145" s="171" t="n">
        <v>44136</v>
      </c>
      <c r="C1145" s="159" t="s">
        <v>139</v>
      </c>
      <c r="D1145" s="159" t="s">
        <v>15</v>
      </c>
      <c r="E1145" s="160" t="n">
        <v>-0.77400541</v>
      </c>
      <c r="F1145" s="159" t="n">
        <v>0</v>
      </c>
      <c r="G1145" s="160" t="n">
        <v>-0.77400541</v>
      </c>
      <c r="H1145" s="160" t="n">
        <v>0.0126</v>
      </c>
      <c r="I1145" s="160" t="n">
        <v>-0.009752468166</v>
      </c>
      <c r="J1145" s="159" t="n">
        <v>0</v>
      </c>
    </row>
    <row r="1146" customFormat="false" ht="12.75" hidden="false" customHeight="false" outlineLevel="0" collapsed="false">
      <c r="A1146" s="0" t="n">
        <f aca="false">INDEX(BucketTable,MATCH(B1146,SumMonths,0),1)</f>
        <v>14</v>
      </c>
      <c r="B1146" s="171" t="n">
        <v>44136</v>
      </c>
      <c r="C1146" s="159" t="s">
        <v>140</v>
      </c>
      <c r="D1146" s="159" t="s">
        <v>15</v>
      </c>
      <c r="E1146" s="160" t="n">
        <v>-0.37704695</v>
      </c>
      <c r="F1146" s="159" t="n">
        <v>0</v>
      </c>
      <c r="G1146" s="160" t="n">
        <v>-0.37704695</v>
      </c>
      <c r="H1146" s="160" t="n">
        <v>0</v>
      </c>
      <c r="I1146" s="160" t="n">
        <v>0</v>
      </c>
      <c r="J1146" s="159" t="n">
        <v>0</v>
      </c>
    </row>
    <row r="1147" customFormat="false" ht="12.75" hidden="false" customHeight="false" outlineLevel="0" collapsed="false">
      <c r="A1147" s="0" t="n">
        <f aca="false">INDEX(BucketTable,MATCH(B1147,SumMonths,0),1)</f>
        <v>14</v>
      </c>
      <c r="B1147" s="171" t="n">
        <v>44166</v>
      </c>
      <c r="C1147" s="159" t="s">
        <v>137</v>
      </c>
      <c r="D1147" s="159" t="s">
        <v>15</v>
      </c>
      <c r="E1147" s="160" t="n">
        <v>1.82277603</v>
      </c>
      <c r="F1147" s="159" t="n">
        <v>0</v>
      </c>
      <c r="G1147" s="160" t="n">
        <v>1.82277603</v>
      </c>
      <c r="H1147" s="160" t="n">
        <v>0</v>
      </c>
      <c r="I1147" s="160" t="n">
        <v>0</v>
      </c>
      <c r="J1147" s="159" t="n">
        <v>0</v>
      </c>
    </row>
    <row r="1148" customFormat="false" ht="12.75" hidden="false" customHeight="false" outlineLevel="0" collapsed="false">
      <c r="A1148" s="0" t="n">
        <f aca="false">INDEX(BucketTable,MATCH(B1148,SumMonths,0),1)</f>
        <v>14</v>
      </c>
      <c r="B1148" s="171" t="n">
        <v>44166</v>
      </c>
      <c r="C1148" s="159" t="s">
        <v>138</v>
      </c>
      <c r="D1148" s="159" t="s">
        <v>15</v>
      </c>
      <c r="E1148" s="160" t="n">
        <v>-0.64040557</v>
      </c>
      <c r="F1148" s="159" t="n">
        <v>0</v>
      </c>
      <c r="G1148" s="160" t="n">
        <v>-0.64040557</v>
      </c>
      <c r="H1148" s="160" t="n">
        <v>0</v>
      </c>
      <c r="I1148" s="160" t="n">
        <v>0</v>
      </c>
      <c r="J1148" s="159" t="n">
        <v>0</v>
      </c>
    </row>
    <row r="1149" customFormat="false" ht="12.75" hidden="false" customHeight="false" outlineLevel="0" collapsed="false">
      <c r="A1149" s="0" t="n">
        <f aca="false">INDEX(BucketTable,MATCH(B1149,SumMonths,0),1)</f>
        <v>14</v>
      </c>
      <c r="B1149" s="171" t="n">
        <v>44166</v>
      </c>
      <c r="C1149" s="159" t="s">
        <v>139</v>
      </c>
      <c r="D1149" s="159" t="s">
        <v>15</v>
      </c>
      <c r="E1149" s="160" t="n">
        <v>-0.79506473</v>
      </c>
      <c r="F1149" s="159" t="n">
        <v>0</v>
      </c>
      <c r="G1149" s="160" t="n">
        <v>-0.79506473</v>
      </c>
      <c r="H1149" s="160" t="n">
        <v>0.0126</v>
      </c>
      <c r="I1149" s="160" t="n">
        <v>-0.010017815598</v>
      </c>
      <c r="J1149" s="159" t="n">
        <v>0</v>
      </c>
    </row>
    <row r="1150" customFormat="false" ht="12.75" hidden="false" customHeight="false" outlineLevel="0" collapsed="false">
      <c r="A1150" s="0" t="n">
        <f aca="false">INDEX(BucketTable,MATCH(B1150,SumMonths,0),1)</f>
        <v>14</v>
      </c>
      <c r="B1150" s="171" t="n">
        <v>44166</v>
      </c>
      <c r="C1150" s="159" t="s">
        <v>140</v>
      </c>
      <c r="D1150" s="159" t="s">
        <v>15</v>
      </c>
      <c r="E1150" s="160" t="n">
        <v>-0.38730573</v>
      </c>
      <c r="F1150" s="159" t="n">
        <v>0</v>
      </c>
      <c r="G1150" s="160" t="n">
        <v>-0.38730573</v>
      </c>
      <c r="H1150" s="160" t="n">
        <v>0</v>
      </c>
      <c r="I1150" s="160" t="n">
        <v>0</v>
      </c>
      <c r="J1150" s="159" t="n">
        <v>0</v>
      </c>
    </row>
  </sheetData>
  <autoFilter ref="A3:X587"/>
  <printOptions headings="false" gridLines="false" gridLinesSet="true" horizontalCentered="false" verticalCentered="false"/>
  <pageMargins left="0.179861111111111" right="0.179861111111111" top="0.984027777777778" bottom="0.984027777777778" header="0.511811023622047" footer="0.511811023622047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6.28"/>
    <col collapsed="false" customWidth="true" hidden="false" outlineLevel="0" max="9" min="8" style="0" width="8.14"/>
    <col collapsed="false" customWidth="true" hidden="false" outlineLevel="0" max="10" min="10" style="0" width="8.56"/>
    <col collapsed="false" customWidth="true" hidden="false" outlineLevel="0" max="11" min="11" style="0" width="8.85"/>
    <col collapsed="false" customWidth="true" hidden="false" outlineLevel="0" max="13" min="12" style="0" width="8.14"/>
    <col collapsed="false" customWidth="true" hidden="false" outlineLevel="0" max="14" min="14" style="0" width="7.7"/>
    <col collapsed="false" customWidth="true" hidden="false" outlineLevel="0" max="15" min="15" style="0" width="8.14"/>
    <col collapsed="false" customWidth="true" hidden="false" outlineLevel="0" max="16" min="16" style="0" width="7.7"/>
    <col collapsed="false" customWidth="true" hidden="false" outlineLevel="0" max="17" min="17" style="0" width="13.85"/>
    <col collapsed="false" customWidth="true" hidden="false" outlineLevel="0" max="18" min="18" style="0" width="4.99"/>
  </cols>
  <sheetData>
    <row r="1" customFormat="false" ht="16.5" hidden="false" customHeight="false" outlineLevel="0" collapsed="false">
      <c r="A1" s="0" t="s">
        <v>157</v>
      </c>
      <c r="B1" s="161" t="s">
        <v>158</v>
      </c>
      <c r="C1" s="162" t="s">
        <v>110</v>
      </c>
      <c r="D1" s="163" t="n">
        <f aca="false">SUM(D4:D65536)</f>
        <v>0</v>
      </c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/>
  <dc:description>- Oracle 8i ODBC QueryFix Applied</dc:description>
  <dc:language>en-US</dc:language>
  <cp:lastModifiedBy>gcouch</cp:lastModifiedBy>
  <cp:lastPrinted>2002-03-18T17:18:42Z</cp:lastPrinted>
  <dcterms:modified xsi:type="dcterms:W3CDTF">2002-03-19T14:54:52Z</dcterms:modified>
  <cp:revision>0</cp:revision>
  <dc:subject/>
  <dc:title/>
</cp:coreProperties>
</file>