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cenciatarias" sheetId="1" state="visible" r:id="rId3"/>
    <sheet name="metrogas" sheetId="2" state="visible" r:id="rId4"/>
    <sheet name="Hoja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<sst xmlns="http://schemas.openxmlformats.org/spreadsheetml/2006/main" count="46" uniqueCount="46">
  <si>
    <t xml:space="preserve">  Datos de las Licenciatarias</t>
  </si>
  <si>
    <t xml:space="preserve">  Presupuesto de inversiones a realizar en los años 2001 y 2002, pasibles de ser postergadas</t>
  </si>
  <si>
    <t xml:space="preserve">Inversiones globales 2001/2002 en millones de pesos</t>
  </si>
  <si>
    <t xml:space="preserve">1- Inversiones en gasoductos y redes nuevos</t>
  </si>
  <si>
    <t xml:space="preserve">2- Inversiones en renovación, mantenim. de redes, cámaras</t>
  </si>
  <si>
    <t xml:space="preserve">3- Inversiones Operativas, Informática, Equipos, Edificios</t>
  </si>
  <si>
    <t xml:space="preserve">TGS</t>
  </si>
  <si>
    <t xml:space="preserve">TGN</t>
  </si>
  <si>
    <t xml:space="preserve">Metrogas</t>
  </si>
  <si>
    <t xml:space="preserve">Litoral Gas</t>
  </si>
  <si>
    <t xml:space="preserve">Gas Natural</t>
  </si>
  <si>
    <t xml:space="preserve">GasNEA</t>
  </si>
  <si>
    <t xml:space="preserve">Camuzzi Gas</t>
  </si>
  <si>
    <t xml:space="preserve">Ecogas Centro</t>
  </si>
  <si>
    <t xml:space="preserve">Ecogas Cuyana</t>
  </si>
  <si>
    <t xml:space="preserve">Gasnor</t>
  </si>
  <si>
    <t xml:space="preserve">S</t>
  </si>
  <si>
    <t xml:space="preserve">Total para el año</t>
  </si>
  <si>
    <t xml:space="preserve">a fin 2002</t>
  </si>
  <si>
    <t xml:space="preserve">Proyectos por</t>
  </si>
  <si>
    <t xml:space="preserve">Previstos en el </t>
  </si>
  <si>
    <t xml:space="preserve">METROGAS</t>
  </si>
  <si>
    <t xml:space="preserve">INVERSIONES PRESUPUESTADAS </t>
  </si>
  <si>
    <t xml:space="preserve">DESCRIPCION DEL DESTINO DE LA INVERSION</t>
  </si>
  <si>
    <t xml:space="preserve">Clasificada como</t>
  </si>
  <si>
    <t xml:space="preserve">Millones de U$S</t>
  </si>
  <si>
    <t xml:space="preserve">GASODUCTO BUCHANAN-RETIRO (REFUERZO DE ALIMENTACION AREA CAP. FED.)</t>
  </si>
  <si>
    <t xml:space="preserve">EXTENSIONES DE REDES DE MEDIA PRESIÓN  Y GASODUCTOS DE ALTA PRESION</t>
  </si>
  <si>
    <t xml:space="preserve">RENOVACION DE GASODUCTOS, REDES Y SERVICIOS</t>
  </si>
  <si>
    <t xml:space="preserve">DESARROLLO DE NUEVO SISTEMA COMERCIAL</t>
  </si>
  <si>
    <t xml:space="preserve">REEMPLAZO DE MEDIDORES DOMESTICOS E INDUSTRIALES</t>
  </si>
  <si>
    <t xml:space="preserve">INSTALACION DE NUEVOS SERVICIOS POR  SATURACION DE RED</t>
  </si>
  <si>
    <t xml:space="preserve">PROYECTOS EN GNC - CLIMATIZACIÓN, ETC</t>
  </si>
  <si>
    <t xml:space="preserve">PROYECTOS COMERCIALES VARIOS</t>
  </si>
  <si>
    <t xml:space="preserve">OTROS PROYECTOS DE TECNOLOGIA INFORMÁTICA</t>
  </si>
  <si>
    <t xml:space="preserve">MEDIDORES Y SERVICIOS DE EXTENSIONES DE REDES</t>
  </si>
  <si>
    <t xml:space="preserve">MEDIDORES DOMESTICOS NUEVOS CLIENTES POR  SATURACION RED</t>
  </si>
  <si>
    <t xml:space="preserve">RENOVACION DE VALVULAS / REMOCIONES Y REFUERZOS Y EMPALMES</t>
  </si>
  <si>
    <t xml:space="preserve">OPTIMIZACIÓN Y ADECUACIÓN DE PLANTAS REGULADORAS</t>
  </si>
  <si>
    <t xml:space="preserve">ADECUACION SISTEMAS DE PROTECCIÓN ANTICORROSIVA</t>
  </si>
  <si>
    <t xml:space="preserve">RENOVACION DE VEHICULOS DE FLOTA</t>
  </si>
  <si>
    <t xml:space="preserve">RENOVACION DE PARQUE DE PLATAFORMAS INFORMATICAS</t>
  </si>
  <si>
    <t xml:space="preserve">OTROS PROYECTOS DE OPERACION Y MANTENIMIENTO</t>
  </si>
  <si>
    <t xml:space="preserve">OTROS PROYECTOS DE INVERSION</t>
  </si>
  <si>
    <t xml:space="preserve"> </t>
  </si>
  <si>
    <t xml:space="preserve"> 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</si>
</sst>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.00_);[RED]&quot;($&quot;#,##0.00\)"/>
    <numFmt numFmtId="166" formatCode="#,##0.000000000000000"/>
    <numFmt numFmtId="167" formatCode="_(\$* #,##0_);_(\$* \(#,##0\);_(\$* \-_);_(@_)"/>
    <numFmt numFmtId="168" formatCode="_(\$* #,##0.00_);_(\$* \(#,##0.00\);_(\$* \-_);_(@_)"/>
    <numFmt numFmtId="169" formatCode="0.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2"/>
      <name val="Symbol"/>
      <family val="1"/>
      <charset val="2"/>
    </font>
    <font>
      <b val="true"/>
      <sz val="10"/>
      <name val="Arial"/>
      <family val="2"/>
    </font>
    <font>
      <sz val="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left" vertical="center" textRotation="0" wrapText="false" indent="1" shrinkToFit="false"/>
    </xf>
    <xf numFmtId="167" fontId="0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3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0" fillId="0" borderId="8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0" fillId="0" borderId="9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0" fillId="0" borderId="4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0" fillId="0" borderId="12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4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0" fillId="0" borderId="15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0" fillId="0" borderId="16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0" fillId="0" borderId="17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0" fillId="0" borderId="18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0" fillId="0" borderId="19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0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0" fillId="0" borderId="21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0" fillId="0" borderId="22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4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8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0" fillId="0" borderId="29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0" fillId="0" borderId="30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0" fillId="0" borderId="31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0" fillId="0" borderId="32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0" fillId="0" borderId="26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3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6" fillId="4" borderId="11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4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0</xdr:row>
      <xdr:rowOff>0</xdr:rowOff>
    </xdr:from>
    <xdr:to>
      <xdr:col>5</xdr:col>
      <xdr:colOff>1440</xdr:colOff>
      <xdr:row>0</xdr:row>
      <xdr:rowOff>228600</xdr:rowOff>
    </xdr:to>
    <xdr:sp>
      <xdr:nvSpPr>
        <xdr:cNvPr id="0" name="Rectangle 1"/>
        <xdr:cNvSpPr/>
      </xdr:nvSpPr>
      <xdr:spPr>
        <a:xfrm>
          <a:off x="341640" y="0"/>
          <a:ext cx="4453920" cy="2286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2</xdr:row>
      <xdr:rowOff>0</xdr:rowOff>
    </xdr:from>
    <xdr:to>
      <xdr:col>7</xdr:col>
      <xdr:colOff>1440</xdr:colOff>
      <xdr:row>25</xdr:row>
      <xdr:rowOff>209520</xdr:rowOff>
    </xdr:to>
    <xdr:sp>
      <xdr:nvSpPr>
        <xdr:cNvPr id="1" name="Rectangle 2"/>
        <xdr:cNvSpPr/>
      </xdr:nvSpPr>
      <xdr:spPr>
        <a:xfrm>
          <a:off x="0" y="447840"/>
          <a:ext cx="7573680" cy="439092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7</xdr:col>
      <xdr:colOff>1440</xdr:colOff>
      <xdr:row>27</xdr:row>
      <xdr:rowOff>171360</xdr:rowOff>
    </xdr:to>
    <xdr:sp>
      <xdr:nvSpPr>
        <xdr:cNvPr id="2" name="Rectangle 3"/>
        <xdr:cNvSpPr/>
      </xdr:nvSpPr>
      <xdr:spPr>
        <a:xfrm>
          <a:off x="0" y="4838760"/>
          <a:ext cx="7573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customHeight="true" zeroHeight="false" outlineLevelRow="0" outlineLevelCol="0"/>
  <cols>
    <col collapsed="false" customWidth="true" hidden="false" outlineLevel="0" max="1" min="1" style="0" width="4.85"/>
    <col collapsed="false" customWidth="true" hidden="false" outlineLevel="0" max="2" min="2" style="0" width="14.7"/>
    <col collapsed="false" customWidth="true" hidden="false" outlineLevel="0" max="4" min="4" style="0" width="18.14"/>
    <col collapsed="false" customWidth="true" hidden="false" outlineLevel="0" max="6" min="5" style="0" width="19.28"/>
    <col collapsed="false" customWidth="true" hidden="false" outlineLevel="0" max="7" min="7" style="0" width="20.13"/>
    <col collapsed="false" customWidth="true" hidden="false" outlineLevel="0" max="8" min="8" style="0" width="18.99"/>
  </cols>
  <sheetData>
    <row r="1" customFormat="false" ht="18" hidden="false" customHeight="false" outlineLevel="0" collapsed="false">
      <c r="B1" s="1" t="s">
        <v>0</v>
      </c>
      <c r="C1" s="1"/>
      <c r="D1" s="1"/>
      <c r="E1" s="1"/>
    </row>
    <row r="2" customFormat="false" ht="17.25" hidden="false" customHeight="true" outlineLevel="0" collapsed="false">
      <c r="B2" s="0" t="s">
        <v>1</v>
      </c>
    </row>
    <row r="3" customFormat="false" ht="37.5" hidden="false" customHeight="true" outlineLevel="0" collapsed="false">
      <c r="A3" s="2"/>
      <c r="B3" s="2"/>
      <c r="C3" s="2"/>
      <c r="D3" s="3" t="s">
        <v>2</v>
      </c>
      <c r="E3" s="4" t="s">
        <v>3</v>
      </c>
      <c r="F3" s="4" t="s">
        <v>4</v>
      </c>
      <c r="G3" s="5" t="s">
        <v>5</v>
      </c>
    </row>
    <row r="4" customFormat="false" ht="12.75" hidden="false" customHeight="false" outlineLevel="0" collapsed="false">
      <c r="A4" s="6" t="n">
        <v>1</v>
      </c>
      <c r="B4" s="7" t="s">
        <v>6</v>
      </c>
      <c r="C4" s="7" t="n">
        <v>2001</v>
      </c>
      <c r="D4" s="8" t="n">
        <f aca="false">SUM(E4:H4)</f>
        <v>185</v>
      </c>
      <c r="E4" s="9" t="n">
        <f aca="false">83.5+30.2+7.4*0.5</f>
        <v>117.4</v>
      </c>
      <c r="F4" s="10" t="n">
        <f aca="false">21.6+11.5+7.4*0.3-1.9</f>
        <v>33.42</v>
      </c>
      <c r="G4" s="10" t="n">
        <f aca="false">1.9+32.28</f>
        <v>34.18</v>
      </c>
    </row>
    <row r="5" customFormat="false" ht="13.5" hidden="false" customHeight="false" outlineLevel="0" collapsed="false">
      <c r="A5" s="11"/>
      <c r="B5" s="12"/>
      <c r="C5" s="12" t="n">
        <v>2002</v>
      </c>
      <c r="D5" s="13" t="n">
        <f aca="false">SUM(E5:H5)</f>
        <v>227.005</v>
      </c>
      <c r="E5" s="14" t="n">
        <f aca="false">180.9+(10.9+3.2)*0.8-0.5</f>
        <v>191.68</v>
      </c>
      <c r="F5" s="15" t="n">
        <f aca="false">20.6+1.9-1.8+(3.2+10.9)*0.15</f>
        <v>22.815</v>
      </c>
      <c r="G5" s="15" t="n">
        <f aca="false">1.8+10.71</f>
        <v>12.51</v>
      </c>
    </row>
    <row r="6" customFormat="false" ht="12.75" hidden="false" customHeight="false" outlineLevel="0" collapsed="false">
      <c r="A6" s="16" t="n">
        <v>2</v>
      </c>
      <c r="B6" s="17" t="s">
        <v>7</v>
      </c>
      <c r="C6" s="17" t="n">
        <v>2001</v>
      </c>
      <c r="D6" s="18" t="n">
        <f aca="false">SUM(E6:G6)</f>
        <v>98</v>
      </c>
      <c r="E6" s="19" t="n">
        <v>98</v>
      </c>
      <c r="F6" s="20"/>
      <c r="G6" s="20"/>
    </row>
    <row r="7" customFormat="false" ht="12.75" hidden="false" customHeight="false" outlineLevel="0" collapsed="false">
      <c r="A7" s="16"/>
      <c r="B7" s="17"/>
      <c r="C7" s="17" t="n">
        <v>2002</v>
      </c>
      <c r="D7" s="21" t="n">
        <f aca="false">SUM(E7:G7)</f>
        <v>188</v>
      </c>
      <c r="E7" s="22" t="n">
        <v>188</v>
      </c>
      <c r="F7" s="23"/>
      <c r="G7" s="23"/>
      <c r="H7" s="24"/>
    </row>
    <row r="8" customFormat="false" ht="13.5" hidden="false" customHeight="false" outlineLevel="0" collapsed="false">
      <c r="A8" s="16"/>
      <c r="B8" s="17"/>
      <c r="C8" s="17" t="n">
        <v>2003</v>
      </c>
      <c r="D8" s="25" t="n">
        <f aca="false">SUM(E8:G8)</f>
        <v>209</v>
      </c>
      <c r="E8" s="26" t="n">
        <v>209</v>
      </c>
      <c r="F8" s="27"/>
      <c r="G8" s="27"/>
    </row>
    <row r="9" customFormat="false" ht="12.75" hidden="false" customHeight="false" outlineLevel="0" collapsed="false">
      <c r="A9" s="6" t="n">
        <v>3</v>
      </c>
      <c r="B9" s="7" t="s">
        <v>8</v>
      </c>
      <c r="C9" s="7" t="n">
        <v>2001</v>
      </c>
      <c r="D9" s="8" t="n">
        <f aca="false">SUM(E9:G9)</f>
        <v>83.5</v>
      </c>
      <c r="E9" s="9" t="n">
        <f aca="false">35.8+14.07+3.2+2.41+1.2+1.03</f>
        <v>57.71</v>
      </c>
      <c r="F9" s="10" t="n">
        <f aca="false">11.2+3.28+1.03+0.85+0.67+0.44</f>
        <v>17.47</v>
      </c>
      <c r="G9" s="10" t="n">
        <f aca="false">3.5+1.91+1.67+0.66+0.45+0.13</f>
        <v>8.32</v>
      </c>
    </row>
    <row r="10" customFormat="false" ht="13.5" hidden="false" customHeight="false" outlineLevel="0" collapsed="false">
      <c r="A10" s="11"/>
      <c r="B10" s="12"/>
      <c r="C10" s="12" t="n">
        <v>2002</v>
      </c>
      <c r="D10" s="13" t="n">
        <f aca="false">SUM(E10:G10)</f>
        <v>47.33</v>
      </c>
      <c r="E10" s="14" t="n">
        <f aca="false">15.68+3.3+2.3+1.2+1.2</f>
        <v>23.68</v>
      </c>
      <c r="F10" s="15" t="n">
        <f aca="false">12.4+2.98+1.03+0.55+0.9+0.25</f>
        <v>18.11</v>
      </c>
      <c r="G10" s="15" t="n">
        <f aca="false">1.77+1.88+0.92+0.65+0.32</f>
        <v>5.54</v>
      </c>
    </row>
    <row r="11" customFormat="false" ht="12.75" hidden="false" customHeight="false" outlineLevel="0" collapsed="false">
      <c r="A11" s="16" t="n">
        <v>4</v>
      </c>
      <c r="B11" s="17" t="s">
        <v>9</v>
      </c>
      <c r="C11" s="17" t="n">
        <v>2001</v>
      </c>
      <c r="D11" s="18" t="n">
        <f aca="false">SUM(E11:G11)</f>
        <v>14</v>
      </c>
      <c r="E11" s="19" t="n">
        <v>6.8</v>
      </c>
      <c r="F11" s="20" t="n">
        <v>5.1</v>
      </c>
      <c r="G11" s="20" t="n">
        <v>2.1</v>
      </c>
    </row>
    <row r="12" customFormat="false" ht="13.5" hidden="false" customHeight="false" outlineLevel="0" collapsed="false">
      <c r="A12" s="16"/>
      <c r="B12" s="17"/>
      <c r="C12" s="17" t="n">
        <v>2002</v>
      </c>
      <c r="D12" s="13" t="n">
        <f aca="false">SUM(E12:G12)</f>
        <v>14</v>
      </c>
      <c r="E12" s="26" t="n">
        <v>6.8</v>
      </c>
      <c r="F12" s="27" t="n">
        <v>5.1</v>
      </c>
      <c r="G12" s="27" t="n">
        <v>2.1</v>
      </c>
    </row>
    <row r="13" customFormat="false" ht="12.75" hidden="false" customHeight="false" outlineLevel="0" collapsed="false">
      <c r="A13" s="6" t="n">
        <v>5</v>
      </c>
      <c r="B13" s="7" t="s">
        <v>10</v>
      </c>
      <c r="C13" s="7" t="n">
        <v>2001</v>
      </c>
      <c r="D13" s="18" t="n">
        <f aca="false">SUM(E13:G13)</f>
        <v>39</v>
      </c>
      <c r="E13" s="9" t="n">
        <v>39</v>
      </c>
      <c r="F13" s="10"/>
      <c r="G13" s="10"/>
    </row>
    <row r="14" customFormat="false" ht="13.5" hidden="false" customHeight="false" outlineLevel="0" collapsed="false">
      <c r="A14" s="11"/>
      <c r="B14" s="12"/>
      <c r="C14" s="12" t="n">
        <v>2002</v>
      </c>
      <c r="D14" s="13" t="n">
        <f aca="false">SUM(E14:G14)</f>
        <v>28</v>
      </c>
      <c r="E14" s="14" t="n">
        <v>28</v>
      </c>
      <c r="F14" s="15"/>
      <c r="G14" s="15"/>
    </row>
    <row r="15" customFormat="false" ht="12.75" hidden="false" customHeight="false" outlineLevel="0" collapsed="false">
      <c r="A15" s="16" t="n">
        <v>6</v>
      </c>
      <c r="B15" s="17" t="s">
        <v>11</v>
      </c>
      <c r="C15" s="17" t="n">
        <v>2001</v>
      </c>
      <c r="D15" s="18" t="n">
        <f aca="false">SUM(E15:G15)</f>
        <v>6</v>
      </c>
      <c r="E15" s="19"/>
      <c r="F15" s="20" t="n">
        <v>5.4</v>
      </c>
      <c r="G15" s="20" t="n">
        <v>0.6</v>
      </c>
    </row>
    <row r="16" customFormat="false" ht="13.5" hidden="false" customHeight="false" outlineLevel="0" collapsed="false">
      <c r="A16" s="16"/>
      <c r="B16" s="17"/>
      <c r="C16" s="17" t="n">
        <v>2002</v>
      </c>
      <c r="D16" s="13" t="n">
        <f aca="false">SUM(E16:G16)</f>
        <v>0</v>
      </c>
      <c r="E16" s="26"/>
      <c r="F16" s="27"/>
      <c r="G16" s="27"/>
    </row>
    <row r="17" customFormat="false" ht="12.75" hidden="false" customHeight="false" outlineLevel="0" collapsed="false">
      <c r="A17" s="6" t="n">
        <v>7</v>
      </c>
      <c r="B17" s="7" t="s">
        <v>12</v>
      </c>
      <c r="C17" s="7" t="n">
        <v>2001</v>
      </c>
      <c r="D17" s="18" t="n">
        <f aca="false">SUM(E17:G17)</f>
        <v>13.6</v>
      </c>
      <c r="E17" s="9" t="n">
        <v>13.6</v>
      </c>
      <c r="F17" s="10"/>
      <c r="G17" s="10"/>
    </row>
    <row r="18" customFormat="false" ht="13.5" hidden="false" customHeight="false" outlineLevel="0" collapsed="false">
      <c r="A18" s="11"/>
      <c r="B18" s="12"/>
      <c r="C18" s="12" t="n">
        <v>2002</v>
      </c>
      <c r="D18" s="13" t="n">
        <f aca="false">SUM(E18:G18)</f>
        <v>11</v>
      </c>
      <c r="E18" s="14" t="n">
        <v>11</v>
      </c>
      <c r="F18" s="15"/>
      <c r="G18" s="15"/>
    </row>
    <row r="19" customFormat="false" ht="12.75" hidden="false" customHeight="false" outlineLevel="0" collapsed="false">
      <c r="A19" s="16" t="n">
        <v>8</v>
      </c>
      <c r="B19" s="17" t="s">
        <v>13</v>
      </c>
      <c r="C19" s="17" t="n">
        <v>2001</v>
      </c>
      <c r="D19" s="18" t="n">
        <f aca="false">SUM(E19:G19)</f>
        <v>11.58</v>
      </c>
      <c r="E19" s="19" t="n">
        <v>4.23</v>
      </c>
      <c r="F19" s="20" t="n">
        <v>4.47</v>
      </c>
      <c r="G19" s="20" t="n">
        <v>2.88</v>
      </c>
    </row>
    <row r="20" customFormat="false" ht="13.5" hidden="false" customHeight="false" outlineLevel="0" collapsed="false">
      <c r="A20" s="16"/>
      <c r="B20" s="17"/>
      <c r="C20" s="17" t="n">
        <v>2002</v>
      </c>
      <c r="D20" s="13" t="n">
        <f aca="false">SUM(E20:G20)</f>
        <v>13.64</v>
      </c>
      <c r="E20" s="26" t="n">
        <v>4.85</v>
      </c>
      <c r="F20" s="27" t="n">
        <v>5.54</v>
      </c>
      <c r="G20" s="27" t="n">
        <v>3.25</v>
      </c>
    </row>
    <row r="21" customFormat="false" ht="12.75" hidden="false" customHeight="false" outlineLevel="0" collapsed="false">
      <c r="A21" s="6" t="n">
        <v>9</v>
      </c>
      <c r="B21" s="7" t="s">
        <v>14</v>
      </c>
      <c r="C21" s="7" t="n">
        <v>2001</v>
      </c>
      <c r="D21" s="18" t="n">
        <f aca="false">SUM(E21:G21)</f>
        <v>14.54</v>
      </c>
      <c r="E21" s="9" t="n">
        <v>5.12</v>
      </c>
      <c r="F21" s="10" t="n">
        <v>7.16</v>
      </c>
      <c r="G21" s="10" t="n">
        <v>2.26</v>
      </c>
    </row>
    <row r="22" customFormat="false" ht="13.5" hidden="false" customHeight="false" outlineLevel="0" collapsed="false">
      <c r="A22" s="11"/>
      <c r="B22" s="12"/>
      <c r="C22" s="12" t="n">
        <v>2002</v>
      </c>
      <c r="D22" s="13" t="n">
        <f aca="false">SUM(E22:G22)</f>
        <v>11.8</v>
      </c>
      <c r="E22" s="14" t="n">
        <v>4.92</v>
      </c>
      <c r="F22" s="15" t="n">
        <v>4.7</v>
      </c>
      <c r="G22" s="15" t="n">
        <v>2.18</v>
      </c>
    </row>
    <row r="23" customFormat="false" ht="12.75" hidden="false" customHeight="false" outlineLevel="0" collapsed="false">
      <c r="A23" s="16" t="n">
        <v>10</v>
      </c>
      <c r="B23" s="17" t="s">
        <v>15</v>
      </c>
      <c r="C23" s="28" t="n">
        <v>2001</v>
      </c>
      <c r="D23" s="29" t="n">
        <f aca="false">SUM(E23:G23)</f>
        <v>6.197</v>
      </c>
      <c r="E23" s="19" t="n">
        <v>4.88</v>
      </c>
      <c r="F23" s="20"/>
      <c r="G23" s="20" t="n">
        <f aca="false">0.49+0.827</f>
        <v>1.317</v>
      </c>
    </row>
    <row r="24" customFormat="false" ht="13.5" hidden="false" customHeight="false" outlineLevel="0" collapsed="false">
      <c r="A24" s="11"/>
      <c r="B24" s="17"/>
      <c r="C24" s="30" t="n">
        <v>2002</v>
      </c>
      <c r="D24" s="25" t="n">
        <f aca="false">SUM(E24:G24)</f>
        <v>7.2</v>
      </c>
      <c r="E24" s="26" t="n">
        <v>6</v>
      </c>
      <c r="F24" s="27"/>
      <c r="G24" s="27" t="n">
        <v>1.2</v>
      </c>
    </row>
    <row r="25" customFormat="false" ht="16.5" hidden="false" customHeight="true" outlineLevel="0" collapsed="false">
      <c r="A25" s="31" t="s">
        <v>16</v>
      </c>
      <c r="B25" s="7" t="s">
        <v>17</v>
      </c>
      <c r="C25" s="32" t="n">
        <v>2001</v>
      </c>
      <c r="D25" s="8" t="n">
        <f aca="false">+D4+D6+D9+D11+D13+D15+D17+D19+D21+D23</f>
        <v>471.417</v>
      </c>
      <c r="E25" s="33" t="n">
        <f aca="false">+E4+E6+E9+E11+E13+E15+E17+E19+E21+E23</f>
        <v>346.74</v>
      </c>
      <c r="F25" s="34" t="n">
        <f aca="false">+F4+F6+F9+F11+F13+F15+F17+F19+F21+F23</f>
        <v>73.02</v>
      </c>
      <c r="G25" s="10" t="n">
        <f aca="false">+G4+G6+G9+G11+G13+G15+G17+G19+G21+G23</f>
        <v>51.657</v>
      </c>
    </row>
    <row r="26" customFormat="false" ht="16.5" hidden="false" customHeight="true" outlineLevel="0" collapsed="false">
      <c r="A26" s="31"/>
      <c r="B26" s="17"/>
      <c r="C26" s="30" t="n">
        <v>2002</v>
      </c>
      <c r="D26" s="35" t="n">
        <f aca="false">+D5+D7+D10+D12+D14+D16+D18+D20+D22+D24</f>
        <v>547.975</v>
      </c>
      <c r="E26" s="36" t="n">
        <f aca="false">+E5+E7+E10+E12+E14+E16+E18+E20+E22+E24</f>
        <v>464.93</v>
      </c>
      <c r="F26" s="37" t="n">
        <f aca="false">+F5+F7+F10+F12+F14+F16+F18+F20+F22+F24</f>
        <v>56.265</v>
      </c>
      <c r="G26" s="38" t="n">
        <f aca="false">+G5+G7+G10+G12+G14+G16+G18+G20+G22+G24</f>
        <v>26.78</v>
      </c>
    </row>
    <row r="27" customFormat="false" ht="12.75" hidden="false" customHeight="true" outlineLevel="0" collapsed="false">
      <c r="A27" s="39" t="s">
        <v>18</v>
      </c>
      <c r="B27" s="40" t="s">
        <v>19</v>
      </c>
      <c r="C27" s="32" t="n">
        <v>2001</v>
      </c>
      <c r="D27" s="34" t="n">
        <f aca="false">SUM(E25:G25)</f>
        <v>471.417</v>
      </c>
      <c r="E27" s="41"/>
      <c r="F27" s="41"/>
      <c r="G27" s="41"/>
    </row>
    <row r="28" customFormat="false" ht="13.5" hidden="false" customHeight="false" outlineLevel="0" collapsed="false">
      <c r="A28" s="39"/>
      <c r="B28" s="42" t="n">
        <f aca="false">+D25+D26</f>
        <v>1019.392</v>
      </c>
      <c r="C28" s="2" t="n">
        <v>2002</v>
      </c>
      <c r="D28" s="43" t="n">
        <f aca="false">SUM(E26:G26)</f>
        <v>547.975</v>
      </c>
      <c r="E28" s="41"/>
      <c r="F28" s="41"/>
      <c r="G28" s="41"/>
    </row>
    <row r="29" customFormat="false" ht="12.75" hidden="false" customHeight="false" outlineLevel="0" collapsed="false">
      <c r="B29" s="0" t="s">
        <v>20</v>
      </c>
      <c r="C29" s="0" t="n">
        <v>2003</v>
      </c>
      <c r="D29" s="41" t="n">
        <f aca="false">+D8</f>
        <v>209</v>
      </c>
      <c r="E29" s="41"/>
      <c r="F29" s="41"/>
      <c r="G29" s="41"/>
    </row>
    <row r="30" customFormat="false" ht="12.75" hidden="false" customHeight="false" outlineLevel="0" collapsed="false">
      <c r="D30" s="41"/>
      <c r="E30" s="41"/>
      <c r="F30" s="41"/>
      <c r="G30" s="41"/>
    </row>
  </sheetData>
  <mergeCells count="4">
    <mergeCell ref="B1:E1"/>
    <mergeCell ref="A3:C3"/>
    <mergeCell ref="A25:A26"/>
    <mergeCell ref="A27:A28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9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D6" activeCellId="0" sqref="D6"/>
    </sheetView>
  </sheetViews>
  <sheetFormatPr defaultColWidth="11.0546875" defaultRowHeight="12.75" customHeight="true" zeroHeight="false" outlineLevelRow="0" outlineLevelCol="0"/>
  <cols>
    <col collapsed="false" customWidth="true" hidden="false" outlineLevel="0" max="1" min="1" style="0" width="69.56"/>
  </cols>
  <sheetData>
    <row r="1" customFormat="false" ht="25.5" hidden="false" customHeight="false" outlineLevel="0" collapsed="false">
      <c r="A1" s="44" t="s">
        <v>21</v>
      </c>
    </row>
    <row r="2" customFormat="false" ht="25.5" hidden="false" customHeight="false" outlineLevel="0" collapsed="false">
      <c r="A2" s="44"/>
    </row>
    <row r="3" customFormat="false" ht="25.5" hidden="false" customHeight="false" outlineLevel="0" collapsed="false">
      <c r="A3" s="44" t="s">
        <v>22</v>
      </c>
    </row>
    <row r="4" customFormat="false" ht="13.5" hidden="false" customHeight="false" outlineLevel="0" collapsed="false"/>
    <row r="5" customFormat="false" ht="24" hidden="false" customHeight="true" outlineLevel="0" collapsed="false">
      <c r="A5" s="45" t="s">
        <v>23</v>
      </c>
      <c r="B5" s="46" t="n">
        <v>2001</v>
      </c>
      <c r="C5" s="46" t="n">
        <v>2002</v>
      </c>
      <c r="D5" s="0" t="s">
        <v>24</v>
      </c>
    </row>
    <row r="6" customFormat="false" ht="22.5" hidden="false" customHeight="true" outlineLevel="0" collapsed="false">
      <c r="A6" s="47"/>
      <c r="B6" s="46" t="s">
        <v>25</v>
      </c>
      <c r="C6" s="46"/>
    </row>
    <row r="7" customFormat="false" ht="28.5" hidden="false" customHeight="true" outlineLevel="0" collapsed="false">
      <c r="A7" s="48" t="s">
        <v>26</v>
      </c>
      <c r="B7" s="49" t="n">
        <v>35.8</v>
      </c>
      <c r="C7" s="50" t="n">
        <v>0</v>
      </c>
      <c r="D7" s="0" t="n">
        <v>1</v>
      </c>
    </row>
    <row r="8" customFormat="false" ht="28.5" hidden="false" customHeight="true" outlineLevel="0" collapsed="false">
      <c r="A8" s="51" t="s">
        <v>27</v>
      </c>
      <c r="B8" s="52" t="n">
        <v>14.07</v>
      </c>
      <c r="C8" s="53" t="n">
        <f aca="false">14.3+1.38</f>
        <v>15.68</v>
      </c>
      <c r="D8" s="0" t="n">
        <v>1</v>
      </c>
    </row>
    <row r="9" customFormat="false" ht="28.5" hidden="false" customHeight="true" outlineLevel="0" collapsed="false">
      <c r="A9" s="51" t="s">
        <v>28</v>
      </c>
      <c r="B9" s="52" t="n">
        <v>11.2</v>
      </c>
      <c r="C9" s="53" t="n">
        <f aca="false">12.4</f>
        <v>12.4</v>
      </c>
      <c r="D9" s="0" t="n">
        <v>2</v>
      </c>
    </row>
    <row r="10" customFormat="false" ht="28.5" hidden="false" customHeight="true" outlineLevel="0" collapsed="false">
      <c r="A10" s="51" t="s">
        <v>29</v>
      </c>
      <c r="B10" s="52" t="n">
        <v>3.5</v>
      </c>
      <c r="C10" s="53" t="n">
        <v>0</v>
      </c>
      <c r="D10" s="0" t="n">
        <v>3</v>
      </c>
    </row>
    <row r="11" customFormat="false" ht="28.5" hidden="false" customHeight="true" outlineLevel="0" collapsed="false">
      <c r="A11" s="51" t="s">
        <v>30</v>
      </c>
      <c r="B11" s="52" t="n">
        <f aca="false">3.1+0.18</f>
        <v>3.28</v>
      </c>
      <c r="C11" s="53" t="n">
        <f aca="false">2.8+0.18</f>
        <v>2.98</v>
      </c>
      <c r="D11" s="0" t="n">
        <v>2</v>
      </c>
    </row>
    <row r="12" customFormat="false" ht="28.5" hidden="false" customHeight="true" outlineLevel="0" collapsed="false">
      <c r="A12" s="51" t="s">
        <v>31</v>
      </c>
      <c r="B12" s="52" t="n">
        <v>3.2</v>
      </c>
      <c r="C12" s="53" t="n">
        <v>3.3</v>
      </c>
      <c r="D12" s="0" t="n">
        <v>1</v>
      </c>
    </row>
    <row r="13" customFormat="false" ht="28.5" hidden="false" customHeight="true" outlineLevel="0" collapsed="false">
      <c r="A13" s="51" t="s">
        <v>32</v>
      </c>
      <c r="B13" s="52" t="n">
        <v>2.41</v>
      </c>
      <c r="C13" s="53" t="n">
        <v>2.3</v>
      </c>
      <c r="D13" s="0" t="n">
        <v>1</v>
      </c>
    </row>
    <row r="14" customFormat="false" ht="28.5" hidden="false" customHeight="true" outlineLevel="0" collapsed="false">
      <c r="A14" s="51" t="s">
        <v>33</v>
      </c>
      <c r="B14" s="52" t="n">
        <v>1.91</v>
      </c>
      <c r="C14" s="53" t="n">
        <v>1.77</v>
      </c>
      <c r="D14" s="0" t="n">
        <v>3</v>
      </c>
    </row>
    <row r="15" customFormat="false" ht="28.5" hidden="false" customHeight="true" outlineLevel="0" collapsed="false">
      <c r="A15" s="51" t="s">
        <v>34</v>
      </c>
      <c r="B15" s="52" t="n">
        <v>1.67</v>
      </c>
      <c r="C15" s="53" t="n">
        <f aca="false">1.63+0.25</f>
        <v>1.88</v>
      </c>
      <c r="D15" s="0" t="n">
        <v>3</v>
      </c>
    </row>
    <row r="16" customFormat="false" ht="28.5" hidden="false" customHeight="true" outlineLevel="0" collapsed="false">
      <c r="A16" s="51" t="s">
        <v>35</v>
      </c>
      <c r="B16" s="52" t="n">
        <v>1.2</v>
      </c>
      <c r="C16" s="53" t="n">
        <v>1.2</v>
      </c>
      <c r="D16" s="0" t="n">
        <v>1</v>
      </c>
    </row>
    <row r="17" customFormat="false" ht="28.5" hidden="false" customHeight="true" outlineLevel="0" collapsed="false">
      <c r="A17" s="51" t="s">
        <v>36</v>
      </c>
      <c r="B17" s="52" t="n">
        <v>1.03</v>
      </c>
      <c r="C17" s="53" t="n">
        <v>1.2</v>
      </c>
      <c r="D17" s="0" t="n">
        <v>1</v>
      </c>
    </row>
    <row r="18" customFormat="false" ht="28.5" hidden="false" customHeight="true" outlineLevel="0" collapsed="false">
      <c r="A18" s="51" t="s">
        <v>37</v>
      </c>
      <c r="B18" s="52" t="n">
        <f aca="false">0.55+0.48</f>
        <v>1.03</v>
      </c>
      <c r="C18" s="53" t="n">
        <f aca="false">0.6+0.43</f>
        <v>1.03</v>
      </c>
      <c r="D18" s="0" t="n">
        <v>2</v>
      </c>
    </row>
    <row r="19" customFormat="false" ht="28.5" hidden="false" customHeight="true" outlineLevel="0" collapsed="false">
      <c r="A19" s="51" t="s">
        <v>38</v>
      </c>
      <c r="B19" s="52" t="n">
        <v>0.85</v>
      </c>
      <c r="C19" s="53" t="n">
        <v>0.55</v>
      </c>
      <c r="D19" s="0" t="n">
        <v>2</v>
      </c>
    </row>
    <row r="20" customFormat="false" ht="28.5" hidden="false" customHeight="true" outlineLevel="0" collapsed="false">
      <c r="A20" s="51" t="s">
        <v>39</v>
      </c>
      <c r="B20" s="52" t="n">
        <v>0.67</v>
      </c>
      <c r="C20" s="53" t="n">
        <v>0.9</v>
      </c>
      <c r="D20" s="0" t="n">
        <v>2</v>
      </c>
    </row>
    <row r="21" customFormat="false" ht="28.5" hidden="false" customHeight="true" outlineLevel="0" collapsed="false">
      <c r="A21" s="51" t="s">
        <v>40</v>
      </c>
      <c r="B21" s="52" t="n">
        <v>0.66</v>
      </c>
      <c r="C21" s="53" t="n">
        <v>0.92</v>
      </c>
      <c r="D21" s="0" t="n">
        <v>3</v>
      </c>
    </row>
    <row r="22" customFormat="false" ht="28.5" hidden="false" customHeight="true" outlineLevel="0" collapsed="false">
      <c r="A22" s="51" t="s">
        <v>41</v>
      </c>
      <c r="B22" s="52" t="n">
        <v>0.45</v>
      </c>
      <c r="C22" s="53" t="n">
        <v>0.65</v>
      </c>
      <c r="D22" s="0" t="n">
        <v>3</v>
      </c>
    </row>
    <row r="23" customFormat="false" ht="28.5" hidden="false" customHeight="true" outlineLevel="0" collapsed="false">
      <c r="A23" s="51" t="s">
        <v>42</v>
      </c>
      <c r="B23" s="52" t="n">
        <v>0.44</v>
      </c>
      <c r="C23" s="53" t="n">
        <v>0.25</v>
      </c>
      <c r="D23" s="0" t="n">
        <v>2</v>
      </c>
    </row>
    <row r="24" customFormat="false" ht="28.5" hidden="false" customHeight="true" outlineLevel="0" collapsed="false">
      <c r="A24" s="54" t="s">
        <v>43</v>
      </c>
      <c r="B24" s="55" t="n">
        <v>0.13</v>
      </c>
      <c r="C24" s="56" t="n">
        <v>0.32</v>
      </c>
      <c r="D24" s="0" t="n">
        <v>3</v>
      </c>
    </row>
    <row r="25" customFormat="false" ht="27" hidden="false" customHeight="true" outlineLevel="0" collapsed="false">
      <c r="B25" s="57" t="n">
        <f aca="false">SUM(B7:B24)</f>
        <v>83.5</v>
      </c>
      <c r="C25" s="57" t="n">
        <f aca="false">SUM(C7:C24)</f>
        <v>47.33</v>
      </c>
    </row>
    <row r="27" customFormat="false" ht="12.75" hidden="false" customHeight="false" outlineLevel="0" collapsed="false">
      <c r="B27" s="0" t="s">
        <v>44</v>
      </c>
    </row>
    <row r="29" customFormat="false" ht="12.75" hidden="false" customHeight="false" outlineLevel="0" collapsed="false">
      <c r="B29" s="0" t="s">
        <v>45</v>
      </c>
    </row>
  </sheetData>
  <mergeCells count="1">
    <mergeCell ref="B6:C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2000-12-26T10:11:06Z</dcterms:created>
  <dc:creator>Tecnologia Informatica</dc:creator>
  <dc:description/>
  <dc:language>en-US</dc:language>
  <cp:lastModifiedBy>Eduardo Ojea Quintana</cp:lastModifiedBy>
  <cp:lastPrinted>2000-12-28T19:14:54Z</cp:lastPrinted>
  <cp:revision>0</cp:revision>
  <dc:subject/>
  <dc:title/>
</cp:coreProperties>
</file>