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Sheet3" sheetId="2" state="visible" r:id="rId4"/>
    <sheet name="Rates" sheetId="3" state="visible" r:id="rId5"/>
    <sheet name="Note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<sst xmlns="http://schemas.openxmlformats.org/spreadsheetml/2006/main" count="178" uniqueCount="140">
  <si>
    <t xml:space="preserve">MIDWEST</t>
  </si>
  <si>
    <t xml:space="preserve">WEST</t>
  </si>
  <si>
    <t xml:space="preserve">EAST</t>
  </si>
  <si>
    <t xml:space="preserve">CANADA</t>
  </si>
  <si>
    <t xml:space="preserve">Nova</t>
  </si>
  <si>
    <t xml:space="preserve">Westcoast</t>
  </si>
  <si>
    <t xml:space="preserve">Stanfield</t>
  </si>
  <si>
    <t xml:space="preserve">NBPL</t>
  </si>
  <si>
    <t xml:space="preserve">GRLK</t>
  </si>
  <si>
    <t xml:space="preserve">PGT</t>
  </si>
  <si>
    <t xml:space="preserve">NWPL</t>
  </si>
  <si>
    <t xml:space="preserve">TENN</t>
  </si>
  <si>
    <t xml:space="preserve">IROQ</t>
  </si>
  <si>
    <t xml:space="preserve">EMPIRE</t>
  </si>
  <si>
    <t xml:space="preserve">TCPL</t>
  </si>
  <si>
    <t xml:space="preserve">Receipts</t>
  </si>
  <si>
    <t xml:space="preserve">Monchy</t>
  </si>
  <si>
    <t xml:space="preserve">Chicago Extension</t>
  </si>
  <si>
    <t xml:space="preserve">Emerson</t>
  </si>
  <si>
    <t xml:space="preserve">Kingsgate</t>
  </si>
  <si>
    <t xml:space="preserve">Malin</t>
  </si>
  <si>
    <t xml:space="preserve">Sumas</t>
  </si>
  <si>
    <t xml:space="preserve">Niagara</t>
  </si>
  <si>
    <t xml:space="preserve">Waddington</t>
  </si>
  <si>
    <t xml:space="preserve">Chippawa</t>
  </si>
  <si>
    <t xml:space="preserve">Empress</t>
  </si>
  <si>
    <t xml:space="preserve">- into NWPL</t>
  </si>
  <si>
    <t xml:space="preserve">Netback Calcuations</t>
  </si>
  <si>
    <t xml:space="preserve">FT Commodities and Fuel</t>
  </si>
  <si>
    <t xml:space="preserve">USD/MMBtu</t>
  </si>
  <si>
    <t xml:space="preserve">Basis (N-M)</t>
  </si>
  <si>
    <t xml:space="preserve">Dawn</t>
  </si>
  <si>
    <t xml:space="preserve">per Calgary</t>
  </si>
  <si>
    <t xml:space="preserve">Chicago</t>
  </si>
  <si>
    <t xml:space="preserve">Tenn Z6</t>
  </si>
  <si>
    <t xml:space="preserve">TETCO M3</t>
  </si>
  <si>
    <t xml:space="preserve">AECO NIT</t>
  </si>
  <si>
    <t xml:space="preserve">NYMEX</t>
  </si>
  <si>
    <t xml:space="preserve">Firm</t>
  </si>
  <si>
    <t xml:space="preserve">TOTALS</t>
  </si>
  <si>
    <t xml:space="preserve">Pipeline</t>
  </si>
  <si>
    <t xml:space="preserve">Route</t>
  </si>
  <si>
    <t xml:space="preserve">Commodity</t>
  </si>
  <si>
    <t xml:space="preserve">Fuel</t>
  </si>
  <si>
    <t xml:space="preserve">Tolls</t>
  </si>
  <si>
    <t xml:space="preserve">Netback</t>
  </si>
  <si>
    <t xml:space="preserve">West</t>
  </si>
  <si>
    <t xml:space="preserve">WestCoast</t>
  </si>
  <si>
    <t xml:space="preserve">Export at Sumas including Northern LH</t>
  </si>
  <si>
    <t xml:space="preserve">Sumas to delivery points</t>
  </si>
  <si>
    <t xml:space="preserve">Export</t>
  </si>
  <si>
    <t xml:space="preserve">ANG</t>
  </si>
  <si>
    <t xml:space="preserve">A/BC to Kingsgate</t>
  </si>
  <si>
    <t xml:space="preserve">Kingsgate to Malin</t>
  </si>
  <si>
    <t xml:space="preserve">Midwest</t>
  </si>
  <si>
    <t xml:space="preserve">Foothills</t>
  </si>
  <si>
    <t xml:space="preserve">McNeill to Monchy</t>
  </si>
  <si>
    <t xml:space="preserve">Monchy to Chicago</t>
  </si>
  <si>
    <t xml:space="preserve">Alliance</t>
  </si>
  <si>
    <t xml:space="preserve">BC/AB to Chicago</t>
  </si>
  <si>
    <t xml:space="preserve">Empress to Dawn</t>
  </si>
  <si>
    <t xml:space="preserve">Empress to Emerson</t>
  </si>
  <si>
    <t xml:space="preserve">Great Lakes</t>
  </si>
  <si>
    <t xml:space="preserve">Emerson to St. Clair</t>
  </si>
  <si>
    <t xml:space="preserve">Union</t>
  </si>
  <si>
    <t xml:space="preserve">St Clair to Dawn</t>
  </si>
  <si>
    <t xml:space="preserve">Vector</t>
  </si>
  <si>
    <t xml:space="preserve">Chicago to Dawn</t>
  </si>
  <si>
    <t xml:space="preserve">East Coast</t>
  </si>
  <si>
    <t xml:space="preserve">Empress to Niagara</t>
  </si>
  <si>
    <t xml:space="preserve">Tennessee</t>
  </si>
  <si>
    <t xml:space="preserve">Niagara to Zone 6</t>
  </si>
  <si>
    <t xml:space="preserve">Empress to Waddington</t>
  </si>
  <si>
    <t xml:space="preserve">Iroquois</t>
  </si>
  <si>
    <t xml:space="preserve">Waddington to South Comack (TETCO M3)</t>
  </si>
  <si>
    <t xml:space="preserve">Empress to Chippawa</t>
  </si>
  <si>
    <t xml:space="preserve">Empire</t>
  </si>
  <si>
    <t xml:space="preserve">Chippawa to NIMO</t>
  </si>
  <si>
    <t xml:space="preserve">Filling up Alliance</t>
  </si>
  <si>
    <t xml:space="preserve">November, 2000 through March, 2001</t>
  </si>
  <si>
    <t xml:space="preserve">Low</t>
  </si>
  <si>
    <t xml:space="preserve">High</t>
  </si>
  <si>
    <t xml:space="preserve">Case</t>
  </si>
  <si>
    <t xml:space="preserve">New BC Gas</t>
  </si>
  <si>
    <t xml:space="preserve">Fort Liard Gas</t>
  </si>
  <si>
    <t xml:space="preserve">New Alberta Gas</t>
  </si>
  <si>
    <t xml:space="preserve">BC exports to Alberta</t>
  </si>
  <si>
    <t xml:space="preserve">Export volumes at Gordondale will cease to flow</t>
  </si>
  <si>
    <t xml:space="preserve">Malin Reductions</t>
  </si>
  <si>
    <t xml:space="preserve">Malin can cut down to 1550/d.  This will happen when</t>
  </si>
  <si>
    <t xml:space="preserve">  Malin trades above SoCal.  The Socal customers (such as</t>
  </si>
  <si>
    <t xml:space="preserve">  Glendale/Burbank) will buy instead of Malin</t>
  </si>
  <si>
    <t xml:space="preserve">Also some PG&amp;E customers will shift from the Redwood path</t>
  </si>
  <si>
    <t xml:space="preserve">  to the Baja path if they haven't already bought it firm</t>
  </si>
  <si>
    <t xml:space="preserve">Geoff believes that 700,000/d will show up at Dawn, but only</t>
  </si>
  <si>
    <t xml:space="preserve">  reroutes</t>
  </si>
  <si>
    <t xml:space="preserve">  500,000/d will be diverted from TCPL</t>
  </si>
  <si>
    <t xml:space="preserve">  TCPL Long Haul</t>
  </si>
  <si>
    <t xml:space="preserve">Great Lakes/Viking capacity turnbacks or reroutes???</t>
  </si>
  <si>
    <t xml:space="preserve">  Viking Turnback - do the Wisc LDC's still have to bring the gas</t>
  </si>
  <si>
    <t xml:space="preserve">  TCPL Short Haul</t>
  </si>
  <si>
    <t xml:space="preserve">  in via Marshfield to make their ANR transports work??</t>
  </si>
  <si>
    <t xml:space="preserve">GRAND TOTAL</t>
  </si>
  <si>
    <t xml:space="preserve">Basis Implications</t>
  </si>
  <si>
    <t xml:space="preserve">Rockies - will be depressed.</t>
  </si>
  <si>
    <t xml:space="preserve">NWPL is already full in the winter flowing through </t>
  </si>
  <si>
    <t xml:space="preserve">Kemerer, so no more gas will be able to fill in at</t>
  </si>
  <si>
    <t xml:space="preserve">CIG is filling up with the increased Powder River</t>
  </si>
  <si>
    <t xml:space="preserve">production with no increased pipeline takeaway.</t>
  </si>
  <si>
    <t xml:space="preserve">There are some new plants coming online, that will</t>
  </si>
  <si>
    <t xml:space="preserve">absorb the 200,000 of increased production that is</t>
  </si>
  <si>
    <t xml:space="preserve">already flowing today.</t>
  </si>
  <si>
    <t xml:space="preserve">Malin - upward pressure due to competition in the supply basins</t>
  </si>
  <si>
    <t xml:space="preserve">for the gas, and the reduced amount that will flow to</t>
  </si>
  <si>
    <t xml:space="preserve">that point (Steve's estimate of 1.55 bcf/d)</t>
  </si>
  <si>
    <t xml:space="preserve">Sumas - will have to stay strong to attract the gas away from</t>
  </si>
  <si>
    <t xml:space="preserve">Alliance in BC. </t>
  </si>
  <si>
    <t xml:space="preserve">Station 2 - trading nine cents above AECO</t>
  </si>
  <si>
    <t xml:space="preserve">AECO - will continue to get stronger until it crosses variables</t>
  </si>
  <si>
    <t xml:space="preserve">to move the gas to Malin.  Still a lot more room.</t>
  </si>
  <si>
    <t xml:space="preserve">Moved from (.20) to (.18) just this week.</t>
  </si>
  <si>
    <t xml:space="preserve">California Production - can this production increase and flow into</t>
  </si>
  <si>
    <t xml:space="preserve">the California grid by this winter??</t>
  </si>
  <si>
    <t xml:space="preserve">San Juan - SJ East is full going to PG&amp;E so no upward pressure</t>
  </si>
  <si>
    <t xml:space="preserve">SJ North has 50,000/d of space, but whether PG&amp;E</t>
  </si>
  <si>
    <t xml:space="preserve">  or Socal is the market determines of this gas can flow</t>
  </si>
  <si>
    <t xml:space="preserve">  (Needs to be PG&amp;E market to flow???)</t>
  </si>
  <si>
    <t xml:space="preserve">New TW expansion of 140,000/d can flow from SJ to the</t>
  </si>
  <si>
    <t xml:space="preserve">  border.  Will this be sourced from SJ or Permian</t>
  </si>
  <si>
    <t xml:space="preserve">Permian</t>
  </si>
  <si>
    <t xml:space="preserve">Pipeline Implications</t>
  </si>
  <si>
    <t xml:space="preserve">PG&amp;E</t>
  </si>
  <si>
    <t xml:space="preserve">Redwood path less valuable</t>
  </si>
  <si>
    <t xml:space="preserve">Baja path more valuable</t>
  </si>
  <si>
    <t xml:space="preserve">Transcolorado</t>
  </si>
  <si>
    <t xml:space="preserve">If SJ can flow more - the pipe may have some value to </t>
  </si>
  <si>
    <t xml:space="preserve">  move Rockies down to SJ</t>
  </si>
  <si>
    <t xml:space="preserve">TW/EPNG</t>
  </si>
  <si>
    <t xml:space="preserve">May have increased value</t>
  </si>
  <si>
    <t xml:space="preserve">not even worth variables !!!!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</si>
</sst>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#,##0"/>
    <numFmt numFmtId="167" formatCode="[$-409]m/d/yyyy"/>
    <numFmt numFmtId="168" formatCode="_(\$* #,##0.00_);_(\$* \(#,##0.00\);_(\$* \-??_);_(@_)"/>
    <numFmt numFmtId="169" formatCode="_(\$* #,##0.0000_);_(\$* \(#,##0.0000\);_(\$* \-??_);_(@_)"/>
    <numFmt numFmtId="170" formatCode="0%"/>
    <numFmt numFmtId="171" formatCode="0.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23.5"/>
      <color rgb="FF000000"/>
      <name val="Arial"/>
      <family val="2"/>
    </font>
    <font>
      <sz val="19.5"/>
      <color rgb="FF000000"/>
      <name val="Arial"/>
      <family val="2"/>
    </font>
    <font>
      <b val="true"/>
      <sz val="1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350" strike="noStrike" u="none">
                <a:solidFill>
                  <a:srgbClr val="000000"/>
                </a:solidFill>
                <a:uFillTx/>
                <a:latin typeface="Arial"/>
              </a:rPr>
              <a:t>Canadian Volumes by Import Point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686657809831"/>
          <c:y val="0.133866533366658"/>
          <c:w val="0.921844752324919"/>
          <c:h val="0.749862534366408"/>
        </c:manualLayout>
      </c:layout>
      <c:lineChart>
        <c:grouping val="standard"/>
        <c:varyColors val="0"/>
        <c:ser>
          <c:idx val="0"/>
          <c:order val="0"/>
          <c:tx>
            <c:strRef>
              <c:f>Data!$B$3:$B$6</c:f>
              <c:strCache>
                <c:ptCount val="1"/>
                <c:pt idx="0">
                  <c:v>NBPL Monchy 2180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Data!$B$7:$B$27</c:f>
              <c:numCache>
                <c:formatCode>General</c:formatCode>
                <c:ptCount val="21"/>
                <c:pt idx="0">
                  <c:v>1519</c:v>
                </c:pt>
                <c:pt idx="1">
                  <c:v>1548</c:v>
                </c:pt>
                <c:pt idx="2">
                  <c:v>1462</c:v>
                </c:pt>
                <c:pt idx="3">
                  <c:v>1470</c:v>
                </c:pt>
                <c:pt idx="4">
                  <c:v>1530</c:v>
                </c:pt>
                <c:pt idx="5">
                  <c:v>1526</c:v>
                </c:pt>
                <c:pt idx="6">
                  <c:v>1499</c:v>
                </c:pt>
                <c:pt idx="7">
                  <c:v>1468</c:v>
                </c:pt>
                <c:pt idx="8">
                  <c:v>1462</c:v>
                </c:pt>
                <c:pt idx="9">
                  <c:v>1634</c:v>
                </c:pt>
                <c:pt idx="10">
                  <c:v>2089</c:v>
                </c:pt>
                <c:pt idx="11">
                  <c:v>2068</c:v>
                </c:pt>
                <c:pt idx="12">
                  <c:v>1998</c:v>
                </c:pt>
                <c:pt idx="13">
                  <c:v>2099</c:v>
                </c:pt>
                <c:pt idx="14">
                  <c:v>2102</c:v>
                </c:pt>
                <c:pt idx="15">
                  <c:v>2221</c:v>
                </c:pt>
                <c:pt idx="16">
                  <c:v>2226</c:v>
                </c:pt>
                <c:pt idx="17">
                  <c:v>2194</c:v>
                </c:pt>
                <c:pt idx="18">
                  <c:v>2157</c:v>
                </c:pt>
                <c:pt idx="19">
                  <c:v>2065</c:v>
                </c:pt>
                <c:pt idx="20">
                  <c:v>2038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Data!$C$3:$C$6</c:f>
              <c:strCache>
                <c:ptCount val="1"/>
                <c:pt idx="0">
                  <c:v>Chicago Extension 663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Data!$C$7:$C$27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520</c:v>
                </c:pt>
                <c:pt idx="11">
                  <c:v>600</c:v>
                </c:pt>
                <c:pt idx="12">
                  <c:v>653</c:v>
                </c:pt>
                <c:pt idx="13">
                  <c:v>685</c:v>
                </c:pt>
                <c:pt idx="14">
                  <c:v>649</c:v>
                </c:pt>
                <c:pt idx="15">
                  <c:v>656</c:v>
                </c:pt>
                <c:pt idx="16">
                  <c:v>640</c:v>
                </c:pt>
                <c:pt idx="17">
                  <c:v>661</c:v>
                </c:pt>
                <c:pt idx="18">
                  <c:v>657</c:v>
                </c:pt>
                <c:pt idx="19">
                  <c:v>656</c:v>
                </c:pt>
                <c:pt idx="20">
                  <c:v>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Data!$D$3:$D$6</c:f>
              <c:strCache>
                <c:ptCount val="1"/>
                <c:pt idx="0">
                  <c:v>GRLK Emerson 1140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Data!$D$7:$D$27</c:f>
              <c:numCache>
                <c:formatCode>General</c:formatCode>
                <c:ptCount val="21"/>
                <c:pt idx="0">
                  <c:v>1290</c:v>
                </c:pt>
                <c:pt idx="1">
                  <c:v>1207</c:v>
                </c:pt>
                <c:pt idx="2">
                  <c:v>1173</c:v>
                </c:pt>
                <c:pt idx="3">
                  <c:v>1283</c:v>
                </c:pt>
                <c:pt idx="4">
                  <c:v>1517</c:v>
                </c:pt>
                <c:pt idx="5">
                  <c:v>1004</c:v>
                </c:pt>
                <c:pt idx="6">
                  <c:v>1268</c:v>
                </c:pt>
                <c:pt idx="7">
                  <c:v>1334</c:v>
                </c:pt>
                <c:pt idx="8">
                  <c:v>1243</c:v>
                </c:pt>
                <c:pt idx="9">
                  <c:v>1302</c:v>
                </c:pt>
                <c:pt idx="10">
                  <c:v>1311</c:v>
                </c:pt>
                <c:pt idx="11">
                  <c:v>1174</c:v>
                </c:pt>
                <c:pt idx="12">
                  <c:v>1197</c:v>
                </c:pt>
                <c:pt idx="13">
                  <c:v>1285</c:v>
                </c:pt>
                <c:pt idx="14">
                  <c:v>1325</c:v>
                </c:pt>
                <c:pt idx="15">
                  <c:v>1358</c:v>
                </c:pt>
                <c:pt idx="16">
                  <c:v>1360</c:v>
                </c:pt>
                <c:pt idx="17">
                  <c:v>1599</c:v>
                </c:pt>
                <c:pt idx="18">
                  <c:v>1488</c:v>
                </c:pt>
                <c:pt idx="19">
                  <c:v>1432</c:v>
                </c:pt>
                <c:pt idx="20">
                  <c:v>1379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Data!$E$3:$E$6</c:f>
              <c:strCache>
                <c:ptCount val="1"/>
                <c:pt idx="0">
                  <c:v>PGT Kingsgate 2620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Data!$E$7:$E$27</c:f>
              <c:numCache>
                <c:formatCode>General</c:formatCode>
                <c:ptCount val="21"/>
                <c:pt idx="0">
                  <c:v>2449</c:v>
                </c:pt>
                <c:pt idx="1">
                  <c:v>2436</c:v>
                </c:pt>
                <c:pt idx="2">
                  <c:v>2305</c:v>
                </c:pt>
                <c:pt idx="3">
                  <c:v>2330</c:v>
                </c:pt>
                <c:pt idx="4">
                  <c:v>2163</c:v>
                </c:pt>
                <c:pt idx="5">
                  <c:v>2218</c:v>
                </c:pt>
                <c:pt idx="6">
                  <c:v>2366</c:v>
                </c:pt>
                <c:pt idx="7">
                  <c:v>2238</c:v>
                </c:pt>
                <c:pt idx="8">
                  <c:v>2331</c:v>
                </c:pt>
                <c:pt idx="9">
                  <c:v>2285</c:v>
                </c:pt>
                <c:pt idx="10">
                  <c:v>2263</c:v>
                </c:pt>
                <c:pt idx="11">
                  <c:v>2177</c:v>
                </c:pt>
                <c:pt idx="12">
                  <c:v>1973</c:v>
                </c:pt>
                <c:pt idx="13">
                  <c:v>1949</c:v>
                </c:pt>
                <c:pt idx="14">
                  <c:v>1832</c:v>
                </c:pt>
                <c:pt idx="15">
                  <c:v>1679</c:v>
                </c:pt>
                <c:pt idx="16">
                  <c:v>1818</c:v>
                </c:pt>
                <c:pt idx="17">
                  <c:v>2147</c:v>
                </c:pt>
                <c:pt idx="18">
                  <c:v>2324</c:v>
                </c:pt>
                <c:pt idx="19">
                  <c:v>2342</c:v>
                </c:pt>
                <c:pt idx="20">
                  <c:v>2426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Data!$F$3:$F$6</c:f>
              <c:strCache>
                <c:ptCount val="1"/>
                <c:pt idx="0">
                  <c:v>PGT Malin 1930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square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Data!$F$7:$F$27</c:f>
              <c:numCache>
                <c:formatCode>General</c:formatCode>
                <c:ptCount val="21"/>
                <c:pt idx="0">
                  <c:v>1861</c:v>
                </c:pt>
                <c:pt idx="1">
                  <c:v>1750</c:v>
                </c:pt>
                <c:pt idx="2">
                  <c:v>1782</c:v>
                </c:pt>
                <c:pt idx="3">
                  <c:v>1840</c:v>
                </c:pt>
                <c:pt idx="4">
                  <c:v>1789</c:v>
                </c:pt>
                <c:pt idx="5">
                  <c:v>1760</c:v>
                </c:pt>
                <c:pt idx="6">
                  <c:v>1880</c:v>
                </c:pt>
                <c:pt idx="7">
                  <c:v>1798</c:v>
                </c:pt>
                <c:pt idx="8">
                  <c:v>1773</c:v>
                </c:pt>
                <c:pt idx="9">
                  <c:v>1800</c:v>
                </c:pt>
                <c:pt idx="10">
                  <c:v>1773</c:v>
                </c:pt>
                <c:pt idx="11">
                  <c:v>1655</c:v>
                </c:pt>
                <c:pt idx="12">
                  <c:v>1673</c:v>
                </c:pt>
                <c:pt idx="13">
                  <c:v>1806</c:v>
                </c:pt>
                <c:pt idx="14">
                  <c:v>1741</c:v>
                </c:pt>
                <c:pt idx="15">
                  <c:v>1726</c:v>
                </c:pt>
                <c:pt idx="16">
                  <c:v>1758</c:v>
                </c:pt>
                <c:pt idx="17">
                  <c:v>1821</c:v>
                </c:pt>
                <c:pt idx="18">
                  <c:v>1826</c:v>
                </c:pt>
                <c:pt idx="19">
                  <c:v>1813</c:v>
                </c:pt>
                <c:pt idx="20">
                  <c:v>1780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Data!$G$3:$G$6</c:f>
              <c:strCache>
                <c:ptCount val="1"/>
                <c:pt idx="0">
                  <c:v>NWPL Sumas 1640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Data!$G$7:$G$27</c:f>
              <c:numCache>
                <c:formatCode>General</c:formatCode>
                <c:ptCount val="21"/>
                <c:pt idx="0">
                  <c:v>1039</c:v>
                </c:pt>
                <c:pt idx="1">
                  <c:v>984</c:v>
                </c:pt>
                <c:pt idx="2">
                  <c:v>834</c:v>
                </c:pt>
                <c:pt idx="3">
                  <c:v>886</c:v>
                </c:pt>
                <c:pt idx="4">
                  <c:v>925</c:v>
                </c:pt>
                <c:pt idx="5">
                  <c:v>1051</c:v>
                </c:pt>
                <c:pt idx="6">
                  <c:v>1259</c:v>
                </c:pt>
                <c:pt idx="7">
                  <c:v>1248</c:v>
                </c:pt>
                <c:pt idx="8">
                  <c:v>1129</c:v>
                </c:pt>
                <c:pt idx="9">
                  <c:v>1264</c:v>
                </c:pt>
                <c:pt idx="10">
                  <c:v>1359</c:v>
                </c:pt>
                <c:pt idx="11">
                  <c:v>1386</c:v>
                </c:pt>
                <c:pt idx="12">
                  <c:v>1205</c:v>
                </c:pt>
                <c:pt idx="13">
                  <c:v>1155</c:v>
                </c:pt>
                <c:pt idx="14">
                  <c:v>1142</c:v>
                </c:pt>
                <c:pt idx="15">
                  <c:v>965</c:v>
                </c:pt>
                <c:pt idx="16">
                  <c:v>1049</c:v>
                </c:pt>
                <c:pt idx="17">
                  <c:v>1066</c:v>
                </c:pt>
                <c:pt idx="18">
                  <c:v>1084</c:v>
                </c:pt>
                <c:pt idx="19">
                  <c:v>1148</c:v>
                </c:pt>
                <c:pt idx="20">
                  <c:v>1089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Data!$H$3:$H$6</c:f>
              <c:strCache>
                <c:ptCount val="1"/>
                <c:pt idx="0">
                  <c:v>TENN Niagara 1125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Data!$H$7:$H$27</c:f>
              <c:numCache>
                <c:formatCode>General</c:formatCode>
                <c:ptCount val="21"/>
                <c:pt idx="0">
                  <c:v>800</c:v>
                </c:pt>
                <c:pt idx="1">
                  <c:v>717</c:v>
                </c:pt>
                <c:pt idx="2">
                  <c:v>778</c:v>
                </c:pt>
                <c:pt idx="3">
                  <c:v>857</c:v>
                </c:pt>
                <c:pt idx="4">
                  <c:v>815</c:v>
                </c:pt>
                <c:pt idx="5">
                  <c:v>823</c:v>
                </c:pt>
                <c:pt idx="6">
                  <c:v>861</c:v>
                </c:pt>
                <c:pt idx="7">
                  <c:v>878</c:v>
                </c:pt>
                <c:pt idx="8">
                  <c:v>838</c:v>
                </c:pt>
                <c:pt idx="9">
                  <c:v>950</c:v>
                </c:pt>
                <c:pt idx="10">
                  <c:v>964</c:v>
                </c:pt>
                <c:pt idx="11">
                  <c:v>966</c:v>
                </c:pt>
                <c:pt idx="12">
                  <c:v>975</c:v>
                </c:pt>
                <c:pt idx="13">
                  <c:v>890</c:v>
                </c:pt>
                <c:pt idx="14">
                  <c:v>963</c:v>
                </c:pt>
                <c:pt idx="15">
                  <c:v>953</c:v>
                </c:pt>
                <c:pt idx="16">
                  <c:v>960</c:v>
                </c:pt>
                <c:pt idx="17">
                  <c:v>997</c:v>
                </c:pt>
                <c:pt idx="18">
                  <c:v>946</c:v>
                </c:pt>
                <c:pt idx="19">
                  <c:v>978</c:v>
                </c:pt>
                <c:pt idx="20">
                  <c:v>1052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Data!$I$3:$I$6</c:f>
              <c:strCache>
                <c:ptCount val="1"/>
                <c:pt idx="0">
                  <c:v>IROQ Waddington 865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Data!$I$7:$I$27</c:f>
              <c:numCache>
                <c:formatCode>General</c:formatCode>
                <c:ptCount val="21"/>
                <c:pt idx="0">
                  <c:v>809</c:v>
                </c:pt>
                <c:pt idx="1">
                  <c:v>823</c:v>
                </c:pt>
                <c:pt idx="2">
                  <c:v>823</c:v>
                </c:pt>
                <c:pt idx="3">
                  <c:v>844</c:v>
                </c:pt>
                <c:pt idx="4">
                  <c:v>855</c:v>
                </c:pt>
                <c:pt idx="5">
                  <c:v>809</c:v>
                </c:pt>
                <c:pt idx="6">
                  <c:v>856</c:v>
                </c:pt>
                <c:pt idx="7">
                  <c:v>837</c:v>
                </c:pt>
                <c:pt idx="8">
                  <c:v>838</c:v>
                </c:pt>
                <c:pt idx="9">
                  <c:v>876</c:v>
                </c:pt>
                <c:pt idx="10">
                  <c:v>854</c:v>
                </c:pt>
                <c:pt idx="11">
                  <c:v>926</c:v>
                </c:pt>
                <c:pt idx="12">
                  <c:v>981</c:v>
                </c:pt>
                <c:pt idx="13">
                  <c:v>952</c:v>
                </c:pt>
                <c:pt idx="14">
                  <c:v>967</c:v>
                </c:pt>
                <c:pt idx="15">
                  <c:v>977</c:v>
                </c:pt>
                <c:pt idx="16">
                  <c:v>962</c:v>
                </c:pt>
                <c:pt idx="17">
                  <c:v>907</c:v>
                </c:pt>
                <c:pt idx="18">
                  <c:v>938</c:v>
                </c:pt>
                <c:pt idx="19">
                  <c:v>917</c:v>
                </c:pt>
                <c:pt idx="20">
                  <c:v>1088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Data!$J$3:$J$6</c:f>
              <c:strCache>
                <c:ptCount val="1"/>
                <c:pt idx="0">
                  <c:v>EMPIRE Chippawa 463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Data!$A$7:$A$27</c:f>
              <c:strCache>
                <c:ptCount val="21"/>
                <c:pt idx="0">
                  <c:v>Mar-98</c:v>
                </c:pt>
                <c:pt idx="1">
                  <c:v>Apr-98</c:v>
                </c:pt>
                <c:pt idx="2">
                  <c:v>May-98</c:v>
                </c:pt>
                <c:pt idx="3">
                  <c:v>Jun-98</c:v>
                </c:pt>
                <c:pt idx="4">
                  <c:v>Jul-98</c:v>
                </c:pt>
                <c:pt idx="5">
                  <c:v>Aug-98</c:v>
                </c:pt>
                <c:pt idx="6">
                  <c:v>Sep-98</c:v>
                </c:pt>
                <c:pt idx="7">
                  <c:v>Oct-98</c:v>
                </c:pt>
                <c:pt idx="8">
                  <c:v>Nov-98</c:v>
                </c:pt>
                <c:pt idx="9">
                  <c:v>Dec-98</c:v>
                </c:pt>
                <c:pt idx="10">
                  <c:v>Jan-99</c:v>
                </c:pt>
                <c:pt idx="11">
                  <c:v>Feb-99</c:v>
                </c:pt>
                <c:pt idx="12">
                  <c:v>Mar-99</c:v>
                </c:pt>
                <c:pt idx="13">
                  <c:v>Apr-99</c:v>
                </c:pt>
                <c:pt idx="14">
                  <c:v>May-99</c:v>
                </c:pt>
                <c:pt idx="15">
                  <c:v>Jun-99</c:v>
                </c:pt>
                <c:pt idx="16">
                  <c:v>Jul-99</c:v>
                </c:pt>
                <c:pt idx="17">
                  <c:v>Aug-99</c:v>
                </c:pt>
                <c:pt idx="18">
                  <c:v>Sep-99</c:v>
                </c:pt>
                <c:pt idx="19">
                  <c:v>Oct-99</c:v>
                </c:pt>
                <c:pt idx="20">
                  <c:v>Nov-99</c:v>
                </c:pt>
              </c:strCache>
            </c:strRef>
          </c:cat>
          <c:val>
            <c:numRef>
              <c:f>Data!$J$7:$J$27</c:f>
              <c:numCache>
                <c:formatCode>General</c:formatCode>
                <c:ptCount val="21"/>
                <c:pt idx="0">
                  <c:v>99</c:v>
                </c:pt>
                <c:pt idx="1">
                  <c:v>77</c:v>
                </c:pt>
                <c:pt idx="2">
                  <c:v>106</c:v>
                </c:pt>
                <c:pt idx="3">
                  <c:v>116</c:v>
                </c:pt>
                <c:pt idx="4">
                  <c:v>77</c:v>
                </c:pt>
                <c:pt idx="5">
                  <c:v>112</c:v>
                </c:pt>
                <c:pt idx="6">
                  <c:v>159</c:v>
                </c:pt>
                <c:pt idx="7">
                  <c:v>137</c:v>
                </c:pt>
                <c:pt idx="8">
                  <c:v>175</c:v>
                </c:pt>
                <c:pt idx="9">
                  <c:v>143</c:v>
                </c:pt>
                <c:pt idx="10">
                  <c:v>153</c:v>
                </c:pt>
                <c:pt idx="11">
                  <c:v>177</c:v>
                </c:pt>
                <c:pt idx="12">
                  <c:v>174</c:v>
                </c:pt>
                <c:pt idx="13">
                  <c:v>118</c:v>
                </c:pt>
                <c:pt idx="14">
                  <c:v>107</c:v>
                </c:pt>
                <c:pt idx="15">
                  <c:v>105</c:v>
                </c:pt>
                <c:pt idx="16">
                  <c:v>88</c:v>
                </c:pt>
                <c:pt idx="17">
                  <c:v>104</c:v>
                </c:pt>
                <c:pt idx="18">
                  <c:v>94</c:v>
                </c:pt>
                <c:pt idx="19">
                  <c:v>97</c:v>
                </c:pt>
                <c:pt idx="20">
                  <c:v>106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819995"/>
        <c:axId val="18990043"/>
      </c:lineChart>
      <c:catAx>
        <c:axId val="24819995"/>
        <c:scaling>
          <c:orientation val="minMax"/>
        </c:scaling>
        <c:delete val="0"/>
        <c:axPos val="b"/>
        <c:minorGridlines>
          <c:spPr>
            <a:ln w="0">
              <a:solidFill>
                <a:srgbClr val="000000"/>
              </a:solidFill>
            </a:ln>
          </c:spPr>
        </c:min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90043"/>
        <c:crossesAt val="0"/>
        <c:auto val="1"/>
        <c:lblAlgn val="ctr"/>
        <c:lblOffset val="100"/>
        <c:noMultiLvlLbl val="0"/>
      </c:catAx>
      <c:valAx>
        <c:axId val="189900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19995"/>
        <c:crossesAt val="1"/>
        <c:crossBetween val="midCat"/>
        <c:majorUnit val="2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1983298538622"/>
          <c:y val="0.8814796300924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0</xdr:row>
      <xdr:rowOff>9360</xdr:rowOff>
    </xdr:from>
    <xdr:to>
      <xdr:col>14</xdr:col>
      <xdr:colOff>599040</xdr:colOff>
      <xdr:row>44</xdr:row>
      <xdr:rowOff>86040</xdr:rowOff>
    </xdr:to>
    <xdr:graphicFrame>
      <xdr:nvGraphicFramePr>
        <xdr:cNvPr id="0" name="Chart 2"/>
        <xdr:cNvGraphicFramePr/>
      </xdr:nvGraphicFramePr>
      <xdr:xfrm>
        <a:off x="49680" y="9360"/>
        <a:ext cx="9483840" cy="720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0.500246726133991</cdr:x>
      <cdr:y>0.499225193701575</cdr:y>
    </cdr:from>
    <cdr:to>
      <cdr:x>0.513000569368002</cdr:x>
      <cdr:y>0.548762809297676</cdr:y>
    </cdr:to>
    <cdr:sp>
      <cdr:nvSpPr>
        <cdr:cNvPr id="1" name="Text 1"/>
        <cdr:cNvSpPr/>
      </cdr:nvSpPr>
      <cdr:spPr>
        <a:xfrm>
          <a:off x="4744440" y="3595320"/>
          <a:ext cx="120960" cy="356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-360</xdr:colOff>
      <xdr:row>16</xdr:row>
      <xdr:rowOff>86040</xdr:rowOff>
    </xdr:from>
    <xdr:to>
      <xdr:col>11</xdr:col>
      <xdr:colOff>299520</xdr:colOff>
      <xdr:row>16</xdr:row>
      <xdr:rowOff>86040</xdr:rowOff>
    </xdr:to>
    <xdr:sp>
      <xdr:nvSpPr>
        <xdr:cNvPr id="2" name="Line 4"/>
        <xdr:cNvSpPr/>
      </xdr:nvSpPr>
      <xdr:spPr>
        <a:xfrm flipH="1">
          <a:off x="7300080" y="2724480"/>
          <a:ext cx="2998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-360</xdr:colOff>
      <xdr:row>31</xdr:row>
      <xdr:rowOff>86040</xdr:rowOff>
    </xdr:from>
    <xdr:to>
      <xdr:col>11</xdr:col>
      <xdr:colOff>299520</xdr:colOff>
      <xdr:row>31</xdr:row>
      <xdr:rowOff>86040</xdr:rowOff>
    </xdr:to>
    <xdr:sp>
      <xdr:nvSpPr>
        <xdr:cNvPr id="3" name="Line 5"/>
        <xdr:cNvSpPr/>
      </xdr:nvSpPr>
      <xdr:spPr>
        <a:xfrm flipH="1">
          <a:off x="7300080" y="5124600"/>
          <a:ext cx="2998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299160</xdr:colOff>
      <xdr:row>16</xdr:row>
      <xdr:rowOff>95040</xdr:rowOff>
    </xdr:from>
    <xdr:to>
      <xdr:col>11</xdr:col>
      <xdr:colOff>299880</xdr:colOff>
      <xdr:row>31</xdr:row>
      <xdr:rowOff>85680</xdr:rowOff>
    </xdr:to>
    <xdr:sp>
      <xdr:nvSpPr>
        <xdr:cNvPr id="4" name="Line 6"/>
        <xdr:cNvSpPr/>
      </xdr:nvSpPr>
      <xdr:spPr>
        <a:xfrm flipV="1">
          <a:off x="7599600" y="2733480"/>
          <a:ext cx="720" cy="2390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0.85"/>
    <col collapsed="false" customWidth="true" hidden="false" outlineLevel="0" max="11" min="11" style="0" width="0.99"/>
    <col collapsed="false" customWidth="true" hidden="false" outlineLevel="0" max="13" min="13" style="0" width="0.99"/>
    <col collapsed="false" customWidth="true" hidden="false" outlineLevel="0" max="15" min="15" style="0" width="10.28"/>
    <col collapsed="false" customWidth="true" hidden="false" outlineLevel="0" max="16" min="16" style="0" width="0.85"/>
    <col collapsed="false" customWidth="true" hidden="false" outlineLevel="0" max="17" min="17" style="0" width="11.13"/>
  </cols>
  <sheetData>
    <row r="2" customFormat="false" ht="12.75" hidden="false" customHeight="false" outlineLevel="0" collapsed="false">
      <c r="B2" s="1" t="s">
        <v>0</v>
      </c>
      <c r="E2" s="1" t="s">
        <v>1</v>
      </c>
      <c r="H2" s="1" t="s">
        <v>2</v>
      </c>
      <c r="L2" s="1" t="s">
        <v>3</v>
      </c>
      <c r="N2" s="2" t="s">
        <v>4</v>
      </c>
      <c r="O2" s="2" t="s">
        <v>5</v>
      </c>
      <c r="Q2" s="2" t="s">
        <v>6</v>
      </c>
    </row>
    <row r="3" customFormat="false" ht="12.75" hidden="false" customHeight="false" outlineLevel="0" collapsed="false">
      <c r="B3" s="0" t="s">
        <v>7</v>
      </c>
      <c r="D3" s="0" t="s">
        <v>8</v>
      </c>
      <c r="E3" s="0" t="s">
        <v>9</v>
      </c>
      <c r="F3" s="0" t="s">
        <v>9</v>
      </c>
      <c r="G3" s="0" t="s">
        <v>10</v>
      </c>
      <c r="H3" s="0" t="s">
        <v>11</v>
      </c>
      <c r="I3" s="0" t="s">
        <v>12</v>
      </c>
      <c r="J3" s="0" t="s">
        <v>13</v>
      </c>
      <c r="L3" s="0" t="s">
        <v>14</v>
      </c>
      <c r="N3" s="2" t="s">
        <v>15</v>
      </c>
      <c r="O3" s="2" t="s">
        <v>15</v>
      </c>
      <c r="Q3" s="2" t="s">
        <v>15</v>
      </c>
    </row>
    <row r="4" customFormat="false" ht="29.25" hidden="false" customHeight="true" outlineLevel="0" collapsed="false">
      <c r="B4" s="2" t="s">
        <v>16</v>
      </c>
      <c r="C4" s="3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L4" s="2" t="s">
        <v>25</v>
      </c>
      <c r="Q4" s="0" t="s">
        <v>26</v>
      </c>
    </row>
    <row r="5" customFormat="false" ht="12.75" hidden="false" customHeight="false" outlineLevel="0" collapsed="false">
      <c r="A5" s="4"/>
      <c r="B5" s="0" t="n">
        <v>2180</v>
      </c>
      <c r="C5" s="0" t="n">
        <v>663</v>
      </c>
      <c r="D5" s="0" t="n">
        <v>1140</v>
      </c>
      <c r="E5" s="0" t="n">
        <v>2620</v>
      </c>
      <c r="F5" s="0" t="n">
        <v>1930</v>
      </c>
      <c r="G5" s="0" t="n">
        <v>1640</v>
      </c>
      <c r="H5" s="5" t="n">
        <f aca="false">750+350+25</f>
        <v>1125</v>
      </c>
      <c r="I5" s="5" t="n">
        <v>865</v>
      </c>
      <c r="J5" s="0" t="n">
        <v>463</v>
      </c>
    </row>
    <row r="6" customFormat="false" ht="6.75" hidden="false" customHeight="true" outlineLevel="0" collapsed="false">
      <c r="A6" s="4"/>
    </row>
    <row r="7" customFormat="false" ht="12.75" hidden="false" customHeight="false" outlineLevel="0" collapsed="false">
      <c r="A7" s="4" t="n">
        <v>35855</v>
      </c>
      <c r="B7" s="0" t="n">
        <v>1519</v>
      </c>
      <c r="C7" s="0" t="n">
        <v>0</v>
      </c>
      <c r="D7" s="0" t="n">
        <v>1290</v>
      </c>
      <c r="E7" s="0" t="n">
        <v>2449</v>
      </c>
      <c r="F7" s="0" t="n">
        <v>1861</v>
      </c>
      <c r="G7" s="0" t="n">
        <v>1039</v>
      </c>
      <c r="H7" s="0" t="n">
        <v>800</v>
      </c>
      <c r="I7" s="0" t="n">
        <v>809</v>
      </c>
      <c r="J7" s="0" t="n">
        <v>99</v>
      </c>
      <c r="L7" s="0" t="n">
        <v>6710</v>
      </c>
      <c r="N7" s="0" t="n">
        <v>12454</v>
      </c>
      <c r="O7" s="0" t="n">
        <v>2049</v>
      </c>
      <c r="Q7" s="5"/>
    </row>
    <row r="8" customFormat="false" ht="12.75" hidden="false" customHeight="false" outlineLevel="0" collapsed="false">
      <c r="A8" s="4" t="n">
        <v>35886</v>
      </c>
      <c r="B8" s="0" t="n">
        <v>1548</v>
      </c>
      <c r="C8" s="0" t="n">
        <v>0</v>
      </c>
      <c r="D8" s="0" t="n">
        <v>1207</v>
      </c>
      <c r="E8" s="0" t="n">
        <v>2436</v>
      </c>
      <c r="F8" s="0" t="n">
        <v>1750</v>
      </c>
      <c r="G8" s="0" t="n">
        <v>984</v>
      </c>
      <c r="H8" s="0" t="n">
        <v>717</v>
      </c>
      <c r="I8" s="0" t="n">
        <v>823</v>
      </c>
      <c r="J8" s="0" t="n">
        <v>77</v>
      </c>
      <c r="L8" s="0" t="n">
        <v>6687</v>
      </c>
      <c r="N8" s="0" t="n">
        <v>12538</v>
      </c>
      <c r="O8" s="0" t="n">
        <v>2110</v>
      </c>
      <c r="Q8" s="6" t="n">
        <v>-294</v>
      </c>
    </row>
    <row r="9" customFormat="false" ht="12.75" hidden="false" customHeight="false" outlineLevel="0" collapsed="false">
      <c r="A9" s="4" t="n">
        <v>35916</v>
      </c>
      <c r="B9" s="0" t="n">
        <v>1462</v>
      </c>
      <c r="C9" s="0" t="n">
        <v>0</v>
      </c>
      <c r="D9" s="0" t="n">
        <v>1173</v>
      </c>
      <c r="E9" s="0" t="n">
        <v>2305</v>
      </c>
      <c r="F9" s="0" t="n">
        <v>1782</v>
      </c>
      <c r="G9" s="0" t="n">
        <v>834</v>
      </c>
      <c r="H9" s="0" t="n">
        <v>778</v>
      </c>
      <c r="I9" s="0" t="n">
        <v>823</v>
      </c>
      <c r="J9" s="0" t="n">
        <v>106</v>
      </c>
      <c r="L9" s="0" t="n">
        <v>6224</v>
      </c>
      <c r="N9" s="0" t="n">
        <v>12192</v>
      </c>
      <c r="O9" s="0" t="n">
        <v>1854</v>
      </c>
      <c r="Q9" s="6" t="n">
        <v>-333</v>
      </c>
    </row>
    <row r="10" customFormat="false" ht="12.75" hidden="false" customHeight="false" outlineLevel="0" collapsed="false">
      <c r="A10" s="4" t="n">
        <v>35947</v>
      </c>
      <c r="B10" s="0" t="n">
        <v>1470</v>
      </c>
      <c r="C10" s="0" t="n">
        <v>0</v>
      </c>
      <c r="D10" s="0" t="n">
        <v>1283</v>
      </c>
      <c r="E10" s="0" t="n">
        <v>2330</v>
      </c>
      <c r="F10" s="0" t="n">
        <v>1840</v>
      </c>
      <c r="G10" s="0" t="n">
        <v>886</v>
      </c>
      <c r="H10" s="0" t="n">
        <v>857</v>
      </c>
      <c r="I10" s="0" t="n">
        <v>844</v>
      </c>
      <c r="J10" s="0" t="n">
        <v>116</v>
      </c>
      <c r="L10" s="0" t="n">
        <v>6316</v>
      </c>
      <c r="N10" s="0" t="n">
        <v>11991</v>
      </c>
      <c r="O10" s="0" t="n">
        <v>1791</v>
      </c>
      <c r="Q10" s="6" t="n">
        <v>-309</v>
      </c>
    </row>
    <row r="11" customFormat="false" ht="12.75" hidden="false" customHeight="false" outlineLevel="0" collapsed="false">
      <c r="A11" s="4" t="n">
        <v>35977</v>
      </c>
      <c r="B11" s="0" t="n">
        <v>1530</v>
      </c>
      <c r="C11" s="0" t="n">
        <v>0</v>
      </c>
      <c r="D11" s="0" t="n">
        <v>1517</v>
      </c>
      <c r="E11" s="0" t="n">
        <v>2163</v>
      </c>
      <c r="F11" s="0" t="n">
        <v>1789</v>
      </c>
      <c r="G11" s="0" t="n">
        <v>925</v>
      </c>
      <c r="H11" s="0" t="n">
        <v>815</v>
      </c>
      <c r="I11" s="0" t="n">
        <v>855</v>
      </c>
      <c r="J11" s="0" t="n">
        <v>77</v>
      </c>
      <c r="L11" s="0" t="n">
        <v>6275</v>
      </c>
      <c r="N11" s="0" t="n">
        <v>12302</v>
      </c>
      <c r="O11" s="0" t="n">
        <v>1781</v>
      </c>
      <c r="Q11" s="6" t="n">
        <v>-225</v>
      </c>
    </row>
    <row r="12" customFormat="false" ht="12.75" hidden="false" customHeight="false" outlineLevel="0" collapsed="false">
      <c r="A12" s="4" t="n">
        <v>36008</v>
      </c>
      <c r="B12" s="0" t="n">
        <v>1526</v>
      </c>
      <c r="C12" s="0" t="n">
        <v>0</v>
      </c>
      <c r="D12" s="0" t="n">
        <v>1004</v>
      </c>
      <c r="E12" s="0" t="n">
        <v>2218</v>
      </c>
      <c r="F12" s="0" t="n">
        <v>1760</v>
      </c>
      <c r="G12" s="0" t="n">
        <v>1051</v>
      </c>
      <c r="H12" s="0" t="n">
        <v>823</v>
      </c>
      <c r="I12" s="0" t="n">
        <v>809</v>
      </c>
      <c r="J12" s="0" t="n">
        <v>112</v>
      </c>
      <c r="L12" s="0" t="n">
        <v>6272</v>
      </c>
      <c r="N12" s="0" t="n">
        <v>12263</v>
      </c>
      <c r="O12" s="0" t="n">
        <v>1804</v>
      </c>
      <c r="Q12" s="6" t="n">
        <v>-231</v>
      </c>
    </row>
    <row r="13" customFormat="false" ht="12.75" hidden="false" customHeight="false" outlineLevel="0" collapsed="false">
      <c r="A13" s="4" t="n">
        <v>36039</v>
      </c>
      <c r="B13" s="0" t="n">
        <v>1499</v>
      </c>
      <c r="C13" s="0" t="n">
        <v>0</v>
      </c>
      <c r="D13" s="0" t="n">
        <v>1268</v>
      </c>
      <c r="E13" s="0" t="n">
        <v>2366</v>
      </c>
      <c r="F13" s="0" t="n">
        <v>1880</v>
      </c>
      <c r="G13" s="0" t="n">
        <v>1259</v>
      </c>
      <c r="H13" s="0" t="n">
        <v>861</v>
      </c>
      <c r="I13" s="0" t="n">
        <v>856</v>
      </c>
      <c r="J13" s="0" t="n">
        <v>159</v>
      </c>
      <c r="L13" s="0" t="n">
        <v>6096</v>
      </c>
      <c r="N13" s="0" t="n">
        <v>12324</v>
      </c>
      <c r="O13" s="0" t="n">
        <v>1862</v>
      </c>
      <c r="Q13" s="6" t="n">
        <v>-233</v>
      </c>
    </row>
    <row r="14" customFormat="false" ht="12.75" hidden="false" customHeight="false" outlineLevel="0" collapsed="false">
      <c r="A14" s="4" t="n">
        <v>36069</v>
      </c>
      <c r="B14" s="0" t="n">
        <v>1468</v>
      </c>
      <c r="C14" s="0" t="n">
        <v>0</v>
      </c>
      <c r="D14" s="0" t="n">
        <v>1334</v>
      </c>
      <c r="E14" s="0" t="n">
        <v>2238</v>
      </c>
      <c r="F14" s="0" t="n">
        <v>1798</v>
      </c>
      <c r="G14" s="0" t="n">
        <v>1248</v>
      </c>
      <c r="H14" s="0" t="n">
        <v>878</v>
      </c>
      <c r="I14" s="0" t="n">
        <v>837</v>
      </c>
      <c r="J14" s="0" t="n">
        <v>137</v>
      </c>
      <c r="L14" s="0" t="n">
        <v>6386</v>
      </c>
      <c r="N14" s="0" t="n">
        <v>12427</v>
      </c>
      <c r="O14" s="0" t="n">
        <v>1916</v>
      </c>
      <c r="Q14" s="6" t="n">
        <v>-190</v>
      </c>
    </row>
    <row r="15" customFormat="false" ht="12.75" hidden="false" customHeight="false" outlineLevel="0" collapsed="false">
      <c r="A15" s="4" t="n">
        <v>36100</v>
      </c>
      <c r="B15" s="0" t="n">
        <v>1462</v>
      </c>
      <c r="C15" s="0" t="n">
        <v>0</v>
      </c>
      <c r="D15" s="0" t="n">
        <v>1243</v>
      </c>
      <c r="E15" s="0" t="n">
        <v>2331</v>
      </c>
      <c r="F15" s="0" t="n">
        <v>1773</v>
      </c>
      <c r="G15" s="0" t="n">
        <v>1129</v>
      </c>
      <c r="H15" s="0" t="n">
        <v>838</v>
      </c>
      <c r="I15" s="0" t="n">
        <v>838</v>
      </c>
      <c r="J15" s="0" t="n">
        <v>175</v>
      </c>
      <c r="L15" s="0" t="n">
        <v>7022</v>
      </c>
      <c r="N15" s="0" t="n">
        <v>12518</v>
      </c>
      <c r="O15" s="0" t="n">
        <v>1987</v>
      </c>
      <c r="Q15" s="6" t="n">
        <v>-249</v>
      </c>
    </row>
    <row r="16" customFormat="false" ht="12.75" hidden="false" customHeight="false" outlineLevel="0" collapsed="false">
      <c r="A16" s="4" t="n">
        <v>36130</v>
      </c>
      <c r="B16" s="0" t="n">
        <v>1634</v>
      </c>
      <c r="C16" s="0" t="n">
        <v>2</v>
      </c>
      <c r="D16" s="0" t="n">
        <v>1302</v>
      </c>
      <c r="E16" s="0" t="n">
        <v>2285</v>
      </c>
      <c r="F16" s="0" t="n">
        <v>1800</v>
      </c>
      <c r="G16" s="0" t="n">
        <v>1264</v>
      </c>
      <c r="H16" s="0" t="n">
        <v>950</v>
      </c>
      <c r="I16" s="0" t="n">
        <v>876</v>
      </c>
      <c r="J16" s="0" t="n">
        <v>143</v>
      </c>
      <c r="L16" s="0" t="n">
        <v>7022</v>
      </c>
      <c r="N16" s="0" t="n">
        <v>12429</v>
      </c>
      <c r="O16" s="0" t="n">
        <v>2060</v>
      </c>
      <c r="Q16" s="6" t="n">
        <v>-372</v>
      </c>
    </row>
    <row r="17" customFormat="false" ht="18.75" hidden="false" customHeight="true" outlineLevel="0" collapsed="false">
      <c r="A17" s="7" t="n">
        <v>36161</v>
      </c>
      <c r="B17" s="8" t="n">
        <v>2089</v>
      </c>
      <c r="C17" s="8" t="n">
        <v>520</v>
      </c>
      <c r="D17" s="8" t="n">
        <v>1311</v>
      </c>
      <c r="E17" s="8" t="n">
        <v>2263</v>
      </c>
      <c r="F17" s="8" t="n">
        <v>1773</v>
      </c>
      <c r="G17" s="8" t="n">
        <v>1359</v>
      </c>
      <c r="H17" s="8" t="n">
        <v>964</v>
      </c>
      <c r="I17" s="8" t="n">
        <v>854</v>
      </c>
      <c r="J17" s="8" t="n">
        <v>153</v>
      </c>
      <c r="L17" s="8" t="n">
        <v>7098</v>
      </c>
      <c r="N17" s="0" t="n">
        <v>12328</v>
      </c>
      <c r="O17" s="0" t="n">
        <v>1994</v>
      </c>
      <c r="Q17" s="6" t="n">
        <v>-409</v>
      </c>
    </row>
    <row r="18" customFormat="false" ht="12.75" hidden="false" customHeight="false" outlineLevel="0" collapsed="false">
      <c r="A18" s="4" t="n">
        <v>36192</v>
      </c>
      <c r="B18" s="0" t="n">
        <v>2068</v>
      </c>
      <c r="C18" s="0" t="n">
        <v>600</v>
      </c>
      <c r="D18" s="0" t="n">
        <v>1174</v>
      </c>
      <c r="E18" s="0" t="n">
        <v>2177</v>
      </c>
      <c r="F18" s="0" t="n">
        <v>1655</v>
      </c>
      <c r="G18" s="0" t="n">
        <v>1386</v>
      </c>
      <c r="H18" s="0" t="n">
        <v>966</v>
      </c>
      <c r="I18" s="0" t="n">
        <v>926</v>
      </c>
      <c r="J18" s="0" t="n">
        <v>177</v>
      </c>
      <c r="L18" s="0" t="n">
        <v>6773</v>
      </c>
      <c r="N18" s="0" t="n">
        <v>12320</v>
      </c>
      <c r="O18" s="0" t="n">
        <v>2013</v>
      </c>
      <c r="Q18" s="6" t="n">
        <v>-298</v>
      </c>
    </row>
    <row r="19" customFormat="false" ht="12.75" hidden="false" customHeight="false" outlineLevel="0" collapsed="false">
      <c r="A19" s="4" t="n">
        <v>36220</v>
      </c>
      <c r="B19" s="0" t="n">
        <v>1998</v>
      </c>
      <c r="C19" s="0" t="n">
        <v>653</v>
      </c>
      <c r="D19" s="0" t="n">
        <v>1197</v>
      </c>
      <c r="E19" s="0" t="n">
        <v>1973</v>
      </c>
      <c r="F19" s="0" t="n">
        <v>1673</v>
      </c>
      <c r="G19" s="0" t="n">
        <v>1205</v>
      </c>
      <c r="H19" s="0" t="n">
        <v>975</v>
      </c>
      <c r="I19" s="0" t="n">
        <v>981</v>
      </c>
      <c r="J19" s="0" t="n">
        <v>174</v>
      </c>
      <c r="L19" s="0" t="n">
        <v>6787</v>
      </c>
      <c r="N19" s="0" t="n">
        <v>12595</v>
      </c>
      <c r="O19" s="0" t="n">
        <v>2001</v>
      </c>
      <c r="Q19" s="6" t="n">
        <v>-64</v>
      </c>
    </row>
    <row r="20" customFormat="false" ht="12.75" hidden="false" customHeight="false" outlineLevel="0" collapsed="false">
      <c r="A20" s="4" t="n">
        <v>36251</v>
      </c>
      <c r="B20" s="0" t="n">
        <v>2099</v>
      </c>
      <c r="C20" s="0" t="n">
        <v>685</v>
      </c>
      <c r="D20" s="0" t="n">
        <v>1285</v>
      </c>
      <c r="E20" s="0" t="n">
        <v>1949</v>
      </c>
      <c r="F20" s="0" t="n">
        <v>1806</v>
      </c>
      <c r="G20" s="0" t="n">
        <v>1155</v>
      </c>
      <c r="H20" s="0" t="n">
        <v>890</v>
      </c>
      <c r="I20" s="0" t="n">
        <v>952</v>
      </c>
      <c r="J20" s="0" t="n">
        <v>118</v>
      </c>
      <c r="L20" s="0" t="n">
        <v>6656</v>
      </c>
      <c r="N20" s="0" t="n">
        <v>12755</v>
      </c>
      <c r="O20" s="0" t="n">
        <v>2150</v>
      </c>
      <c r="Q20" s="6" t="n">
        <v>-67</v>
      </c>
    </row>
    <row r="21" customFormat="false" ht="12.75" hidden="false" customHeight="false" outlineLevel="0" collapsed="false">
      <c r="A21" s="4" t="n">
        <v>36281</v>
      </c>
      <c r="B21" s="0" t="n">
        <v>2102</v>
      </c>
      <c r="C21" s="0" t="n">
        <v>649</v>
      </c>
      <c r="D21" s="0" t="n">
        <v>1325</v>
      </c>
      <c r="E21" s="0" t="n">
        <v>1832</v>
      </c>
      <c r="F21" s="0" t="n">
        <v>1741</v>
      </c>
      <c r="G21" s="0" t="n">
        <v>1142</v>
      </c>
      <c r="H21" s="0" t="n">
        <v>963</v>
      </c>
      <c r="I21" s="0" t="n">
        <v>967</v>
      </c>
      <c r="J21" s="0" t="n">
        <v>107</v>
      </c>
      <c r="L21" s="0" t="n">
        <v>6635</v>
      </c>
      <c r="N21" s="0" t="n">
        <v>12479</v>
      </c>
      <c r="O21" s="0" t="n">
        <v>1919</v>
      </c>
      <c r="Q21" s="6" t="n">
        <v>-10</v>
      </c>
    </row>
    <row r="22" customFormat="false" ht="12.75" hidden="false" customHeight="false" outlineLevel="0" collapsed="false">
      <c r="A22" s="4" t="n">
        <v>36312</v>
      </c>
      <c r="B22" s="0" t="n">
        <v>2221</v>
      </c>
      <c r="C22" s="0" t="n">
        <v>656</v>
      </c>
      <c r="D22" s="0" t="n">
        <v>1358</v>
      </c>
      <c r="E22" s="0" t="n">
        <v>1679</v>
      </c>
      <c r="F22" s="0" t="n">
        <v>1726</v>
      </c>
      <c r="G22" s="0" t="n">
        <v>965</v>
      </c>
      <c r="H22" s="0" t="n">
        <v>953</v>
      </c>
      <c r="I22" s="0" t="n">
        <v>977</v>
      </c>
      <c r="J22" s="0" t="n">
        <v>105</v>
      </c>
      <c r="L22" s="0" t="n">
        <v>6549</v>
      </c>
      <c r="N22" s="0" t="n">
        <v>11916</v>
      </c>
      <c r="O22" s="0" t="n">
        <v>1774</v>
      </c>
      <c r="Q22" s="6" t="n">
        <v>94</v>
      </c>
    </row>
    <row r="23" customFormat="false" ht="12.75" hidden="false" customHeight="false" outlineLevel="0" collapsed="false">
      <c r="A23" s="4" t="n">
        <v>36342</v>
      </c>
      <c r="B23" s="0" t="n">
        <v>2226</v>
      </c>
      <c r="C23" s="0" t="n">
        <v>640</v>
      </c>
      <c r="D23" s="0" t="n">
        <v>1360</v>
      </c>
      <c r="E23" s="0" t="n">
        <v>1818</v>
      </c>
      <c r="F23" s="0" t="n">
        <v>1758</v>
      </c>
      <c r="G23" s="0" t="n">
        <v>1049</v>
      </c>
      <c r="H23" s="0" t="n">
        <v>960</v>
      </c>
      <c r="I23" s="0" t="n">
        <v>962</v>
      </c>
      <c r="J23" s="0" t="n">
        <v>88</v>
      </c>
      <c r="L23" s="0" t="n">
        <v>6574</v>
      </c>
      <c r="N23" s="0" t="n">
        <v>12492</v>
      </c>
      <c r="O23" s="0" t="n">
        <v>1838</v>
      </c>
      <c r="Q23" s="6" t="n">
        <v>3</v>
      </c>
    </row>
    <row r="24" customFormat="false" ht="12.75" hidden="false" customHeight="false" outlineLevel="0" collapsed="false">
      <c r="A24" s="4" t="n">
        <v>36373</v>
      </c>
      <c r="B24" s="0" t="n">
        <v>2194</v>
      </c>
      <c r="C24" s="0" t="n">
        <v>661</v>
      </c>
      <c r="D24" s="0" t="n">
        <v>1599</v>
      </c>
      <c r="E24" s="0" t="n">
        <v>2147</v>
      </c>
      <c r="F24" s="0" t="n">
        <v>1821</v>
      </c>
      <c r="G24" s="0" t="n">
        <v>1066</v>
      </c>
      <c r="H24" s="0" t="n">
        <v>997</v>
      </c>
      <c r="I24" s="0" t="n">
        <v>907</v>
      </c>
      <c r="J24" s="0" t="n">
        <v>104</v>
      </c>
      <c r="L24" s="0" t="n">
        <v>6651</v>
      </c>
      <c r="N24" s="0" t="n">
        <v>12399</v>
      </c>
      <c r="O24" s="0" t="n">
        <v>1707</v>
      </c>
      <c r="Q24" s="6" t="n">
        <v>-15</v>
      </c>
    </row>
    <row r="25" customFormat="false" ht="12.75" hidden="false" customHeight="false" outlineLevel="0" collapsed="false">
      <c r="A25" s="4" t="n">
        <v>36404</v>
      </c>
      <c r="B25" s="0" t="n">
        <v>2157</v>
      </c>
      <c r="C25" s="0" t="n">
        <v>657</v>
      </c>
      <c r="D25" s="0" t="n">
        <v>1488</v>
      </c>
      <c r="E25" s="0" t="n">
        <v>2324</v>
      </c>
      <c r="F25" s="0" t="n">
        <v>1826</v>
      </c>
      <c r="G25" s="0" t="n">
        <v>1084</v>
      </c>
      <c r="H25" s="0" t="n">
        <v>946</v>
      </c>
      <c r="I25" s="0" t="n">
        <v>938</v>
      </c>
      <c r="J25" s="0" t="n">
        <v>94</v>
      </c>
      <c r="L25" s="0" t="n">
        <v>6792</v>
      </c>
      <c r="N25" s="0" t="n">
        <v>12379</v>
      </c>
      <c r="O25" s="0" t="n">
        <v>1819</v>
      </c>
      <c r="Q25" s="6" t="n">
        <v>-56</v>
      </c>
    </row>
    <row r="26" customFormat="false" ht="12.75" hidden="false" customHeight="false" outlineLevel="0" collapsed="false">
      <c r="A26" s="4" t="n">
        <v>36434</v>
      </c>
      <c r="B26" s="0" t="n">
        <v>2065</v>
      </c>
      <c r="C26" s="0" t="n">
        <v>656</v>
      </c>
      <c r="D26" s="0" t="n">
        <v>1432</v>
      </c>
      <c r="E26" s="0" t="n">
        <v>2342</v>
      </c>
      <c r="F26" s="0" t="n">
        <v>1813</v>
      </c>
      <c r="G26" s="0" t="n">
        <v>1148</v>
      </c>
      <c r="H26" s="0" t="n">
        <v>978</v>
      </c>
      <c r="I26" s="0" t="n">
        <v>917</v>
      </c>
      <c r="J26" s="0" t="n">
        <v>97</v>
      </c>
      <c r="L26" s="0" t="n">
        <v>6733</v>
      </c>
      <c r="N26" s="0" t="n">
        <v>12385</v>
      </c>
      <c r="O26" s="0" t="n">
        <v>1903</v>
      </c>
      <c r="Q26" s="6" t="n">
        <v>-27</v>
      </c>
    </row>
    <row r="27" customFormat="false" ht="12.75" hidden="false" customHeight="false" outlineLevel="0" collapsed="false">
      <c r="A27" s="4" t="n">
        <v>36465</v>
      </c>
      <c r="B27" s="0" t="n">
        <v>2038</v>
      </c>
      <c r="C27" s="0" t="n">
        <v>662</v>
      </c>
      <c r="D27" s="0" t="n">
        <v>1379</v>
      </c>
      <c r="E27" s="0" t="n">
        <v>2426</v>
      </c>
      <c r="F27" s="0" t="n">
        <v>1780</v>
      </c>
      <c r="G27" s="0" t="n">
        <v>1089</v>
      </c>
      <c r="H27" s="0" t="n">
        <v>1052</v>
      </c>
      <c r="I27" s="0" t="n">
        <v>1088</v>
      </c>
      <c r="J27" s="0" t="n">
        <v>106</v>
      </c>
      <c r="L27" s="0" t="n">
        <v>6872</v>
      </c>
      <c r="N27" s="0" t="n">
        <v>12462</v>
      </c>
      <c r="O27" s="0" t="n">
        <v>2006</v>
      </c>
      <c r="Q27" s="6" t="n">
        <v>-219</v>
      </c>
    </row>
    <row r="28" customFormat="false" ht="12.75" hidden="false" customHeight="false" outlineLevel="0" collapsed="false">
      <c r="A28" s="4" t="n">
        <v>36495</v>
      </c>
      <c r="C28" s="0" t="n">
        <v>683</v>
      </c>
      <c r="F28" s="0" t="n">
        <v>1763</v>
      </c>
      <c r="L28" s="0" t="n">
        <v>7162</v>
      </c>
      <c r="N28" s="0" t="n">
        <v>12345</v>
      </c>
      <c r="O28" s="0" t="n">
        <v>2051</v>
      </c>
      <c r="Q28" s="6" t="n">
        <v>-319</v>
      </c>
    </row>
    <row r="29" customFormat="false" ht="12.75" hidden="false" customHeight="false" outlineLevel="0" collapsed="false">
      <c r="A29" s="4" t="n">
        <v>36526</v>
      </c>
      <c r="F29" s="0" t="n">
        <v>1712</v>
      </c>
      <c r="L29" s="0" t="n">
        <v>7136</v>
      </c>
      <c r="N29" s="0" t="n">
        <v>12245</v>
      </c>
      <c r="O29" s="0" t="n">
        <v>2037</v>
      </c>
      <c r="Q29" s="5"/>
    </row>
    <row r="30" customFormat="false" ht="12.75" hidden="false" customHeight="false" outlineLevel="0" collapsed="false">
      <c r="A30" s="4" t="n">
        <v>36557</v>
      </c>
      <c r="F30" s="0" t="n">
        <v>1780</v>
      </c>
      <c r="L30" s="0" t="n">
        <v>6734</v>
      </c>
      <c r="N30" s="0" t="n">
        <v>12275</v>
      </c>
      <c r="O30" s="0" t="n">
        <v>2041</v>
      </c>
      <c r="Q30" s="5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  <row r="36" customFormat="false" ht="12.75" hidden="false" customHeight="false" outlineLevel="0" collapsed="false">
      <c r="A36" s="4"/>
    </row>
    <row r="37" customFormat="false" ht="12.75" hidden="false" customHeight="false" outlineLevel="0" collapsed="false">
      <c r="A37" s="4"/>
    </row>
    <row r="38" customFormat="false" ht="12.75" hidden="false" customHeight="false" outlineLevel="0" collapsed="false">
      <c r="A38" s="4"/>
    </row>
    <row r="39" customFormat="false" ht="12.75" hidden="false" customHeight="false" outlineLevel="0" collapsed="false">
      <c r="A39" s="4"/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0" activeCellId="0" sqref="F4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2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L37" activeCellId="0" sqref="L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3" min="2" style="0" width="11.7"/>
    <col collapsed="false" customWidth="true" hidden="false" outlineLevel="0" max="5" min="5" style="0" width="5.13"/>
    <col collapsed="false" customWidth="true" hidden="false" outlineLevel="0" max="6" min="6" style="0" width="12.42"/>
    <col collapsed="false" customWidth="true" hidden="false" outlineLevel="0" max="10" min="10" style="0" width="0.99"/>
    <col collapsed="false" customWidth="true" hidden="false" outlineLevel="0" max="11" min="11" style="0" width="11.28"/>
  </cols>
  <sheetData>
    <row r="1" customFormat="false" ht="15.75" hidden="false" customHeight="false" outlineLevel="0" collapsed="false">
      <c r="A1" s="9" t="s">
        <v>27</v>
      </c>
      <c r="F1" s="10" t="n">
        <v>36614</v>
      </c>
    </row>
    <row r="2" customFormat="false" ht="15.75" hidden="false" customHeight="false" outlineLevel="0" collapsed="false">
      <c r="A2" s="9" t="s">
        <v>28</v>
      </c>
    </row>
    <row r="3" customFormat="false" ht="12.75" hidden="false" customHeight="false" outlineLevel="0" collapsed="false">
      <c r="A3" s="1" t="s">
        <v>29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30</v>
      </c>
      <c r="B5" s="0" t="s">
        <v>20</v>
      </c>
      <c r="C5" s="11" t="n">
        <v>0.065</v>
      </c>
    </row>
    <row r="6" customFormat="false" ht="12.75" hidden="false" customHeight="false" outlineLevel="0" collapsed="false">
      <c r="A6" s="1"/>
      <c r="B6" s="0" t="s">
        <v>31</v>
      </c>
      <c r="C6" s="11" t="n">
        <v>0.2725</v>
      </c>
    </row>
    <row r="7" customFormat="false" ht="12.75" hidden="false" customHeight="false" outlineLevel="0" collapsed="false">
      <c r="A7" s="1"/>
      <c r="B7" s="0" t="s">
        <v>21</v>
      </c>
      <c r="C7" s="11" t="n">
        <v>0.13</v>
      </c>
      <c r="D7" s="0" t="s">
        <v>32</v>
      </c>
    </row>
    <row r="8" customFormat="false" ht="12.75" hidden="false" customHeight="false" outlineLevel="0" collapsed="false">
      <c r="A8" s="1"/>
      <c r="B8" s="0" t="s">
        <v>33</v>
      </c>
      <c r="C8" s="11" t="n">
        <v>0.13</v>
      </c>
    </row>
    <row r="9" customFormat="false" ht="12.75" hidden="false" customHeight="false" outlineLevel="0" collapsed="false">
      <c r="A9" s="1"/>
      <c r="B9" s="0" t="s">
        <v>34</v>
      </c>
      <c r="C9" s="11" t="n">
        <v>0.82</v>
      </c>
    </row>
    <row r="10" customFormat="false" ht="12.75" hidden="false" customHeight="false" outlineLevel="0" collapsed="false">
      <c r="A10" s="1"/>
      <c r="B10" s="0" t="s">
        <v>35</v>
      </c>
      <c r="C10" s="11" t="n">
        <v>0.69</v>
      </c>
    </row>
    <row r="11" customFormat="false" ht="12.75" hidden="false" customHeight="false" outlineLevel="0" collapsed="false">
      <c r="A11" s="1"/>
      <c r="B11" s="0" t="s">
        <v>36</v>
      </c>
      <c r="C11" s="11" t="n">
        <v>-0.2</v>
      </c>
    </row>
    <row r="12" customFormat="false" ht="12.75" hidden="false" customHeight="false" outlineLevel="0" collapsed="false">
      <c r="A12" s="1"/>
      <c r="B12" s="0" t="s">
        <v>37</v>
      </c>
      <c r="C12" s="11" t="n">
        <v>3.0766</v>
      </c>
    </row>
    <row r="13" customFormat="false" ht="12.75" hidden="false" customHeight="false" outlineLevel="0" collapsed="false">
      <c r="F13" s="12" t="s">
        <v>38</v>
      </c>
      <c r="G13" s="12"/>
      <c r="H13" s="13" t="s">
        <v>39</v>
      </c>
      <c r="I13" s="13"/>
      <c r="K13" s="12" t="s">
        <v>36</v>
      </c>
    </row>
    <row r="14" customFormat="false" ht="12.75" hidden="false" customHeight="false" outlineLevel="0" collapsed="false">
      <c r="A14" s="1" t="s">
        <v>40</v>
      </c>
      <c r="B14" s="1" t="s">
        <v>41</v>
      </c>
      <c r="F14" s="14" t="s">
        <v>42</v>
      </c>
      <c r="G14" s="15" t="s">
        <v>43</v>
      </c>
      <c r="H14" s="12" t="s">
        <v>44</v>
      </c>
      <c r="I14" s="12" t="s">
        <v>43</v>
      </c>
      <c r="K14" s="12" t="s">
        <v>45</v>
      </c>
    </row>
    <row r="15" customFormat="false" ht="6.75" hidden="false" customHeight="true" outlineLevel="0" collapsed="false">
      <c r="F15" s="11"/>
      <c r="G15" s="16"/>
    </row>
    <row r="16" customFormat="false" ht="16.5" hidden="false" customHeight="false" outlineLevel="0" collapsed="false">
      <c r="A16" s="17" t="s">
        <v>46</v>
      </c>
      <c r="B16" s="18"/>
      <c r="C16" s="18"/>
      <c r="D16" s="18"/>
      <c r="E16" s="18"/>
      <c r="F16" s="19"/>
      <c r="G16" s="20"/>
      <c r="H16" s="18"/>
      <c r="I16" s="18"/>
      <c r="J16" s="18"/>
      <c r="K16" s="21"/>
    </row>
    <row r="17" customFormat="false" ht="12.75" hidden="false" customHeight="false" outlineLevel="0" collapsed="false">
      <c r="A17" s="22" t="s">
        <v>47</v>
      </c>
      <c r="B17" s="23" t="s">
        <v>48</v>
      </c>
      <c r="C17" s="23"/>
      <c r="D17" s="23"/>
      <c r="E17" s="23"/>
      <c r="F17" s="11" t="n">
        <f aca="false">0.025*0.6</f>
        <v>0.015</v>
      </c>
      <c r="G17" s="16" t="n">
        <f aca="false">0.0357+0.0075</f>
        <v>0.0432</v>
      </c>
      <c r="H17" s="24" t="n">
        <f aca="false">F17</f>
        <v>0.015</v>
      </c>
      <c r="I17" s="25" t="n">
        <f aca="false">G17</f>
        <v>0.0432</v>
      </c>
      <c r="J17" s="23"/>
      <c r="K17" s="26" t="n">
        <f aca="false">C$7-H17-((C$12+C$11)*I17)</f>
        <v>-0.00926911999999999</v>
      </c>
    </row>
    <row r="18" customFormat="false" ht="12.75" hidden="false" customHeight="false" outlineLevel="0" collapsed="false">
      <c r="A18" s="22"/>
      <c r="B18" s="23"/>
      <c r="C18" s="23"/>
      <c r="D18" s="23"/>
      <c r="E18" s="23"/>
      <c r="F18" s="11"/>
      <c r="G18" s="16"/>
      <c r="H18" s="23"/>
      <c r="I18" s="23"/>
      <c r="J18" s="23"/>
      <c r="K18" s="26"/>
    </row>
    <row r="19" customFormat="false" ht="12.75" hidden="false" customHeight="false" outlineLevel="0" collapsed="false">
      <c r="A19" s="22" t="s">
        <v>47</v>
      </c>
      <c r="B19" s="23" t="s">
        <v>48</v>
      </c>
      <c r="C19" s="23"/>
      <c r="D19" s="23"/>
      <c r="E19" s="23"/>
      <c r="F19" s="11" t="n">
        <f aca="false">F17</f>
        <v>0.015</v>
      </c>
      <c r="G19" s="16" t="n">
        <f aca="false">G17</f>
        <v>0.0432</v>
      </c>
      <c r="H19" s="23"/>
      <c r="I19" s="23"/>
      <c r="J19" s="23"/>
      <c r="K19" s="26"/>
    </row>
    <row r="20" customFormat="false" ht="12.75" hidden="false" customHeight="false" outlineLevel="0" collapsed="false">
      <c r="A20" s="27" t="s">
        <v>10</v>
      </c>
      <c r="B20" s="28" t="s">
        <v>49</v>
      </c>
      <c r="C20" s="23"/>
      <c r="D20" s="23"/>
      <c r="E20" s="23"/>
      <c r="F20" s="11" t="n">
        <f aca="false">0.03+0.0072+0.0022</f>
        <v>0.0394</v>
      </c>
      <c r="G20" s="16" t="n">
        <v>0.0121</v>
      </c>
      <c r="H20" s="24" t="n">
        <f aca="false">SUM(F19:F20)</f>
        <v>0.0544</v>
      </c>
      <c r="I20" s="16" t="n">
        <f aca="false">SUM(G19:G20)</f>
        <v>0.0553</v>
      </c>
      <c r="J20" s="23"/>
      <c r="K20" s="26" t="n">
        <f aca="false">C$7-H20-((C$12+C$11)*I20)</f>
        <v>-0.08347598</v>
      </c>
    </row>
    <row r="21" customFormat="false" ht="12.75" hidden="false" customHeight="false" outlineLevel="0" collapsed="false">
      <c r="A21" s="22"/>
      <c r="B21" s="23"/>
      <c r="C21" s="23"/>
      <c r="D21" s="23"/>
      <c r="E21" s="23"/>
      <c r="F21" s="11"/>
      <c r="G21" s="16"/>
      <c r="H21" s="23"/>
      <c r="I21" s="23"/>
      <c r="J21" s="23"/>
      <c r="K21" s="26"/>
    </row>
    <row r="22" customFormat="false" ht="12.75" hidden="false" customHeight="false" outlineLevel="0" collapsed="false">
      <c r="A22" s="22" t="s">
        <v>4</v>
      </c>
      <c r="B22" s="23" t="s">
        <v>50</v>
      </c>
      <c r="C22" s="23"/>
      <c r="D22" s="23"/>
      <c r="E22" s="23"/>
      <c r="F22" s="11" t="n">
        <v>0</v>
      </c>
      <c r="G22" s="16" t="n">
        <v>0</v>
      </c>
      <c r="H22" s="23"/>
      <c r="I22" s="23"/>
      <c r="J22" s="23"/>
      <c r="K22" s="26"/>
    </row>
    <row r="23" customFormat="false" ht="12.75" hidden="false" customHeight="false" outlineLevel="0" collapsed="false">
      <c r="A23" s="22" t="s">
        <v>51</v>
      </c>
      <c r="B23" s="23" t="s">
        <v>52</v>
      </c>
      <c r="C23" s="23"/>
      <c r="D23" s="23"/>
      <c r="E23" s="23"/>
      <c r="F23" s="11" t="n">
        <v>0.004</v>
      </c>
      <c r="G23" s="16" t="n">
        <v>0.016</v>
      </c>
      <c r="H23" s="23"/>
      <c r="I23" s="23"/>
      <c r="J23" s="23"/>
      <c r="K23" s="26"/>
    </row>
    <row r="24" customFormat="false" ht="12.75" hidden="false" customHeight="false" outlineLevel="0" collapsed="false">
      <c r="A24" s="27" t="s">
        <v>9</v>
      </c>
      <c r="B24" s="28" t="s">
        <v>53</v>
      </c>
      <c r="C24" s="29"/>
      <c r="D24" s="23"/>
      <c r="E24" s="23"/>
      <c r="F24" s="11" t="n">
        <f aca="false">0.007962+0.0072+0.0022</f>
        <v>0.017362</v>
      </c>
      <c r="G24" s="16" t="n">
        <v>0.0245</v>
      </c>
      <c r="H24" s="24" t="n">
        <f aca="false">SUM(F22:F24)</f>
        <v>0.021362</v>
      </c>
      <c r="I24" s="25" t="n">
        <f aca="false">SUM(G22:G24)</f>
        <v>0.0405</v>
      </c>
      <c r="J24" s="23"/>
      <c r="K24" s="30" t="n">
        <f aca="false">C$5-H24-((C$12+C$11)*I24)</f>
        <v>-0.0728643</v>
      </c>
    </row>
    <row r="25" customFormat="false" ht="13.5" hidden="false" customHeight="false" outlineLevel="0" collapsed="false">
      <c r="A25" s="31"/>
      <c r="B25" s="32"/>
      <c r="C25" s="32"/>
      <c r="D25" s="32"/>
      <c r="E25" s="32"/>
      <c r="F25" s="33"/>
      <c r="G25" s="34"/>
      <c r="H25" s="32"/>
      <c r="I25" s="32"/>
      <c r="J25" s="32"/>
      <c r="K25" s="35"/>
    </row>
    <row r="26" customFormat="false" ht="6" hidden="false" customHeight="true" outlineLevel="0" collapsed="false">
      <c r="A26" s="23"/>
      <c r="B26" s="23"/>
      <c r="C26" s="23"/>
      <c r="D26" s="23"/>
      <c r="E26" s="23"/>
      <c r="F26" s="11"/>
      <c r="G26" s="16"/>
      <c r="H26" s="23"/>
      <c r="I26" s="23"/>
      <c r="J26" s="23"/>
      <c r="K26" s="11"/>
    </row>
    <row r="27" customFormat="false" ht="16.5" hidden="false" customHeight="false" outlineLevel="0" collapsed="false">
      <c r="A27" s="17" t="s">
        <v>54</v>
      </c>
      <c r="B27" s="18"/>
      <c r="C27" s="18"/>
      <c r="D27" s="18"/>
      <c r="E27" s="18"/>
      <c r="F27" s="19"/>
      <c r="G27" s="20"/>
      <c r="H27" s="18"/>
      <c r="I27" s="18"/>
      <c r="J27" s="18"/>
      <c r="K27" s="36"/>
    </row>
    <row r="28" customFormat="false" ht="12.75" hidden="false" customHeight="false" outlineLevel="0" collapsed="false">
      <c r="A28" s="37" t="s">
        <v>4</v>
      </c>
      <c r="B28" s="38" t="s">
        <v>50</v>
      </c>
      <c r="C28" s="38"/>
      <c r="D28" s="38"/>
      <c r="E28" s="38"/>
      <c r="F28" s="39" t="n">
        <v>0</v>
      </c>
      <c r="G28" s="40" t="n">
        <v>0</v>
      </c>
      <c r="H28" s="38"/>
      <c r="I28" s="38"/>
      <c r="J28" s="38"/>
      <c r="K28" s="41"/>
    </row>
    <row r="29" customFormat="false" ht="12.75" hidden="false" customHeight="false" outlineLevel="0" collapsed="false">
      <c r="A29" s="37" t="s">
        <v>55</v>
      </c>
      <c r="B29" s="38" t="s">
        <v>56</v>
      </c>
      <c r="C29" s="38"/>
      <c r="D29" s="38"/>
      <c r="E29" s="38"/>
      <c r="F29" s="39" t="n">
        <v>0</v>
      </c>
      <c r="G29" s="40" t="n">
        <v>0.008</v>
      </c>
      <c r="H29" s="38"/>
      <c r="I29" s="38"/>
      <c r="J29" s="38"/>
      <c r="K29" s="41"/>
    </row>
    <row r="30" customFormat="false" ht="12.75" hidden="false" customHeight="false" outlineLevel="0" collapsed="false">
      <c r="A30" s="37" t="s">
        <v>7</v>
      </c>
      <c r="B30" s="38" t="s">
        <v>57</v>
      </c>
      <c r="C30" s="38"/>
      <c r="D30" s="38"/>
      <c r="E30" s="38"/>
      <c r="F30" s="39" t="n">
        <v>0</v>
      </c>
      <c r="G30" s="40" t="n">
        <v>0.04</v>
      </c>
      <c r="H30" s="42" t="n">
        <f aca="false">SUM(F28:F30)</f>
        <v>0</v>
      </c>
      <c r="I30" s="43" t="n">
        <f aca="false">SUM(G28:G30)</f>
        <v>0.048</v>
      </c>
      <c r="J30" s="38"/>
      <c r="K30" s="41" t="n">
        <f aca="false">C$8-H30-((C$12+C$11)*I30)</f>
        <v>-0.0080768</v>
      </c>
    </row>
    <row r="31" customFormat="false" ht="12.75" hidden="false" customHeight="false" outlineLevel="0" collapsed="false">
      <c r="A31" s="37"/>
      <c r="B31" s="38"/>
      <c r="C31" s="38"/>
      <c r="D31" s="38"/>
      <c r="E31" s="38"/>
      <c r="F31" s="39"/>
      <c r="G31" s="40"/>
      <c r="H31" s="38"/>
      <c r="I31" s="38"/>
      <c r="J31" s="38"/>
      <c r="K31" s="41"/>
    </row>
    <row r="32" customFormat="false" ht="12.75" hidden="false" customHeight="false" outlineLevel="0" collapsed="false">
      <c r="A32" s="37" t="s">
        <v>58</v>
      </c>
      <c r="B32" s="38" t="s">
        <v>59</v>
      </c>
      <c r="C32" s="38"/>
      <c r="D32" s="38"/>
      <c r="E32" s="38"/>
      <c r="F32" s="39" t="n">
        <v>0</v>
      </c>
      <c r="G32" s="40" t="n">
        <v>0.045</v>
      </c>
      <c r="H32" s="42" t="n">
        <f aca="false">F32</f>
        <v>0</v>
      </c>
      <c r="I32" s="43" t="n">
        <f aca="false">G32</f>
        <v>0.045</v>
      </c>
      <c r="J32" s="38"/>
      <c r="K32" s="41" t="n">
        <f aca="false">C$8-H32-((C$12+C$11)*I32)</f>
        <v>0.000553000000000026</v>
      </c>
    </row>
    <row r="33" customFormat="false" ht="12.75" hidden="false" customHeight="false" outlineLevel="0" collapsed="false">
      <c r="A33" s="22"/>
      <c r="B33" s="23"/>
      <c r="C33" s="23"/>
      <c r="D33" s="23"/>
      <c r="E33" s="23"/>
      <c r="F33" s="11"/>
      <c r="G33" s="16"/>
      <c r="H33" s="23"/>
      <c r="I33" s="23"/>
      <c r="J33" s="23"/>
      <c r="K33" s="26"/>
    </row>
    <row r="34" customFormat="false" ht="12.75" hidden="false" customHeight="false" outlineLevel="0" collapsed="false">
      <c r="A34" s="44" t="s">
        <v>4</v>
      </c>
      <c r="B34" s="29" t="s">
        <v>50</v>
      </c>
      <c r="C34" s="29"/>
      <c r="D34" s="29"/>
      <c r="E34" s="29"/>
      <c r="F34" s="45" t="n">
        <v>0</v>
      </c>
      <c r="G34" s="46" t="n">
        <v>0</v>
      </c>
      <c r="H34" s="29"/>
      <c r="I34" s="29"/>
      <c r="J34" s="29"/>
      <c r="K34" s="47"/>
    </row>
    <row r="35" customFormat="false" ht="12.75" hidden="false" customHeight="false" outlineLevel="0" collapsed="false">
      <c r="A35" s="44" t="s">
        <v>14</v>
      </c>
      <c r="B35" s="29" t="s">
        <v>60</v>
      </c>
      <c r="C35" s="29"/>
      <c r="D35" s="29"/>
      <c r="E35" s="29"/>
      <c r="F35" s="45" t="n">
        <v>0.0298</v>
      </c>
      <c r="G35" s="46" t="n">
        <v>0.0754</v>
      </c>
      <c r="H35" s="48" t="n">
        <f aca="false">SUM(F34:F35)</f>
        <v>0.0298</v>
      </c>
      <c r="I35" s="46" t="n">
        <f aca="false">SUM(G34:G35)</f>
        <v>0.0754</v>
      </c>
      <c r="J35" s="29"/>
      <c r="K35" s="49" t="n">
        <f aca="false">C6-H35-((C12+C11)*I35)</f>
        <v>0.0258043600000001</v>
      </c>
    </row>
    <row r="36" customFormat="false" ht="12.75" hidden="false" customHeight="false" outlineLevel="0" collapsed="false">
      <c r="A36" s="44"/>
      <c r="B36" s="29"/>
      <c r="C36" s="29"/>
      <c r="D36" s="29"/>
      <c r="E36" s="29"/>
      <c r="F36" s="45"/>
      <c r="G36" s="46"/>
      <c r="H36" s="29"/>
      <c r="I36" s="29"/>
      <c r="J36" s="29"/>
      <c r="K36" s="49"/>
    </row>
    <row r="37" customFormat="false" ht="12.75" hidden="false" customHeight="false" outlineLevel="0" collapsed="false">
      <c r="A37" s="44" t="s">
        <v>4</v>
      </c>
      <c r="B37" s="29" t="s">
        <v>50</v>
      </c>
      <c r="C37" s="29"/>
      <c r="D37" s="29"/>
      <c r="E37" s="29"/>
      <c r="F37" s="45" t="n">
        <v>0</v>
      </c>
      <c r="G37" s="46" t="n">
        <v>0</v>
      </c>
      <c r="H37" s="29"/>
      <c r="I37" s="29"/>
      <c r="J37" s="29"/>
      <c r="K37" s="49"/>
    </row>
    <row r="38" customFormat="false" ht="12.75" hidden="false" customHeight="false" outlineLevel="0" collapsed="false">
      <c r="A38" s="44" t="s">
        <v>14</v>
      </c>
      <c r="B38" s="29" t="s">
        <v>61</v>
      </c>
      <c r="C38" s="29"/>
      <c r="D38" s="29"/>
      <c r="E38" s="29"/>
      <c r="F38" s="45" t="n">
        <v>0.0104</v>
      </c>
      <c r="G38" s="46" t="n">
        <v>0.0278</v>
      </c>
      <c r="H38" s="29"/>
      <c r="I38" s="29"/>
      <c r="J38" s="29"/>
      <c r="K38" s="49"/>
    </row>
    <row r="39" customFormat="false" ht="12.75" hidden="false" customHeight="false" outlineLevel="0" collapsed="false">
      <c r="A39" s="44" t="s">
        <v>62</v>
      </c>
      <c r="B39" s="29" t="s">
        <v>63</v>
      </c>
      <c r="C39" s="29"/>
      <c r="D39" s="29"/>
      <c r="E39" s="29"/>
      <c r="F39" s="45" t="n">
        <v>0.013</v>
      </c>
      <c r="G39" s="46" t="n">
        <v>0.044</v>
      </c>
      <c r="H39" s="29"/>
      <c r="I39" s="29"/>
      <c r="J39" s="29"/>
      <c r="K39" s="49"/>
    </row>
    <row r="40" customFormat="false" ht="12.75" hidden="false" customHeight="false" outlineLevel="0" collapsed="false">
      <c r="A40" s="44" t="s">
        <v>64</v>
      </c>
      <c r="B40" s="29" t="s">
        <v>65</v>
      </c>
      <c r="C40" s="29"/>
      <c r="D40" s="29"/>
      <c r="E40" s="29"/>
      <c r="F40" s="45" t="n">
        <v>0.014</v>
      </c>
      <c r="G40" s="46" t="n">
        <v>0</v>
      </c>
      <c r="H40" s="48" t="n">
        <f aca="false">SUM(F37:F40)</f>
        <v>0.0374</v>
      </c>
      <c r="I40" s="50" t="n">
        <f aca="false">SUM(G37:G40)</f>
        <v>0.0718</v>
      </c>
      <c r="J40" s="29"/>
      <c r="K40" s="49" t="n">
        <f aca="false">C$6-H40-((C$12+C$11)*I40)</f>
        <v>0.0285601200000001</v>
      </c>
    </row>
    <row r="41" customFormat="false" ht="12.75" hidden="false" customHeight="false" outlineLevel="0" collapsed="false">
      <c r="A41" s="44"/>
      <c r="B41" s="29"/>
      <c r="C41" s="29"/>
      <c r="D41" s="29"/>
      <c r="E41" s="29"/>
      <c r="F41" s="45"/>
      <c r="G41" s="46"/>
      <c r="H41" s="29"/>
      <c r="I41" s="29"/>
      <c r="J41" s="29"/>
      <c r="K41" s="49"/>
    </row>
    <row r="42" customFormat="false" ht="12.75" hidden="false" customHeight="false" outlineLevel="0" collapsed="false">
      <c r="A42" s="44" t="s">
        <v>58</v>
      </c>
      <c r="B42" s="29" t="s">
        <v>59</v>
      </c>
      <c r="C42" s="29"/>
      <c r="D42" s="29"/>
      <c r="E42" s="29"/>
      <c r="F42" s="45" t="n">
        <v>0</v>
      </c>
      <c r="G42" s="46" t="n">
        <v>0.045</v>
      </c>
      <c r="H42" s="29"/>
      <c r="I42" s="29"/>
      <c r="J42" s="29"/>
      <c r="K42" s="49"/>
    </row>
    <row r="43" customFormat="false" ht="12.75" hidden="false" customHeight="false" outlineLevel="0" collapsed="false">
      <c r="A43" s="44" t="s">
        <v>66</v>
      </c>
      <c r="B43" s="29" t="s">
        <v>67</v>
      </c>
      <c r="C43" s="29"/>
      <c r="D43" s="29"/>
      <c r="E43" s="29"/>
      <c r="F43" s="45" t="n">
        <v>0.007</v>
      </c>
      <c r="G43" s="46" t="n">
        <v>0.01</v>
      </c>
      <c r="H43" s="48" t="n">
        <f aca="false">SUM(F42:F43)</f>
        <v>0.007</v>
      </c>
      <c r="I43" s="50" t="n">
        <f aca="false">SUM(G42:G43)</f>
        <v>0.055</v>
      </c>
      <c r="J43" s="29"/>
      <c r="K43" s="49" t="n">
        <f aca="false">C$6-H43-((C$12+C$11)*I43)</f>
        <v>0.107287</v>
      </c>
    </row>
    <row r="44" customFormat="false" ht="13.5" hidden="false" customHeight="false" outlineLevel="0" collapsed="false">
      <c r="A44" s="31"/>
      <c r="B44" s="32"/>
      <c r="C44" s="32"/>
      <c r="D44" s="32"/>
      <c r="E44" s="32"/>
      <c r="F44" s="33"/>
      <c r="G44" s="34"/>
      <c r="H44" s="32"/>
      <c r="I44" s="32"/>
      <c r="J44" s="32"/>
      <c r="K44" s="35"/>
    </row>
    <row r="45" customFormat="false" ht="6" hidden="false" customHeight="true" outlineLevel="0" collapsed="false">
      <c r="F45" s="11"/>
      <c r="G45" s="16"/>
      <c r="K45" s="11"/>
    </row>
    <row r="46" customFormat="false" ht="16.5" hidden="false" customHeight="false" outlineLevel="0" collapsed="false">
      <c r="A46" s="17" t="s">
        <v>68</v>
      </c>
      <c r="B46" s="18"/>
      <c r="C46" s="18"/>
      <c r="D46" s="18"/>
      <c r="E46" s="18"/>
      <c r="F46" s="19"/>
      <c r="G46" s="20"/>
      <c r="H46" s="18"/>
      <c r="I46" s="18"/>
      <c r="J46" s="18"/>
      <c r="K46" s="36"/>
    </row>
    <row r="47" customFormat="false" ht="12.75" hidden="false" customHeight="false" outlineLevel="0" collapsed="false">
      <c r="A47" s="22" t="s">
        <v>4</v>
      </c>
      <c r="B47" s="23" t="s">
        <v>50</v>
      </c>
      <c r="C47" s="23"/>
      <c r="D47" s="23"/>
      <c r="E47" s="23"/>
      <c r="F47" s="11" t="n">
        <v>0</v>
      </c>
      <c r="G47" s="16" t="n">
        <v>0</v>
      </c>
      <c r="H47" s="23"/>
      <c r="I47" s="23"/>
      <c r="J47" s="23"/>
      <c r="K47" s="26"/>
    </row>
    <row r="48" customFormat="false" ht="12.75" hidden="false" customHeight="false" outlineLevel="0" collapsed="false">
      <c r="A48" s="27" t="s">
        <v>14</v>
      </c>
      <c r="B48" s="28" t="s">
        <v>69</v>
      </c>
      <c r="C48" s="28"/>
      <c r="D48" s="23"/>
      <c r="E48" s="23"/>
      <c r="F48" s="11" t="n">
        <v>0.0307</v>
      </c>
      <c r="G48" s="16" t="n">
        <v>0.0775</v>
      </c>
      <c r="H48" s="23"/>
      <c r="I48" s="23"/>
      <c r="J48" s="23"/>
      <c r="K48" s="26"/>
    </row>
    <row r="49" customFormat="false" ht="12.75" hidden="false" customHeight="false" outlineLevel="0" collapsed="false">
      <c r="A49" s="22" t="s">
        <v>70</v>
      </c>
      <c r="B49" s="23" t="s">
        <v>71</v>
      </c>
      <c r="C49" s="23"/>
      <c r="D49" s="23"/>
      <c r="E49" s="23"/>
      <c r="F49" s="11" t="n">
        <v>0.0859</v>
      </c>
      <c r="G49" s="16" t="n">
        <v>0.0209</v>
      </c>
      <c r="H49" s="24" t="n">
        <f aca="false">SUM(F47:F49)</f>
        <v>0.1166</v>
      </c>
      <c r="I49" s="25" t="n">
        <f aca="false">SUM(G47:G49)</f>
        <v>0.0984</v>
      </c>
      <c r="J49" s="23"/>
      <c r="K49" s="26" t="n">
        <f aca="false">C$9-H49-((C$12+C$11)*I49)</f>
        <v>0.42034256</v>
      </c>
    </row>
    <row r="50" customFormat="false" ht="12.75" hidden="false" customHeight="false" outlineLevel="0" collapsed="false">
      <c r="A50" s="22"/>
      <c r="B50" s="23"/>
      <c r="C50" s="23"/>
      <c r="D50" s="23"/>
      <c r="E50" s="23"/>
      <c r="F50" s="11"/>
      <c r="G50" s="16"/>
      <c r="H50" s="23"/>
      <c r="I50" s="23"/>
      <c r="J50" s="23"/>
      <c r="K50" s="26"/>
    </row>
    <row r="51" customFormat="false" ht="12.75" hidden="false" customHeight="false" outlineLevel="0" collapsed="false">
      <c r="A51" s="27" t="s">
        <v>4</v>
      </c>
      <c r="B51" s="28" t="s">
        <v>50</v>
      </c>
      <c r="C51" s="28"/>
      <c r="D51" s="23"/>
      <c r="E51" s="23"/>
      <c r="F51" s="11" t="n">
        <v>0</v>
      </c>
      <c r="G51" s="16" t="n">
        <v>0</v>
      </c>
      <c r="H51" s="23"/>
      <c r="I51" s="23"/>
      <c r="J51" s="23"/>
      <c r="K51" s="26"/>
    </row>
    <row r="52" customFormat="false" ht="12.75" hidden="false" customHeight="false" outlineLevel="0" collapsed="false">
      <c r="A52" s="27" t="s">
        <v>14</v>
      </c>
      <c r="B52" s="28" t="s">
        <v>72</v>
      </c>
      <c r="C52" s="28"/>
      <c r="D52" s="23"/>
      <c r="E52" s="23"/>
      <c r="F52" s="11" t="n">
        <v>0.0308</v>
      </c>
      <c r="G52" s="16" t="n">
        <v>0.0779</v>
      </c>
      <c r="H52" s="23"/>
      <c r="I52" s="23"/>
      <c r="J52" s="23"/>
      <c r="K52" s="26"/>
    </row>
    <row r="53" customFormat="false" ht="12.75" hidden="false" customHeight="false" outlineLevel="0" collapsed="false">
      <c r="A53" s="22" t="s">
        <v>73</v>
      </c>
      <c r="B53" s="23" t="s">
        <v>74</v>
      </c>
      <c r="C53" s="23"/>
      <c r="D53" s="23"/>
      <c r="E53" s="23"/>
      <c r="F53" s="11" t="n">
        <v>0.0148</v>
      </c>
      <c r="G53" s="16" t="n">
        <v>0.01</v>
      </c>
      <c r="H53" s="24" t="n">
        <f aca="false">SUM(F51:F53)</f>
        <v>0.0456</v>
      </c>
      <c r="I53" s="25" t="n">
        <f aca="false">SUM(G51:G53)</f>
        <v>0.0879</v>
      </c>
      <c r="J53" s="23"/>
      <c r="K53" s="26" t="n">
        <f aca="false">C$10-H53-((C$12+C$11)*I53)</f>
        <v>0.39154686</v>
      </c>
    </row>
    <row r="54" customFormat="false" ht="12.75" hidden="false" customHeight="false" outlineLevel="0" collapsed="false">
      <c r="A54" s="22"/>
      <c r="B54" s="23"/>
      <c r="C54" s="23"/>
      <c r="D54" s="23"/>
      <c r="E54" s="23"/>
      <c r="F54" s="11"/>
      <c r="G54" s="16"/>
      <c r="H54" s="23"/>
      <c r="I54" s="23"/>
      <c r="J54" s="23"/>
      <c r="K54" s="26"/>
    </row>
    <row r="55" customFormat="false" ht="12.75" hidden="false" customHeight="false" outlineLevel="0" collapsed="false">
      <c r="A55" s="22" t="s">
        <v>4</v>
      </c>
      <c r="B55" s="23" t="s">
        <v>50</v>
      </c>
      <c r="C55" s="23"/>
      <c r="D55" s="23"/>
      <c r="E55" s="23"/>
      <c r="F55" s="11" t="n">
        <v>0</v>
      </c>
      <c r="G55" s="16" t="n">
        <v>0</v>
      </c>
      <c r="H55" s="23"/>
      <c r="I55" s="23"/>
      <c r="J55" s="23"/>
      <c r="K55" s="26"/>
    </row>
    <row r="56" customFormat="false" ht="12.75" hidden="false" customHeight="false" outlineLevel="0" collapsed="false">
      <c r="A56" s="27" t="s">
        <v>14</v>
      </c>
      <c r="B56" s="28" t="s">
        <v>75</v>
      </c>
      <c r="C56" s="28"/>
      <c r="D56" s="23"/>
      <c r="E56" s="23"/>
      <c r="F56" s="11" t="n">
        <v>0.0307</v>
      </c>
      <c r="G56" s="16" t="n">
        <v>0.0775</v>
      </c>
      <c r="H56" s="23"/>
      <c r="I56" s="23"/>
      <c r="J56" s="23"/>
      <c r="K56" s="26"/>
    </row>
    <row r="57" customFormat="false" ht="12.75" hidden="false" customHeight="false" outlineLevel="0" collapsed="false">
      <c r="A57" s="22" t="s">
        <v>76</v>
      </c>
      <c r="B57" s="23" t="s">
        <v>77</v>
      </c>
      <c r="C57" s="23"/>
      <c r="D57" s="23"/>
      <c r="E57" s="23"/>
      <c r="F57" s="11" t="n">
        <v>0.123</v>
      </c>
      <c r="G57" s="16" t="n">
        <v>0</v>
      </c>
      <c r="H57" s="24" t="n">
        <f aca="false">SUM(F55:F57)</f>
        <v>0.1537</v>
      </c>
      <c r="I57" s="25" t="n">
        <f aca="false">SUM(G55:G57)</f>
        <v>0.0775</v>
      </c>
      <c r="J57" s="23"/>
      <c r="K57" s="26" t="n">
        <f aca="false">C$10-H57-((C$12+C$11)*I57)</f>
        <v>0.3133635</v>
      </c>
    </row>
    <row r="58" customFormat="false" ht="13.5" hidden="false" customHeight="false" outlineLevel="0" collapsed="false">
      <c r="A58" s="31"/>
      <c r="B58" s="32"/>
      <c r="C58" s="32"/>
      <c r="D58" s="32"/>
      <c r="E58" s="32"/>
      <c r="F58" s="33"/>
      <c r="G58" s="34"/>
      <c r="H58" s="32"/>
      <c r="I58" s="32"/>
      <c r="J58" s="32"/>
      <c r="K58" s="35"/>
    </row>
    <row r="59" customFormat="false" ht="13.5" hidden="false" customHeight="false" outlineLevel="0" collapsed="false"/>
    <row r="60" customFormat="false" ht="12.75" hidden="false" customHeight="false" outlineLevel="0" collapsed="false">
      <c r="F60" s="11"/>
      <c r="G60" s="16"/>
      <c r="K60" s="11"/>
    </row>
    <row r="61" customFormat="false" ht="12.75" hidden="false" customHeight="false" outlineLevel="0" collapsed="false">
      <c r="F61" s="11"/>
      <c r="G61" s="16"/>
      <c r="K61" s="11"/>
    </row>
    <row r="62" customFormat="false" ht="12.75" hidden="false" customHeight="false" outlineLevel="0" collapsed="false">
      <c r="A62" s="5"/>
      <c r="B62" s="5"/>
      <c r="C62" s="5"/>
      <c r="F62" s="11"/>
      <c r="G62" s="16"/>
      <c r="H62" s="51"/>
      <c r="I62" s="52"/>
      <c r="K62" s="11"/>
    </row>
    <row r="63" customFormat="false" ht="12.75" hidden="false" customHeight="false" outlineLevel="0" collapsed="false">
      <c r="F63" s="11"/>
      <c r="K63" s="11"/>
    </row>
    <row r="64" customFormat="false" ht="12.75" hidden="false" customHeight="false" outlineLevel="0" collapsed="false">
      <c r="F64" s="11"/>
      <c r="K64" s="11"/>
    </row>
    <row r="65" customFormat="false" ht="12.75" hidden="false" customHeight="false" outlineLevel="0" collapsed="false">
      <c r="F65" s="11"/>
      <c r="K65" s="11"/>
    </row>
    <row r="66" customFormat="false" ht="12.75" hidden="false" customHeight="false" outlineLevel="0" collapsed="false">
      <c r="K66" s="11"/>
    </row>
    <row r="67" customFormat="false" ht="12.75" hidden="false" customHeight="false" outlineLevel="0" collapsed="false">
      <c r="K67" s="11"/>
    </row>
    <row r="68" customFormat="false" ht="12.75" hidden="false" customHeight="false" outlineLevel="0" collapsed="false">
      <c r="K68" s="11"/>
    </row>
    <row r="69" customFormat="false" ht="12.75" hidden="false" customHeight="false" outlineLevel="0" collapsed="false">
      <c r="K69" s="11"/>
    </row>
    <row r="70" customFormat="false" ht="12.75" hidden="false" customHeight="false" outlineLevel="0" collapsed="false">
      <c r="K70" s="11"/>
    </row>
    <row r="71" customFormat="false" ht="12.75" hidden="false" customHeight="false" outlineLevel="0" collapsed="false">
      <c r="K71" s="11"/>
    </row>
    <row r="72" customFormat="false" ht="12.75" hidden="false" customHeight="false" outlineLevel="0" collapsed="false">
      <c r="K72" s="11"/>
    </row>
    <row r="73" customFormat="false" ht="12.75" hidden="false" customHeight="false" outlineLevel="0" collapsed="false">
      <c r="K73" s="11"/>
    </row>
    <row r="74" customFormat="false" ht="12.75" hidden="false" customHeight="false" outlineLevel="0" collapsed="false">
      <c r="K74" s="11"/>
    </row>
    <row r="75" customFormat="false" ht="12.75" hidden="false" customHeight="false" outlineLevel="0" collapsed="false">
      <c r="K75" s="11"/>
    </row>
    <row r="76" customFormat="false" ht="12.75" hidden="false" customHeight="false" outlineLevel="0" collapsed="false">
      <c r="K76" s="11"/>
    </row>
    <row r="77" customFormat="false" ht="12.75" hidden="false" customHeight="false" outlineLevel="0" collapsed="false">
      <c r="K77" s="11"/>
    </row>
    <row r="78" customFormat="false" ht="12.75" hidden="false" customHeight="false" outlineLevel="0" collapsed="false">
      <c r="K78" s="11"/>
    </row>
    <row r="79" customFormat="false" ht="12.75" hidden="false" customHeight="false" outlineLevel="0" collapsed="false">
      <c r="K79" s="11"/>
    </row>
    <row r="80" customFormat="false" ht="12.75" hidden="false" customHeight="false" outlineLevel="0" collapsed="false">
      <c r="K80" s="11"/>
    </row>
    <row r="81" customFormat="false" ht="12.75" hidden="false" customHeight="false" outlineLevel="0" collapsed="false">
      <c r="K81" s="11"/>
    </row>
    <row r="82" customFormat="false" ht="12.75" hidden="false" customHeight="false" outlineLevel="0" collapsed="false">
      <c r="K82" s="11"/>
    </row>
  </sheetData>
  <mergeCells count="1">
    <mergeCell ref="H13:I13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F65" activeCellId="0" sqref="F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.85"/>
    <col collapsed="false" customWidth="true" hidden="false" outlineLevel="0" max="3" min="3" style="0" width="8.99"/>
    <col collapsed="false" customWidth="true" hidden="false" outlineLevel="0" max="5" min="5" style="0" width="14.14"/>
    <col collapsed="false" customWidth="true" hidden="false" outlineLevel="0" max="10" min="10" style="0" width="12.28"/>
  </cols>
  <sheetData>
    <row r="1" customFormat="false" ht="15.75" hidden="false" customHeight="false" outlineLevel="0" collapsed="false">
      <c r="A1" s="9" t="s">
        <v>78</v>
      </c>
      <c r="F1" s="10" t="n">
        <v>36615</v>
      </c>
    </row>
    <row r="2" customFormat="false" ht="12.75" hidden="false" customHeight="false" outlineLevel="0" collapsed="false">
      <c r="A2" s="1" t="s">
        <v>79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"/>
      <c r="C4" s="12" t="s">
        <v>80</v>
      </c>
      <c r="D4" s="12" t="s">
        <v>81</v>
      </c>
    </row>
    <row r="5" customFormat="false" ht="12.75" hidden="false" customHeight="false" outlineLevel="0" collapsed="false">
      <c r="C5" s="12" t="s">
        <v>82</v>
      </c>
      <c r="D5" s="12" t="s">
        <v>82</v>
      </c>
    </row>
    <row r="6" customFormat="false" ht="12.75" hidden="false" customHeight="false" outlineLevel="0" collapsed="false">
      <c r="A6" s="0" t="s">
        <v>83</v>
      </c>
      <c r="C6" s="53" t="n">
        <v>80000</v>
      </c>
      <c r="D6" s="53" t="n">
        <v>160000</v>
      </c>
      <c r="E6" s="0" t="s">
        <v>84</v>
      </c>
    </row>
    <row r="7" customFormat="false" ht="12.75" hidden="false" customHeight="false" outlineLevel="0" collapsed="false">
      <c r="A7" s="0" t="s">
        <v>85</v>
      </c>
      <c r="C7" s="53" t="n">
        <v>200000</v>
      </c>
      <c r="D7" s="53" t="n">
        <v>300000</v>
      </c>
    </row>
    <row r="8" customFormat="false" ht="12.75" hidden="false" customHeight="false" outlineLevel="0" collapsed="false">
      <c r="D8" s="1"/>
    </row>
    <row r="9" customFormat="false" ht="12.75" hidden="false" customHeight="false" outlineLevel="0" collapsed="false">
      <c r="A9" s="0" t="s">
        <v>86</v>
      </c>
      <c r="C9" s="1" t="n">
        <v>30000</v>
      </c>
      <c r="D9" s="1" t="n">
        <v>100000</v>
      </c>
      <c r="E9" s="0" t="s">
        <v>87</v>
      </c>
    </row>
    <row r="10" customFormat="false" ht="12.75" hidden="false" customHeight="false" outlineLevel="0" collapsed="false">
      <c r="D10" s="1"/>
    </row>
    <row r="11" customFormat="false" ht="12.75" hidden="false" customHeight="false" outlineLevel="0" collapsed="false">
      <c r="A11" s="0" t="s">
        <v>88</v>
      </c>
      <c r="C11" s="54" t="n">
        <v>200000</v>
      </c>
      <c r="D11" s="54" t="n">
        <v>300000</v>
      </c>
      <c r="E11" s="0" t="s">
        <v>89</v>
      </c>
    </row>
    <row r="12" customFormat="false" ht="12.75" hidden="false" customHeight="false" outlineLevel="0" collapsed="false">
      <c r="D12" s="1"/>
      <c r="E12" s="0" t="s">
        <v>90</v>
      </c>
    </row>
    <row r="13" customFormat="false" ht="12.75" hidden="false" customHeight="false" outlineLevel="0" collapsed="false">
      <c r="D13" s="1"/>
      <c r="E13" s="0" t="s">
        <v>91</v>
      </c>
    </row>
    <row r="14" customFormat="false" ht="12.75" hidden="false" customHeight="false" outlineLevel="0" collapsed="false">
      <c r="D14" s="1"/>
      <c r="E14" s="0" t="s">
        <v>92</v>
      </c>
    </row>
    <row r="15" customFormat="false" ht="12.75" hidden="false" customHeight="false" outlineLevel="0" collapsed="false">
      <c r="D15" s="1"/>
      <c r="E15" s="0" t="s">
        <v>93</v>
      </c>
    </row>
    <row r="16" customFormat="false" ht="12.75" hidden="false" customHeight="false" outlineLevel="0" collapsed="false">
      <c r="D16" s="1"/>
    </row>
    <row r="17" customFormat="false" ht="12.75" hidden="false" customHeight="false" outlineLevel="0" collapsed="false">
      <c r="A17" s="0" t="s">
        <v>60</v>
      </c>
      <c r="C17" s="1" t="n">
        <v>500000</v>
      </c>
      <c r="D17" s="1" t="n">
        <v>500000</v>
      </c>
      <c r="E17" s="0" t="s">
        <v>94</v>
      </c>
    </row>
    <row r="18" customFormat="false" ht="12.75" hidden="false" customHeight="false" outlineLevel="0" collapsed="false">
      <c r="A18" s="0" t="s">
        <v>95</v>
      </c>
      <c r="D18" s="1"/>
      <c r="E18" s="0" t="s">
        <v>96</v>
      </c>
    </row>
    <row r="19" customFormat="false" ht="12.75" hidden="false" customHeight="false" outlineLevel="0" collapsed="false">
      <c r="A19" s="0" t="s">
        <v>97</v>
      </c>
      <c r="D19" s="1"/>
    </row>
    <row r="20" customFormat="false" ht="12.75" hidden="false" customHeight="false" outlineLevel="0" collapsed="false">
      <c r="D20" s="1"/>
    </row>
    <row r="21" customFormat="false" ht="12.75" hidden="false" customHeight="false" outlineLevel="0" collapsed="false">
      <c r="D21" s="1"/>
    </row>
    <row r="22" customFormat="false" ht="12.75" hidden="false" customHeight="false" outlineLevel="0" collapsed="false">
      <c r="A22" s="0" t="s">
        <v>61</v>
      </c>
      <c r="C22" s="1" t="n">
        <v>225000</v>
      </c>
      <c r="D22" s="1" t="n">
        <v>225000</v>
      </c>
      <c r="E22" s="0" t="s">
        <v>98</v>
      </c>
    </row>
    <row r="23" customFormat="false" ht="12.75" hidden="false" customHeight="false" outlineLevel="0" collapsed="false">
      <c r="A23" s="0" t="s">
        <v>95</v>
      </c>
      <c r="D23" s="1"/>
      <c r="E23" s="0" t="s">
        <v>99</v>
      </c>
    </row>
    <row r="24" customFormat="false" ht="12.75" hidden="false" customHeight="false" outlineLevel="0" collapsed="false">
      <c r="A24" s="0" t="s">
        <v>100</v>
      </c>
      <c r="D24" s="1"/>
      <c r="E24" s="0" t="s">
        <v>101</v>
      </c>
    </row>
    <row r="25" customFormat="false" ht="12.75" hidden="false" customHeight="false" outlineLevel="0" collapsed="false">
      <c r="D25" s="1"/>
    </row>
    <row r="26" customFormat="false" ht="12.75" hidden="false" customHeight="false" outlineLevel="0" collapsed="false">
      <c r="D26" s="1"/>
    </row>
    <row r="27" customFormat="false" ht="12.75" hidden="false" customHeight="false" outlineLevel="0" collapsed="false">
      <c r="D27" s="1"/>
    </row>
    <row r="28" customFormat="false" ht="12.75" hidden="false" customHeight="false" outlineLevel="0" collapsed="false">
      <c r="A28" s="1" t="s">
        <v>102</v>
      </c>
      <c r="C28" s="1" t="n">
        <f aca="false">SUM(C5:C25)</f>
        <v>1235000</v>
      </c>
      <c r="D28" s="1" t="n">
        <f aca="false">SUM(D5:D25)</f>
        <v>1585000</v>
      </c>
    </row>
    <row r="29" customFormat="false" ht="12.75" hidden="false" customHeight="false" outlineLevel="0" collapsed="false">
      <c r="D29" s="1"/>
    </row>
    <row r="30" customFormat="false" ht="12.75" hidden="false" customHeight="false" outlineLevel="0" collapsed="false">
      <c r="A30" s="1" t="s">
        <v>103</v>
      </c>
      <c r="E30" s="0" t="s">
        <v>104</v>
      </c>
    </row>
    <row r="31" customFormat="false" ht="12.75" hidden="false" customHeight="false" outlineLevel="0" collapsed="false">
      <c r="F31" s="0" t="s">
        <v>105</v>
      </c>
    </row>
    <row r="32" customFormat="false" ht="12.75" hidden="false" customHeight="false" outlineLevel="0" collapsed="false">
      <c r="F32" s="0" t="s">
        <v>106</v>
      </c>
    </row>
    <row r="33" customFormat="false" ht="12.75" hidden="false" customHeight="false" outlineLevel="0" collapsed="false">
      <c r="F33" s="0" t="s">
        <v>6</v>
      </c>
    </row>
    <row r="34" customFormat="false" ht="12.75" hidden="false" customHeight="false" outlineLevel="0" collapsed="false">
      <c r="F34" s="0" t="s">
        <v>107</v>
      </c>
    </row>
    <row r="35" customFormat="false" ht="12.75" hidden="false" customHeight="false" outlineLevel="0" collapsed="false">
      <c r="F35" s="0" t="s">
        <v>108</v>
      </c>
    </row>
    <row r="36" customFormat="false" ht="12.75" hidden="false" customHeight="false" outlineLevel="0" collapsed="false">
      <c r="F36" s="0" t="s">
        <v>109</v>
      </c>
    </row>
    <row r="37" customFormat="false" ht="12.75" hidden="false" customHeight="false" outlineLevel="0" collapsed="false">
      <c r="F37" s="0" t="s">
        <v>110</v>
      </c>
    </row>
    <row r="38" customFormat="false" ht="12.75" hidden="false" customHeight="false" outlineLevel="0" collapsed="false">
      <c r="F38" s="0" t="s">
        <v>111</v>
      </c>
      <c r="M38" s="8"/>
    </row>
    <row r="39" customFormat="false" ht="12.75" hidden="false" customHeight="false" outlineLevel="0" collapsed="false">
      <c r="E39" s="0" t="s">
        <v>112</v>
      </c>
    </row>
    <row r="40" customFormat="false" ht="12.75" hidden="false" customHeight="false" outlineLevel="0" collapsed="false">
      <c r="F40" s="0" t="s">
        <v>113</v>
      </c>
    </row>
    <row r="41" customFormat="false" ht="12.75" hidden="false" customHeight="false" outlineLevel="0" collapsed="false">
      <c r="F41" s="0" t="s">
        <v>114</v>
      </c>
    </row>
    <row r="42" customFormat="false" ht="12.75" hidden="false" customHeight="false" outlineLevel="0" collapsed="false">
      <c r="E42" s="0" t="s">
        <v>115</v>
      </c>
    </row>
    <row r="43" customFormat="false" ht="12.75" hidden="false" customHeight="false" outlineLevel="0" collapsed="false">
      <c r="F43" s="0" t="s">
        <v>116</v>
      </c>
    </row>
    <row r="44" customFormat="false" ht="12.75" hidden="false" customHeight="false" outlineLevel="0" collapsed="false">
      <c r="E44" s="0" t="s">
        <v>117</v>
      </c>
    </row>
    <row r="45" customFormat="false" ht="12.75" hidden="false" customHeight="false" outlineLevel="0" collapsed="false">
      <c r="E45" s="0" t="s">
        <v>118</v>
      </c>
    </row>
    <row r="46" customFormat="false" ht="12.75" hidden="false" customHeight="false" outlineLevel="0" collapsed="false">
      <c r="F46" s="0" t="s">
        <v>119</v>
      </c>
    </row>
    <row r="47" customFormat="false" ht="12.75" hidden="false" customHeight="false" outlineLevel="0" collapsed="false">
      <c r="F47" s="0" t="s">
        <v>120</v>
      </c>
    </row>
    <row r="48" customFormat="false" ht="12.75" hidden="false" customHeight="false" outlineLevel="0" collapsed="false">
      <c r="E48" s="8" t="s">
        <v>121</v>
      </c>
      <c r="F48" s="8"/>
    </row>
    <row r="49" customFormat="false" ht="12.75" hidden="false" customHeight="false" outlineLevel="0" collapsed="false">
      <c r="E49" s="8"/>
      <c r="F49" s="8" t="s">
        <v>122</v>
      </c>
    </row>
    <row r="50" customFormat="false" ht="12.75" hidden="false" customHeight="false" outlineLevel="0" collapsed="false">
      <c r="E50" s="0" t="s">
        <v>123</v>
      </c>
    </row>
    <row r="51" customFormat="false" ht="12.75" hidden="false" customHeight="false" outlineLevel="0" collapsed="false">
      <c r="F51" s="0" t="s">
        <v>124</v>
      </c>
    </row>
    <row r="52" customFormat="false" ht="12.75" hidden="false" customHeight="false" outlineLevel="0" collapsed="false">
      <c r="F52" s="0" t="s">
        <v>125</v>
      </c>
    </row>
    <row r="53" customFormat="false" ht="12.75" hidden="false" customHeight="false" outlineLevel="0" collapsed="false">
      <c r="F53" s="0" t="s">
        <v>126</v>
      </c>
    </row>
    <row r="54" customFormat="false" ht="12.75" hidden="false" customHeight="false" outlineLevel="0" collapsed="false">
      <c r="F54" s="0" t="s">
        <v>127</v>
      </c>
    </row>
    <row r="55" customFormat="false" ht="12.75" hidden="false" customHeight="false" outlineLevel="0" collapsed="false">
      <c r="F55" s="0" t="s">
        <v>128</v>
      </c>
    </row>
    <row r="56" customFormat="false" ht="12.75" hidden="false" customHeight="false" outlineLevel="0" collapsed="false">
      <c r="E56" s="0" t="s">
        <v>129</v>
      </c>
    </row>
    <row r="59" customFormat="false" ht="12.75" hidden="false" customHeight="false" outlineLevel="0" collapsed="false">
      <c r="A59" s="1" t="s">
        <v>130</v>
      </c>
      <c r="E59" s="0" t="s">
        <v>131</v>
      </c>
      <c r="F59" s="0" t="s">
        <v>132</v>
      </c>
    </row>
    <row r="60" customFormat="false" ht="12.75" hidden="false" customHeight="false" outlineLevel="0" collapsed="false">
      <c r="F60" s="0" t="s">
        <v>133</v>
      </c>
    </row>
    <row r="61" customFormat="false" ht="12.75" hidden="false" customHeight="false" outlineLevel="0" collapsed="false">
      <c r="E61" s="0" t="s">
        <v>134</v>
      </c>
      <c r="F61" s="0" t="s">
        <v>135</v>
      </c>
    </row>
    <row r="62" customFormat="false" ht="12.75" hidden="false" customHeight="false" outlineLevel="0" collapsed="false">
      <c r="F62" s="0" t="s">
        <v>136</v>
      </c>
    </row>
    <row r="63" customFormat="false" ht="12.75" hidden="false" customHeight="false" outlineLevel="0" collapsed="false">
      <c r="E63" s="0" t="s">
        <v>137</v>
      </c>
      <c r="F63" s="0" t="s">
        <v>138</v>
      </c>
    </row>
    <row r="64" customFormat="false" ht="12.75" hidden="false" customHeight="false" outlineLevel="0" collapsed="false">
      <c r="E64" s="0" t="s">
        <v>14</v>
      </c>
      <c r="F64" s="0" t="s">
        <v>139</v>
      </c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2000-03-28T13:52:14Z</dcterms:created>
  <dc:creator>ECT</dc:creator>
  <dc:description/>
  <dc:language>en-US</dc:language>
  <cp:lastModifiedBy>ECT</cp:lastModifiedBy>
  <cp:lastPrinted>2000-03-30T22:15:22Z</cp:lastPrinted>
  <cp:revision>0</cp:revision>
  <dc:subject/>
  <dc:title/>
</cp:coreProperties>
</file>