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LF Vol Profile" sheetId="2" state="visible" r:id="rId4"/>
    <sheet name="Nomination Sheet" sheetId="3" state="visible" r:id="rId5"/>
  </sheets>
  <definedNames>
    <definedName function="false" hidden="false" localSheetId="1" name="_xlnm.Print_Area" vbProcedure="false">'LF Vol Profile'!$A$3:$P$106</definedName>
    <definedName function="false" hidden="false" localSheetId="0" name="_xlnm.Print_Area" vbProcedure="false">Model!$A$4:$Y$37</definedName>
    <definedName function="false" hidden="false" localSheetId="0" name="_xlnm.Print_Titles" vbProcedure="false">Model!$A:$A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2" authorId="0">
      <text>
        <r>
          <rPr>
            <b val="true"/>
            <sz val="8"/>
            <color rgb="FF000000"/>
            <rFont val="Tahoma"/>
            <family val="0"/>
          </rPr>
          <t xml:space="preserve">mknippa:
</t>
        </r>
        <r>
          <rPr>
            <sz val="8"/>
            <color rgb="FF000000"/>
            <rFont val="Tahoma"/>
            <family val="0"/>
          </rPr>
          <t xml:space="preserve">see LF vol Profile tab for values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28</xdr:row>
                <xdr:rowOff>3</xdr:rowOff>
              </xdr:from>
              <xdr:to>
                <xdr:col>1</xdr:col>
                <xdr:colOff>85</xdr:colOff>
                <xdr:row>31</xdr:row>
                <xdr:rowOff>16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1" authorId="0">
      <text>
        <r>
          <rPr>
            <b val="true"/>
            <sz val="8"/>
            <color rgb="FF000000"/>
            <rFont val="Tahoma"/>
            <family val="0"/>
          </rPr>
          <t xml:space="preserve">mknippa:
</t>
        </r>
        <r>
          <rPr>
            <sz val="8"/>
            <color rgb="FF000000"/>
            <rFont val="Tahoma"/>
            <family val="0"/>
          </rPr>
          <t xml:space="preserve">54,330 or 54,663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</xdr:row>
                <xdr:rowOff>7</xdr:rowOff>
              </xdr:from>
              <xdr:to>
                <xdr:col>8</xdr:col>
                <xdr:colOff>16</xdr:colOff>
                <xdr:row>23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<sst xmlns="http://schemas.openxmlformats.org/spreadsheetml/2006/main" count="140" uniqueCount="77">
  <si>
    <t xml:space="preserve">ECS/Hubbard Compressor Station</t>
  </si>
  <si>
    <t xml:space="preserve">Midland Power Cooperative 2000 Summary</t>
  </si>
  <si>
    <t xml:space="preserve">Hubbard Nominations 2002 (w/ 2001 History)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</si>
  <si>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</si>
  <si>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</si>
  <si>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</si>
  <si>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</si>
  <si>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</si>
  <si>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</si>
  <si>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</si>
  <si>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</si>
  <si>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</si>
  <si>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</si>
  <si>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</si>
  <si>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</si>
  <si>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kwh used</t>
  </si>
  <si>
    <t xml:space="preserve">Facility Charge</t>
  </si>
  <si>
    <t xml:space="preserve">Energy Charge</t>
  </si>
  <si>
    <t xml:space="preserve">Demand Charge</t>
  </si>
  <si>
    <t xml:space="preserve">Cost of Service/Margins</t>
  </si>
  <si>
    <t xml:space="preserve">Translation Charge</t>
  </si>
  <si>
    <t xml:space="preserve">Subtotal</t>
  </si>
  <si>
    <t xml:space="preserve">Ave Cost per kwh</t>
  </si>
  <si>
    <t xml:space="preserve">Billing Load Factor</t>
  </si>
  <si>
    <t xml:space="preserve">Power Factor</t>
  </si>
  <si>
    <t xml:space="preserve">Coincidental Demand</t>
  </si>
  <si>
    <t xml:space="preserve">Maximum kw Demand</t>
  </si>
  <si>
    <t xml:space="preserve">Days per month</t>
  </si>
  <si>
    <t xml:space="preserve">Max Peak Hp-hr</t>
  </si>
  <si>
    <t xml:space="preserve">Available Hp-hr</t>
  </si>
  <si>
    <t xml:space="preserve">Monthly Nomination</t>
  </si>
  <si>
    <t xml:space="preserve">Contract Calculated L.F. %</t>
  </si>
  <si>
    <t xml:space="preserve">Expected LF </t>
  </si>
  <si>
    <t xml:space="preserve">Expected LF Nomination</t>
  </si>
  <si>
    <t xml:space="preserve">True - Up Actual to Nom</t>
  </si>
  <si>
    <t xml:space="preserve">Actual Hp-hr (2 mnths prior)</t>
  </si>
  <si>
    <t xml:space="preserve">Actual LF (2 mnths prior)</t>
  </si>
  <si>
    <t xml:space="preserve">Actual Fuel to ENA (2 mnths prior)</t>
  </si>
  <si>
    <t xml:space="preserve">Under / (Over) Nomination adjustment</t>
  </si>
  <si>
    <t xml:space="preserve"> </t>
  </si>
  <si>
    <t xml:space="preserve">Net Monthly Nomination</t>
  </si>
  <si>
    <t xml:space="preserve">Net Daily Nomination</t>
  </si>
  <si>
    <t xml:space="preserve">Historical Nom Volume</t>
  </si>
  <si>
    <t xml:space="preserve">Historical daily Volume</t>
  </si>
  <si>
    <t xml:space="preserve">Add'l / (excess) Vol. To ENA</t>
  </si>
  <si>
    <t xml:space="preserve">Actual Monthly Nomination (History)</t>
  </si>
  <si>
    <t xml:space="preserve">Volumes owed NNG</t>
  </si>
  <si>
    <t xml:space="preserve">= 2001 vol's owed NNG</t>
  </si>
  <si>
    <t xml:space="preserve">Exhibit A</t>
  </si>
  <si>
    <t xml:space="preserve">Exhibit B</t>
  </si>
  <si>
    <t xml:space="preserve">Expected Load Factor</t>
  </si>
  <si>
    <t xml:space="preserve">Load Factor</t>
  </si>
  <si>
    <t xml:space="preserve">January</t>
  </si>
  <si>
    <t xml:space="preserve">February</t>
  </si>
  <si>
    <t xml:space="preserve">March</t>
  </si>
  <si>
    <t xml:space="preserve">April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</si>
  <si>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</si>
  <si>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</si>
  <si>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</si>
  <si>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</si>
  <si>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</si>
  <si>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</si>
  <si>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</si>
  <si>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HUBBARD NOMINATIONS</t>
  </si>
  <si>
    <t xml:space="preserve">February 2002</t>
  </si>
  <si>
    <t xml:space="preserve">Annual Charge Gas</t>
  </si>
  <si>
    <t xml:space="preserve">Number of days in month</t>
  </si>
  <si>
    <t xml:space="preserve">Monthly fuel gas payable</t>
  </si>
  <si>
    <t xml:space="preserve">True-Up Volume</t>
  </si>
  <si>
    <t xml:space="preserve">KwH per Midland Power Cooperative Invoice</t>
  </si>
  <si>
    <t xml:space="preserve">Conversion to HP</t>
  </si>
  <si>
    <t xml:space="preserve">Actual Month Fuel Gas</t>
  </si>
  <si>
    <t xml:space="preserve">Expected Load Factor Volume</t>
  </si>
  <si>
    <t xml:space="preserve">True-up volume</t>
  </si>
  <si>
    <t xml:space="preserve">Total Monthly Gas</t>
  </si>
  <si>
    <t xml:space="preserve">Monthly MMBtu</t>
  </si>
  <si>
    <t xml:space="preserve">Daily MMBtu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</si>
</sst>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[$-409]#,##0_);[RED]\(#,##0\)"/>
    <numFmt numFmtId="167" formatCode="_(* #,##0_);_(* \(#,##0\);_(* \-??_);_(@_)"/>
    <numFmt numFmtId="168" formatCode="_(\$* #,##0.00_);_(\$* \(#,##0.00\);_(\$* \-??_);_(@_)"/>
    <numFmt numFmtId="169" formatCode="0.0%"/>
    <numFmt numFmtId="170" formatCode="_(\$* #,##0.0000_);_(\$* \(#,##0.0000\);_(\$* \-????_);_(@_)"/>
    <numFmt numFmtId="171" formatCode="0.00%"/>
    <numFmt numFmtId="172" formatCode="0%"/>
    <numFmt numFmtId="173" formatCode="#,##0"/>
    <numFmt numFmtId="174" formatCode="[$-409]mmm\-yy"/>
    <numFmt numFmtId="175" formatCode="0.0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.5"/>
      <color rgb="FF000000"/>
      <name val="Arial"/>
      <family val="2"/>
    </font>
    <font>
      <sz val="7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3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8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6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50" strike="noStrike" u="none">
                <a:solidFill>
                  <a:srgbClr val="000000"/>
                </a:solidFill>
                <a:uFillTx/>
                <a:latin typeface="Arial"/>
              </a:rPr>
              <a:t>Expected Gas vrs Actual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847856874476"/>
          <c:y val="0.139586410635155"/>
          <c:w val="0.957050781814503"/>
          <c:h val="0.84539635647464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Model!$B$6:$O$6</c:f>
              <c:strCache>
                <c:ptCount val="1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</c:strCache>
            </c:strRef>
          </c:cat>
          <c:val>
            <c:numRef>
              <c:f>Model!$B$27:$O$27</c:f>
              <c:numCache>
                <c:formatCode>[$-409]#,##0_);[RED]\(#,##0\)</c:formatCode>
                <c:ptCount val="14"/>
                <c:pt idx="0">
                  <c:v>62734.08</c:v>
                </c:pt>
                <c:pt idx="1">
                  <c:v>54330</c:v>
                </c:pt>
                <c:pt idx="2">
                  <c:v>47973.12</c:v>
                </c:pt>
                <c:pt idx="3">
                  <c:v>42854.4</c:v>
                </c:pt>
                <c:pt idx="4">
                  <c:v>42806.784</c:v>
                </c:pt>
                <c:pt idx="5">
                  <c:v>27855.36</c:v>
                </c:pt>
                <c:pt idx="6">
                  <c:v>28783.872</c:v>
                </c:pt>
                <c:pt idx="7">
                  <c:v>36902.4</c:v>
                </c:pt>
                <c:pt idx="8">
                  <c:v>48568.32</c:v>
                </c:pt>
                <c:pt idx="9">
                  <c:v>53139.456</c:v>
                </c:pt>
                <c:pt idx="10">
                  <c:v>58211</c:v>
                </c:pt>
                <c:pt idx="11">
                  <c:v>64825.1333333333</c:v>
                </c:pt>
                <c:pt idx="12">
                  <c:v>62734.08</c:v>
                </c:pt>
                <c:pt idx="13">
                  <c:v>54330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Model!$B$6:$O$6</c:f>
              <c:strCache>
                <c:ptCount val="1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</c:strCache>
            </c:strRef>
          </c:cat>
          <c:val>
            <c:numRef>
              <c:f>Model!$B$35:$O$35</c:f>
              <c:numCache>
                <c:formatCode>[$-409]#,##0_);[RED]\(#,##0\)</c:formatCode>
                <c:ptCount val="14"/>
                <c:pt idx="0">
                  <c:v>62734.08</c:v>
                </c:pt>
                <c:pt idx="1">
                  <c:v>54330</c:v>
                </c:pt>
                <c:pt idx="2">
                  <c:v>47973.12</c:v>
                </c:pt>
                <c:pt idx="3">
                  <c:v>42854.4</c:v>
                </c:pt>
                <c:pt idx="4">
                  <c:v>42806.784</c:v>
                </c:pt>
                <c:pt idx="5">
                  <c:v>20427</c:v>
                </c:pt>
                <c:pt idx="6">
                  <c:v>5757</c:v>
                </c:pt>
                <c:pt idx="7">
                  <c:v>2460</c:v>
                </c:pt>
                <c:pt idx="8">
                  <c:v>48568.32</c:v>
                </c:pt>
                <c:pt idx="9">
                  <c:v>53139.456</c:v>
                </c:pt>
                <c:pt idx="10">
                  <c:v>58211</c:v>
                </c:pt>
                <c:pt idx="11">
                  <c:v>64825.1333333333</c:v>
                </c:pt>
                <c:pt idx="12">
                  <c:v>62734.08</c:v>
                </c:pt>
                <c:pt idx="13">
                  <c:v>54330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5184265"/>
        <c:axId val="77368729"/>
      </c:lineChart>
      <c:catAx>
        <c:axId val="351842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68729"/>
        <c:crossesAt val="0"/>
        <c:auto val="1"/>
        <c:lblAlgn val="ctr"/>
        <c:lblOffset val="100"/>
        <c:noMultiLvlLbl val="0"/>
      </c:catAx>
      <c:valAx>
        <c:axId val="7736872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MMBtu's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842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151200</xdr:colOff>
      <xdr:row>51</xdr:row>
      <xdr:rowOff>0</xdr:rowOff>
    </xdr:from>
    <xdr:to>
      <xdr:col>15</xdr:col>
      <xdr:colOff>71640</xdr:colOff>
      <xdr:row>69</xdr:row>
      <xdr:rowOff>9720</xdr:rowOff>
    </xdr:to>
    <xdr:graphicFrame>
      <xdr:nvGraphicFramePr>
        <xdr:cNvPr id="0" name="Chart 2"/>
        <xdr:cNvGraphicFramePr/>
      </xdr:nvGraphicFramePr>
      <xdr:xfrm>
        <a:off x="2657520" y="8562960"/>
        <a:ext cx="12455280" cy="2924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56"/>
    <col collapsed="false" customWidth="true" hidden="false" outlineLevel="0" max="25" min="2" style="0" width="12.7"/>
  </cols>
  <sheetData>
    <row r="1" customFormat="false" ht="22.5" hidden="false" customHeight="true" outlineLevel="0" collapsed="false">
      <c r="A1" s="1" t="s">
        <v>0</v>
      </c>
    </row>
    <row r="2" customFormat="false" ht="21.75" hidden="false" customHeight="true" outlineLevel="0" collapsed="false">
      <c r="A2" s="1" t="s">
        <v>1</v>
      </c>
    </row>
    <row r="3" customFormat="false" ht="23.25" hidden="false" customHeight="true" outlineLevel="0" collapsed="false">
      <c r="A3" s="2" t="n">
        <f aca="true">TODAY()</f>
        <v>45926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5.75" hidden="false" customHeight="false" outlineLevel="0" collapsed="false">
      <c r="A4" s="4" t="s">
        <v>2</v>
      </c>
    </row>
    <row r="5" customFormat="false" ht="12.75" hidden="false" customHeight="false" outlineLevel="0" collapsed="false">
      <c r="A5" s="5"/>
      <c r="B5" s="6" t="n">
        <v>2001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 t="n">
        <v>2002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2.75" hidden="false" customHeight="false" outlineLevel="0" collapsed="false">
      <c r="A6" s="5"/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7" t="s">
        <v>3</v>
      </c>
      <c r="O6" s="7" t="s">
        <v>4</v>
      </c>
      <c r="P6" s="7" t="s">
        <v>5</v>
      </c>
      <c r="Q6" s="7" t="s">
        <v>6</v>
      </c>
      <c r="R6" s="7" t="s">
        <v>7</v>
      </c>
      <c r="S6" s="7" t="s">
        <v>8</v>
      </c>
      <c r="T6" s="7" t="s">
        <v>9</v>
      </c>
      <c r="U6" s="7" t="s">
        <v>10</v>
      </c>
      <c r="V6" s="7" t="s">
        <v>11</v>
      </c>
      <c r="W6" s="7" t="s">
        <v>12</v>
      </c>
      <c r="X6" s="7" t="s">
        <v>13</v>
      </c>
      <c r="Y6" s="7" t="s">
        <v>14</v>
      </c>
    </row>
    <row r="7" customFormat="false" ht="12.75" hidden="false" customHeight="false" outlineLevel="0" collapsed="false">
      <c r="A7" s="8" t="s">
        <v>15</v>
      </c>
      <c r="B7" s="9" t="n">
        <v>1754400</v>
      </c>
      <c r="C7" s="9" t="n">
        <v>683300</v>
      </c>
      <c r="D7" s="9" t="n">
        <v>2567300</v>
      </c>
      <c r="E7" s="9" t="n">
        <v>478300</v>
      </c>
      <c r="F7" s="9" t="n">
        <v>117600</v>
      </c>
      <c r="G7" s="9" t="n">
        <v>44100</v>
      </c>
      <c r="H7" s="9" t="n">
        <v>1569300</v>
      </c>
      <c r="I7" s="9" t="n">
        <v>2286100</v>
      </c>
      <c r="J7" s="9" t="n">
        <v>1689000</v>
      </c>
      <c r="K7" s="9" t="n">
        <v>2072700</v>
      </c>
      <c r="L7" s="9" t="n">
        <v>1583300</v>
      </c>
      <c r="M7" s="9" t="n">
        <v>1567700</v>
      </c>
      <c r="N7" s="10" t="n">
        <f aca="false">19500+2646700</f>
        <v>2666200</v>
      </c>
      <c r="O7" s="10" t="n">
        <f aca="false">848600+1271600</f>
        <v>2120200</v>
      </c>
      <c r="P7" s="11" t="n">
        <f aca="false">P23*0.7457*P26</f>
        <v>2884964.16</v>
      </c>
      <c r="Q7" s="11" t="n">
        <f aca="false">Q23*0.7457*Q26</f>
        <v>2577139.2</v>
      </c>
      <c r="R7" s="11" t="n">
        <f aca="false">R23*0.7457*R26</f>
        <v>2574275.712</v>
      </c>
      <c r="S7" s="11" t="n">
        <f aca="false">S23*0.7457*S26</f>
        <v>1675140.48</v>
      </c>
      <c r="T7" s="11" t="n">
        <f aca="false">T23*0.7457*T26</f>
        <v>1730978.496</v>
      </c>
      <c r="U7" s="11" t="n">
        <f aca="false">U23*0.7457*U26</f>
        <v>2219203.2</v>
      </c>
      <c r="V7" s="11" t="n">
        <f aca="false">V23*0.7457*V26</f>
        <v>2920757.76</v>
      </c>
      <c r="W7" s="11" t="n">
        <f aca="false">W23*0.7457*W26</f>
        <v>3195652.608</v>
      </c>
      <c r="X7" s="11" t="n">
        <f aca="false">X23*0.7457*X26</f>
        <v>3500640.54032258</v>
      </c>
      <c r="Y7" s="11" t="n">
        <f aca="false">Y23*0.7457*Y26</f>
        <v>3898395.31666667</v>
      </c>
    </row>
    <row r="8" customFormat="false" ht="12.75" hidden="false" customHeight="false" outlineLevel="0" collapsed="false">
      <c r="A8" s="8" t="s">
        <v>16</v>
      </c>
      <c r="B8" s="12" t="n">
        <v>2000</v>
      </c>
      <c r="C8" s="12" t="n">
        <v>2000</v>
      </c>
      <c r="D8" s="12" t="n">
        <v>2000</v>
      </c>
      <c r="E8" s="12" t="n">
        <v>2000</v>
      </c>
      <c r="F8" s="12" t="n">
        <v>2000</v>
      </c>
      <c r="G8" s="12" t="n">
        <v>2000</v>
      </c>
      <c r="H8" s="12" t="n">
        <v>2000</v>
      </c>
      <c r="I8" s="12" t="n">
        <v>2000</v>
      </c>
      <c r="J8" s="12" t="n">
        <v>2000</v>
      </c>
      <c r="K8" s="12" t="n">
        <v>2000</v>
      </c>
      <c r="L8" s="12" t="n">
        <v>2000</v>
      </c>
      <c r="M8" s="12" t="n">
        <v>2000</v>
      </c>
      <c r="N8" s="12" t="n">
        <v>2000</v>
      </c>
      <c r="O8" s="12" t="n">
        <v>2000</v>
      </c>
      <c r="P8" s="12" t="n">
        <v>0</v>
      </c>
      <c r="Q8" s="12" t="n">
        <v>0</v>
      </c>
      <c r="R8" s="12" t="n">
        <v>0</v>
      </c>
      <c r="S8" s="12" t="n">
        <v>0</v>
      </c>
      <c r="T8" s="12" t="n">
        <v>0</v>
      </c>
      <c r="U8" s="12" t="n">
        <v>0</v>
      </c>
      <c r="V8" s="12" t="n">
        <v>0</v>
      </c>
      <c r="W8" s="12" t="n">
        <v>0</v>
      </c>
      <c r="X8" s="12" t="n">
        <v>0</v>
      </c>
      <c r="Y8" s="12" t="n">
        <v>0</v>
      </c>
    </row>
    <row r="9" customFormat="false" ht="12.75" hidden="false" customHeight="false" outlineLevel="0" collapsed="false">
      <c r="A9" s="13" t="s">
        <v>17</v>
      </c>
      <c r="B9" s="12" t="n">
        <v>39001.8</v>
      </c>
      <c r="C9" s="12" t="n">
        <v>15032.6</v>
      </c>
      <c r="D9" s="12" t="n">
        <v>54120.6</v>
      </c>
      <c r="E9" s="12" t="n">
        <v>10689.59</v>
      </c>
      <c r="F9" s="12" t="n">
        <v>2587.2</v>
      </c>
      <c r="G9" s="12" t="n">
        <v>970.2</v>
      </c>
      <c r="H9" s="12" t="n">
        <v>34929.59</v>
      </c>
      <c r="I9" s="12" t="n">
        <v>49119.2</v>
      </c>
      <c r="J9" s="12" t="n">
        <v>37538</v>
      </c>
      <c r="K9" s="12" t="n">
        <v>45960.4</v>
      </c>
      <c r="L9" s="12" t="n">
        <v>34832.6</v>
      </c>
      <c r="M9" s="12" t="n">
        <v>35135.42</v>
      </c>
      <c r="N9" s="12" t="n">
        <f aca="false">429+58702.4</f>
        <v>59131.4</v>
      </c>
      <c r="O9" s="12" t="n">
        <f aca="false">18494.24+28431.2</f>
        <v>46925.44</v>
      </c>
      <c r="P9" s="12" t="n">
        <v>0</v>
      </c>
      <c r="Q9" s="12" t="n">
        <v>0</v>
      </c>
      <c r="R9" s="12" t="n">
        <v>0</v>
      </c>
      <c r="S9" s="12" t="n">
        <v>0</v>
      </c>
      <c r="T9" s="12" t="n">
        <v>0</v>
      </c>
      <c r="U9" s="12" t="n">
        <v>0</v>
      </c>
      <c r="V9" s="12" t="n">
        <v>0</v>
      </c>
      <c r="W9" s="12" t="n">
        <v>0</v>
      </c>
      <c r="X9" s="12" t="n">
        <v>0</v>
      </c>
      <c r="Y9" s="12" t="n">
        <v>0</v>
      </c>
    </row>
    <row r="10" customFormat="false" ht="12.75" hidden="false" customHeight="false" outlineLevel="0" collapsed="false">
      <c r="A10" s="13" t="s">
        <v>18</v>
      </c>
      <c r="B10" s="12" t="n">
        <v>11461</v>
      </c>
      <c r="C10" s="12" t="n">
        <v>1083.3</v>
      </c>
      <c r="D10" s="12" t="n">
        <v>38700.5</v>
      </c>
      <c r="E10" s="12" t="n">
        <v>832.1</v>
      </c>
      <c r="F10" s="12" t="n">
        <v>271.08</v>
      </c>
      <c r="G10" s="12" t="n">
        <v>335.49</v>
      </c>
      <c r="H10" s="12" t="n">
        <v>659.4</v>
      </c>
      <c r="I10" s="12" t="n">
        <v>675.1</v>
      </c>
      <c r="J10" s="12" t="n">
        <v>33111.3</v>
      </c>
      <c r="K10" s="12" t="n">
        <v>34555.7</v>
      </c>
      <c r="L10" s="12" t="n">
        <v>549.5</v>
      </c>
      <c r="M10" s="12" t="n">
        <v>769.3</v>
      </c>
      <c r="N10" s="12" t="n">
        <v>659.4</v>
      </c>
      <c r="O10" s="12" t="n">
        <v>38747.6</v>
      </c>
      <c r="P10" s="12" t="n">
        <v>0</v>
      </c>
      <c r="Q10" s="12" t="n">
        <v>0</v>
      </c>
      <c r="R10" s="12" t="n">
        <v>0</v>
      </c>
      <c r="S10" s="12" t="n">
        <v>0</v>
      </c>
      <c r="T10" s="12" t="n">
        <v>0</v>
      </c>
      <c r="U10" s="12" t="n">
        <v>0</v>
      </c>
      <c r="V10" s="12" t="n">
        <v>0</v>
      </c>
      <c r="W10" s="12" t="n">
        <v>0</v>
      </c>
      <c r="X10" s="12" t="n">
        <v>0</v>
      </c>
      <c r="Y10" s="12" t="n">
        <v>0</v>
      </c>
    </row>
    <row r="11" customFormat="false" ht="12.75" hidden="false" customHeight="false" outlineLevel="0" collapsed="false">
      <c r="A11" s="8" t="s">
        <v>19</v>
      </c>
      <c r="B11" s="12" t="n">
        <v>200</v>
      </c>
      <c r="C11" s="12" t="n">
        <v>200</v>
      </c>
      <c r="D11" s="12" t="n">
        <v>200</v>
      </c>
      <c r="E11" s="12" t="n">
        <v>200</v>
      </c>
      <c r="F11" s="12" t="n">
        <v>200</v>
      </c>
      <c r="G11" s="12" t="n">
        <v>200</v>
      </c>
      <c r="H11" s="12" t="n">
        <v>200</v>
      </c>
      <c r="I11" s="12" t="n">
        <v>200</v>
      </c>
      <c r="J11" s="12" t="n">
        <v>200</v>
      </c>
      <c r="K11" s="12" t="n">
        <v>200</v>
      </c>
      <c r="L11" s="12" t="n">
        <v>200</v>
      </c>
      <c r="M11" s="12" t="n">
        <v>200</v>
      </c>
      <c r="N11" s="12" t="n">
        <v>200</v>
      </c>
      <c r="O11" s="12" t="n">
        <v>200</v>
      </c>
      <c r="P11" s="12" t="n">
        <v>0</v>
      </c>
      <c r="Q11" s="12" t="n">
        <v>0</v>
      </c>
      <c r="R11" s="12" t="n">
        <v>0</v>
      </c>
      <c r="S11" s="12" t="n">
        <v>0</v>
      </c>
      <c r="T11" s="12" t="n">
        <v>0</v>
      </c>
      <c r="U11" s="12" t="n">
        <v>0</v>
      </c>
      <c r="V11" s="12" t="n">
        <v>0</v>
      </c>
      <c r="W11" s="12" t="n">
        <v>0</v>
      </c>
      <c r="X11" s="12" t="n">
        <v>0</v>
      </c>
      <c r="Y11" s="12" t="n">
        <v>0</v>
      </c>
    </row>
    <row r="12" customFormat="false" ht="12.75" hidden="false" customHeight="false" outlineLevel="0" collapsed="false">
      <c r="A12" s="8" t="s">
        <v>20</v>
      </c>
      <c r="B12" s="12" t="n">
        <v>42</v>
      </c>
      <c r="C12" s="12" t="n">
        <v>42</v>
      </c>
      <c r="D12" s="12" t="n">
        <v>42</v>
      </c>
      <c r="E12" s="12" t="n">
        <v>42</v>
      </c>
      <c r="F12" s="12" t="n">
        <v>42</v>
      </c>
      <c r="G12" s="12" t="n">
        <v>42</v>
      </c>
      <c r="H12" s="12" t="n">
        <v>42</v>
      </c>
      <c r="I12" s="12" t="n">
        <v>42</v>
      </c>
      <c r="J12" s="12" t="n">
        <v>42</v>
      </c>
      <c r="K12" s="12" t="n">
        <v>42</v>
      </c>
      <c r="L12" s="12" t="n">
        <v>42</v>
      </c>
      <c r="M12" s="12" t="n">
        <v>42</v>
      </c>
      <c r="N12" s="12" t="n">
        <v>42</v>
      </c>
      <c r="O12" s="12" t="n">
        <v>42</v>
      </c>
      <c r="P12" s="12" t="n">
        <v>0</v>
      </c>
      <c r="Q12" s="12" t="n">
        <v>0</v>
      </c>
      <c r="R12" s="12" t="n">
        <v>0</v>
      </c>
      <c r="S12" s="12" t="n">
        <v>0</v>
      </c>
      <c r="T12" s="12" t="n">
        <v>0</v>
      </c>
      <c r="U12" s="12" t="n">
        <v>0</v>
      </c>
      <c r="V12" s="12" t="n">
        <v>0</v>
      </c>
      <c r="W12" s="12" t="n">
        <v>0</v>
      </c>
      <c r="X12" s="12" t="n">
        <v>0</v>
      </c>
      <c r="Y12" s="12" t="n">
        <v>0</v>
      </c>
    </row>
    <row r="13" customFormat="false" ht="12.75" hidden="false" customHeight="false" outlineLevel="0" collapsed="false">
      <c r="A13" s="14" t="s">
        <v>21</v>
      </c>
      <c r="B13" s="15" t="n">
        <f aca="false">SUBTOTAL(9,B8:B12)</f>
        <v>52704.8</v>
      </c>
      <c r="C13" s="15" t="n">
        <f aca="false">SUBTOTAL(9,C8:C12)</f>
        <v>18357.9</v>
      </c>
      <c r="D13" s="15" t="n">
        <f aca="false">SUBTOTAL(9,D8:D12)</f>
        <v>95063.1</v>
      </c>
      <c r="E13" s="15" t="n">
        <f aca="false">SUBTOTAL(9,E8:E12)</f>
        <v>13763.69</v>
      </c>
      <c r="F13" s="15" t="n">
        <f aca="false">SUBTOTAL(9,F8:F12)</f>
        <v>5100.28</v>
      </c>
      <c r="G13" s="15" t="n">
        <f aca="false">SUBTOTAL(9,G8:G12)</f>
        <v>3547.69</v>
      </c>
      <c r="H13" s="15" t="n">
        <f aca="false">SUBTOTAL(9,H8:H12)</f>
        <v>37830.99</v>
      </c>
      <c r="I13" s="15" t="n">
        <f aca="false">SUBTOTAL(9,I8:I12)</f>
        <v>52036.3</v>
      </c>
      <c r="J13" s="15" t="n">
        <f aca="false">SUBTOTAL(9,J8:J12)</f>
        <v>72891.3</v>
      </c>
      <c r="K13" s="15" t="n">
        <f aca="false">SUBTOTAL(9,K8:K12)</f>
        <v>82758.1</v>
      </c>
      <c r="L13" s="15" t="n">
        <f aca="false">SUBTOTAL(9,L8:L12)</f>
        <v>37624.1</v>
      </c>
      <c r="M13" s="15" t="n">
        <v>38146.72</v>
      </c>
      <c r="N13" s="15" t="n">
        <f aca="false">SUBTOTAL(9,N8:N12)</f>
        <v>62032.8</v>
      </c>
      <c r="O13" s="15" t="n">
        <f aca="false">SUBTOTAL(9,O8:O12)</f>
        <v>87915.04</v>
      </c>
      <c r="P13" s="15" t="n">
        <f aca="false">SUBTOTAL(9,P8:P12)</f>
        <v>0</v>
      </c>
      <c r="Q13" s="15" t="n">
        <f aca="false">SUBTOTAL(9,Q8:Q12)</f>
        <v>0</v>
      </c>
      <c r="R13" s="15" t="n">
        <f aca="false">SUBTOTAL(9,R8:R12)</f>
        <v>0</v>
      </c>
      <c r="S13" s="15" t="n">
        <f aca="false">SUBTOTAL(9,S8:S12)</f>
        <v>0</v>
      </c>
      <c r="T13" s="15" t="n">
        <f aca="false">SUBTOTAL(9,T8:T12)</f>
        <v>0</v>
      </c>
      <c r="U13" s="15" t="n">
        <f aca="false">SUBTOTAL(9,U8:U12)</f>
        <v>0</v>
      </c>
      <c r="V13" s="15" t="n">
        <f aca="false">SUBTOTAL(9,V8:V12)</f>
        <v>0</v>
      </c>
      <c r="W13" s="15" t="n">
        <f aca="false">SUBTOTAL(9,W8:W12)</f>
        <v>0</v>
      </c>
      <c r="X13" s="15" t="n">
        <f aca="false">SUBTOTAL(9,X8:X12)</f>
        <v>0</v>
      </c>
      <c r="Y13" s="15" t="n">
        <f aca="false">SUBTOTAL(9,Y8:Y12)</f>
        <v>0</v>
      </c>
    </row>
    <row r="14" customFormat="false" ht="12.75" hidden="false" customHeight="false" outlineLevel="0" collapsed="false">
      <c r="A14" s="8"/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6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customFormat="false" ht="12.75" hidden="false" customHeight="false" outlineLevel="0" collapsed="false">
      <c r="A15" s="8"/>
      <c r="B15" s="18" t="s">
        <v>3</v>
      </c>
      <c r="C15" s="18" t="s">
        <v>4</v>
      </c>
      <c r="D15" s="18" t="s">
        <v>5</v>
      </c>
      <c r="E15" s="18" t="s">
        <v>6</v>
      </c>
      <c r="F15" s="18" t="s">
        <v>7</v>
      </c>
      <c r="G15" s="18" t="s">
        <v>8</v>
      </c>
      <c r="H15" s="18" t="s">
        <v>9</v>
      </c>
      <c r="I15" s="18" t="s">
        <v>10</v>
      </c>
      <c r="J15" s="18" t="s">
        <v>11</v>
      </c>
      <c r="K15" s="18" t="s">
        <v>12</v>
      </c>
      <c r="L15" s="18" t="s">
        <v>13</v>
      </c>
      <c r="M15" s="18" t="s">
        <v>14</v>
      </c>
      <c r="N15" s="18" t="s">
        <v>3</v>
      </c>
      <c r="O15" s="18" t="s">
        <v>4</v>
      </c>
      <c r="P15" s="18" t="s">
        <v>5</v>
      </c>
      <c r="Q15" s="18" t="s">
        <v>6</v>
      </c>
      <c r="R15" s="18" t="s">
        <v>7</v>
      </c>
      <c r="S15" s="18" t="s">
        <v>8</v>
      </c>
      <c r="T15" s="18" t="s">
        <v>9</v>
      </c>
      <c r="U15" s="18" t="s">
        <v>10</v>
      </c>
      <c r="V15" s="18" t="s">
        <v>11</v>
      </c>
      <c r="W15" s="18" t="s">
        <v>12</v>
      </c>
      <c r="X15" s="18" t="s">
        <v>13</v>
      </c>
      <c r="Y15" s="18" t="s">
        <v>14</v>
      </c>
    </row>
    <row r="16" customFormat="false" ht="12.75" hidden="false" customHeight="false" outlineLevel="0" collapsed="false">
      <c r="A16" s="8" t="s">
        <v>22</v>
      </c>
      <c r="B16" s="19" t="n">
        <f aca="false">B13/B7</f>
        <v>0.0300414956680347</v>
      </c>
      <c r="C16" s="19" t="n">
        <f aca="false">C13/C7</f>
        <v>0.0268665300746378</v>
      </c>
      <c r="D16" s="19" t="n">
        <f aca="false">D13/D7</f>
        <v>0.037028434542126</v>
      </c>
      <c r="E16" s="19" t="n">
        <f aca="false">E13/E7</f>
        <v>0.0287762701233535</v>
      </c>
      <c r="F16" s="19" t="n">
        <f aca="false">F13/F7</f>
        <v>0.0433697278911565</v>
      </c>
      <c r="G16" s="19" t="n">
        <f aca="false">G13/G7</f>
        <v>0.080446485260771</v>
      </c>
      <c r="H16" s="19" t="n">
        <f aca="false">H13/H7</f>
        <v>0.0241069202829287</v>
      </c>
      <c r="I16" s="19" t="n">
        <f aca="false">I13/I7</f>
        <v>0.0227620401557237</v>
      </c>
      <c r="J16" s="19" t="n">
        <f aca="false">J13/J7</f>
        <v>0.0431564831261101</v>
      </c>
      <c r="K16" s="19" t="n">
        <f aca="false">K13/K7</f>
        <v>0.0399276788729676</v>
      </c>
      <c r="L16" s="19" t="n">
        <f aca="false">L13/L7</f>
        <v>0.0237630897492579</v>
      </c>
      <c r="M16" s="19" t="n">
        <f aca="false">M13/M7</f>
        <v>0.0243329208394463</v>
      </c>
      <c r="N16" s="19" t="n">
        <f aca="false">N13/N7</f>
        <v>0.0232663716150326</v>
      </c>
      <c r="O16" s="19" t="n">
        <f aca="false">O13/O7</f>
        <v>0.0414654466559759</v>
      </c>
      <c r="P16" s="19" t="n">
        <f aca="false">P13/P7</f>
        <v>0</v>
      </c>
      <c r="Q16" s="19" t="n">
        <f aca="false">Q13/Q7</f>
        <v>0</v>
      </c>
      <c r="R16" s="19" t="n">
        <f aca="false">R13/R7</f>
        <v>0</v>
      </c>
      <c r="S16" s="19" t="n">
        <f aca="false">S13/S7</f>
        <v>0</v>
      </c>
      <c r="T16" s="19" t="n">
        <f aca="false">T13/T7</f>
        <v>0</v>
      </c>
      <c r="U16" s="19" t="n">
        <f aca="false">U13/U7</f>
        <v>0</v>
      </c>
      <c r="V16" s="19" t="n">
        <f aca="false">V13/V7</f>
        <v>0</v>
      </c>
      <c r="W16" s="19" t="n">
        <f aca="false">W13/W7</f>
        <v>0</v>
      </c>
      <c r="X16" s="19" t="n">
        <f aca="false">X13/X7</f>
        <v>0</v>
      </c>
      <c r="Y16" s="19" t="n">
        <f aca="false">Y13/Y7</f>
        <v>0</v>
      </c>
    </row>
    <row r="17" customFormat="false" ht="12.75" hidden="false" customHeight="false" outlineLevel="0" collapsed="false">
      <c r="A17" s="8" t="s">
        <v>23</v>
      </c>
      <c r="B17" s="20" t="n">
        <v>0.3912</v>
      </c>
      <c r="C17" s="20" t="n">
        <v>0.1689</v>
      </c>
      <c r="D17" s="20" t="n">
        <v>0.5735</v>
      </c>
      <c r="E17" s="20" t="n">
        <v>0.1116</v>
      </c>
      <c r="F17" s="20" t="n">
        <v>0.0274</v>
      </c>
      <c r="G17" s="20" t="n">
        <v>0.021</v>
      </c>
      <c r="H17" s="20" t="n">
        <v>0.3637</v>
      </c>
      <c r="I17" s="20" t="n">
        <v>0.5158</v>
      </c>
      <c r="J17" s="20" t="n">
        <v>0.4001</v>
      </c>
      <c r="K17" s="20" t="n">
        <v>0.4569</v>
      </c>
      <c r="L17" s="20" t="n">
        <v>0.3695</v>
      </c>
      <c r="M17" s="21" t="n">
        <v>0.3695</v>
      </c>
      <c r="N17" s="20" t="n">
        <v>0.5934</v>
      </c>
      <c r="O17" s="20" t="n">
        <v>0.3197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customFormat="false" ht="12.75" hidden="false" customHeight="false" outlineLevel="0" collapsed="false">
      <c r="A18" s="8" t="s">
        <v>24</v>
      </c>
      <c r="B18" s="20" t="n">
        <v>0.947</v>
      </c>
      <c r="C18" s="20" t="n">
        <v>0.913</v>
      </c>
      <c r="D18" s="20" t="n">
        <v>0.946</v>
      </c>
      <c r="E18" s="20" t="n">
        <v>0.914</v>
      </c>
      <c r="F18" s="20" t="n">
        <v>0.834</v>
      </c>
      <c r="G18" s="20" t="n">
        <v>0.716</v>
      </c>
      <c r="H18" s="20" t="n">
        <v>0.95</v>
      </c>
      <c r="I18" s="20" t="n">
        <v>0.957</v>
      </c>
      <c r="J18" s="20" t="n">
        <v>0.953</v>
      </c>
      <c r="K18" s="20" t="n">
        <v>0.947</v>
      </c>
      <c r="L18" s="20" t="n">
        <v>0.941</v>
      </c>
      <c r="M18" s="21" t="n">
        <v>0.941</v>
      </c>
      <c r="N18" s="20" t="n">
        <v>0.951</v>
      </c>
      <c r="O18" s="20" t="n">
        <v>0.953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customFormat="false" ht="12.75" hidden="false" customHeight="false" outlineLevel="0" collapsed="false">
      <c r="A19" s="14" t="s">
        <v>25</v>
      </c>
      <c r="B19" s="9" t="n">
        <v>730</v>
      </c>
      <c r="C19" s="9" t="n">
        <v>69</v>
      </c>
      <c r="D19" s="9" t="n">
        <v>2465</v>
      </c>
      <c r="E19" s="9" t="n">
        <v>53</v>
      </c>
      <c r="F19" s="9" t="n">
        <v>17</v>
      </c>
      <c r="G19" s="9" t="n">
        <v>21</v>
      </c>
      <c r="H19" s="9" t="n">
        <v>42</v>
      </c>
      <c r="I19" s="9" t="n">
        <v>43</v>
      </c>
      <c r="J19" s="9" t="n">
        <v>2109</v>
      </c>
      <c r="K19" s="9" t="n">
        <v>2201</v>
      </c>
      <c r="L19" s="9" t="n">
        <v>35</v>
      </c>
      <c r="M19" s="22" t="n">
        <v>35</v>
      </c>
      <c r="N19" s="9" t="n">
        <v>42</v>
      </c>
      <c r="O19" s="9" t="n">
        <v>2468</v>
      </c>
      <c r="P19" s="9"/>
      <c r="Q19" s="9"/>
      <c r="R19" s="9"/>
      <c r="S19" s="9"/>
      <c r="T19" s="9"/>
      <c r="U19" s="9"/>
      <c r="V19" s="9"/>
      <c r="W19" s="9"/>
      <c r="X19" s="9"/>
      <c r="Y19" s="9"/>
    </row>
    <row r="20" customFormat="false" ht="12.75" hidden="false" customHeight="false" outlineLevel="0" collapsed="false">
      <c r="A20" s="8" t="s">
        <v>26</v>
      </c>
      <c r="B20" s="9" t="n">
        <v>6028</v>
      </c>
      <c r="C20" s="9" t="n">
        <v>6021</v>
      </c>
      <c r="D20" s="9" t="n">
        <v>6017</v>
      </c>
      <c r="E20" s="9" t="n">
        <v>5953</v>
      </c>
      <c r="F20" s="9" t="n">
        <v>5779</v>
      </c>
      <c r="G20" s="9" t="n">
        <v>2910</v>
      </c>
      <c r="H20" s="9" t="n">
        <v>5799</v>
      </c>
      <c r="I20" s="9" t="n">
        <v>5957</v>
      </c>
      <c r="J20" s="9" t="n">
        <v>5863</v>
      </c>
      <c r="K20" s="9" t="n">
        <v>6098</v>
      </c>
      <c r="L20" s="9" t="n">
        <v>5952</v>
      </c>
      <c r="M20" s="22" t="n">
        <v>5952</v>
      </c>
      <c r="N20" s="9" t="n">
        <v>5995</v>
      </c>
      <c r="O20" s="9" t="n">
        <v>5919</v>
      </c>
      <c r="P20" s="9"/>
      <c r="Q20" s="9"/>
      <c r="R20" s="9"/>
      <c r="S20" s="9"/>
      <c r="T20" s="9"/>
      <c r="U20" s="9"/>
      <c r="V20" s="9"/>
      <c r="W20" s="9"/>
      <c r="X20" s="9"/>
      <c r="Y20" s="9"/>
    </row>
    <row r="21" customFormat="false" ht="12.75" hidden="false" customHeight="false" outlineLevel="0" collapsed="false">
      <c r="A21" s="8" t="s">
        <v>27</v>
      </c>
      <c r="B21" s="9" t="n">
        <v>31</v>
      </c>
      <c r="C21" s="9" t="n">
        <v>28</v>
      </c>
      <c r="D21" s="9" t="n">
        <v>31</v>
      </c>
      <c r="E21" s="9" t="n">
        <v>30</v>
      </c>
      <c r="F21" s="9" t="n">
        <v>31</v>
      </c>
      <c r="G21" s="9" t="n">
        <v>30</v>
      </c>
      <c r="H21" s="9" t="n">
        <v>31</v>
      </c>
      <c r="I21" s="9" t="n">
        <v>31</v>
      </c>
      <c r="J21" s="9" t="n">
        <v>30</v>
      </c>
      <c r="K21" s="9" t="n">
        <v>31</v>
      </c>
      <c r="L21" s="9" t="n">
        <v>30</v>
      </c>
      <c r="M21" s="22" t="n">
        <v>31</v>
      </c>
      <c r="N21" s="9" t="n">
        <v>31</v>
      </c>
      <c r="O21" s="9" t="n">
        <v>28</v>
      </c>
      <c r="P21" s="9" t="n">
        <v>31</v>
      </c>
      <c r="Q21" s="9" t="n">
        <v>30</v>
      </c>
      <c r="R21" s="9" t="n">
        <v>31</v>
      </c>
      <c r="S21" s="9" t="n">
        <v>30</v>
      </c>
      <c r="T21" s="9" t="n">
        <v>31</v>
      </c>
      <c r="U21" s="9" t="n">
        <v>31</v>
      </c>
      <c r="V21" s="9" t="n">
        <v>30</v>
      </c>
      <c r="W21" s="9" t="n">
        <v>31</v>
      </c>
      <c r="X21" s="9" t="n">
        <v>30</v>
      </c>
      <c r="Y21" s="9" t="n">
        <v>31</v>
      </c>
    </row>
    <row r="22" customFormat="false" ht="12.75" hidden="false" customHeight="false" outlineLevel="0" collapsed="false">
      <c r="A22" s="8" t="s">
        <v>28</v>
      </c>
      <c r="B22" s="9" t="n">
        <f aca="false">8000</f>
        <v>8000</v>
      </c>
      <c r="C22" s="9" t="n">
        <f aca="false">8000</f>
        <v>8000</v>
      </c>
      <c r="D22" s="9" t="n">
        <f aca="false">8000</f>
        <v>8000</v>
      </c>
      <c r="E22" s="9" t="n">
        <f aca="false">8000</f>
        <v>8000</v>
      </c>
      <c r="F22" s="9" t="n">
        <f aca="false">8000</f>
        <v>8000</v>
      </c>
      <c r="G22" s="9" t="n">
        <f aca="false">8000</f>
        <v>8000</v>
      </c>
      <c r="H22" s="9" t="n">
        <f aca="false">8000</f>
        <v>8000</v>
      </c>
      <c r="I22" s="9" t="n">
        <f aca="false">8000</f>
        <v>8000</v>
      </c>
      <c r="J22" s="9" t="n">
        <f aca="false">8000</f>
        <v>8000</v>
      </c>
      <c r="K22" s="9" t="n">
        <f aca="false">8000</f>
        <v>8000</v>
      </c>
      <c r="L22" s="9" t="n">
        <f aca="false">8000</f>
        <v>8000</v>
      </c>
      <c r="M22" s="22" t="n">
        <f aca="false">8000</f>
        <v>8000</v>
      </c>
      <c r="N22" s="9" t="n">
        <f aca="false">8000</f>
        <v>8000</v>
      </c>
      <c r="O22" s="9" t="n">
        <f aca="false">8000</f>
        <v>8000</v>
      </c>
      <c r="P22" s="9" t="n">
        <f aca="false">8000</f>
        <v>8000</v>
      </c>
      <c r="Q22" s="9" t="n">
        <f aca="false">8000</f>
        <v>8000</v>
      </c>
      <c r="R22" s="9" t="n">
        <f aca="false">8000</f>
        <v>8000</v>
      </c>
      <c r="S22" s="9" t="n">
        <f aca="false">8000</f>
        <v>8000</v>
      </c>
      <c r="T22" s="9" t="n">
        <f aca="false">8000</f>
        <v>8000</v>
      </c>
      <c r="U22" s="9" t="n">
        <f aca="false">8000</f>
        <v>8000</v>
      </c>
      <c r="V22" s="9" t="n">
        <f aca="false">8000</f>
        <v>8000</v>
      </c>
      <c r="W22" s="9" t="n">
        <f aca="false">8000</f>
        <v>8000</v>
      </c>
      <c r="X22" s="9" t="n">
        <f aca="false">8000</f>
        <v>8000</v>
      </c>
      <c r="Y22" s="9" t="n">
        <f aca="false">8000</f>
        <v>8000</v>
      </c>
    </row>
    <row r="23" customFormat="false" ht="12.75" hidden="false" customHeight="false" outlineLevel="0" collapsed="false">
      <c r="A23" s="8" t="s">
        <v>29</v>
      </c>
      <c r="B23" s="23" t="n">
        <f aca="false">B22*24*B21</f>
        <v>5952000</v>
      </c>
      <c r="C23" s="23" t="n">
        <f aca="false">C22*24*C21</f>
        <v>5376000</v>
      </c>
      <c r="D23" s="23" t="n">
        <f aca="false">D22*24*D21</f>
        <v>5952000</v>
      </c>
      <c r="E23" s="23" t="n">
        <f aca="false">E22*24*E21</f>
        <v>5760000</v>
      </c>
      <c r="F23" s="23" t="n">
        <f aca="false">F22*24*F21</f>
        <v>5952000</v>
      </c>
      <c r="G23" s="23" t="n">
        <f aca="false">G22*24*G21</f>
        <v>5760000</v>
      </c>
      <c r="H23" s="23" t="n">
        <f aca="false">H22*24*H21</f>
        <v>5952000</v>
      </c>
      <c r="I23" s="23" t="n">
        <f aca="false">I22*24*I21</f>
        <v>5952000</v>
      </c>
      <c r="J23" s="23" t="n">
        <f aca="false">J22*24*J21</f>
        <v>5760000</v>
      </c>
      <c r="K23" s="23" t="n">
        <f aca="false">K22*24*K21</f>
        <v>5952000</v>
      </c>
      <c r="L23" s="23" t="n">
        <f aca="false">L22*24*L21</f>
        <v>5760000</v>
      </c>
      <c r="M23" s="23" t="n">
        <f aca="false">M22*24*M21</f>
        <v>5952000</v>
      </c>
      <c r="N23" s="23" t="n">
        <f aca="false">N22*24*N21</f>
        <v>5952000</v>
      </c>
      <c r="O23" s="23" t="n">
        <f aca="false">O22*24*O21</f>
        <v>5376000</v>
      </c>
      <c r="P23" s="23" t="n">
        <f aca="false">P22*24*P21</f>
        <v>5952000</v>
      </c>
      <c r="Q23" s="23" t="n">
        <f aca="false">Q22*24*Q21</f>
        <v>5760000</v>
      </c>
      <c r="R23" s="23" t="n">
        <f aca="false">R22*24*R21</f>
        <v>5952000</v>
      </c>
      <c r="S23" s="23" t="n">
        <f aca="false">S22*24*S21</f>
        <v>5760000</v>
      </c>
      <c r="T23" s="23" t="n">
        <f aca="false">T22*24*T21</f>
        <v>5952000</v>
      </c>
      <c r="U23" s="23" t="n">
        <f aca="false">U22*24*U21</f>
        <v>5952000</v>
      </c>
      <c r="V23" s="23" t="n">
        <f aca="false">V22*24*V21</f>
        <v>5760000</v>
      </c>
      <c r="W23" s="23" t="n">
        <f aca="false">W22*24*W21</f>
        <v>5952000</v>
      </c>
      <c r="X23" s="23" t="n">
        <f aca="false">X22*24*X21</f>
        <v>5760000</v>
      </c>
      <c r="Y23" s="23" t="n">
        <f aca="false">Y22*24*Y21</f>
        <v>5952000</v>
      </c>
    </row>
    <row r="24" customFormat="false" ht="34.5" hidden="false" customHeight="true" outlineLevel="0" collapsed="false">
      <c r="A24" s="24" t="s">
        <v>30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customFormat="false" ht="12.75" hidden="false" customHeight="false" outlineLevel="0" collapsed="false">
      <c r="A25" s="25" t="s">
        <v>31</v>
      </c>
      <c r="B25" s="26" t="n">
        <f aca="false">(B7*1.341)/B23</f>
        <v>0.395270564516129</v>
      </c>
      <c r="C25" s="26" t="n">
        <f aca="false">(C7*1.341)/C23</f>
        <v>0.170443694196429</v>
      </c>
      <c r="D25" s="26" t="n">
        <f aca="false">(D7*1.341)/D23</f>
        <v>0.578418901209677</v>
      </c>
      <c r="E25" s="26" t="n">
        <f aca="false">(E7*1.341)/E23</f>
        <v>0.11135421875</v>
      </c>
      <c r="F25" s="26" t="n">
        <f aca="false">(F7*1.341)/F23</f>
        <v>0.026495564516129</v>
      </c>
      <c r="G25" s="26" t="n">
        <f aca="false">(G7*1.341)/G23</f>
        <v>0.01026703125</v>
      </c>
      <c r="H25" s="26" t="n">
        <f aca="false">(H7*1.341)/H23</f>
        <v>0.353567086693548</v>
      </c>
      <c r="I25" s="26" t="n">
        <f aca="false">(I7*1.341)/I23</f>
        <v>0.515063860887097</v>
      </c>
      <c r="J25" s="26" t="n">
        <f aca="false">(J7*1.341)/J23</f>
        <v>0.3932203125</v>
      </c>
      <c r="K25" s="26" t="n">
        <f aca="false">(K7*1.341)/K23</f>
        <v>0.466984324596774</v>
      </c>
      <c r="L25" s="26" t="n">
        <f aca="false">(L7*1.341)/L23</f>
        <v>0.36861203125</v>
      </c>
      <c r="M25" s="26" t="n">
        <f aca="false">(M7*1.341)/M23</f>
        <v>0.353206602822581</v>
      </c>
      <c r="N25" s="26" t="n">
        <f aca="false">(N7*1.341)/N23</f>
        <v>0.600701310483871</v>
      </c>
      <c r="O25" s="26" t="n">
        <f aca="false">(O7*1.341)/O23</f>
        <v>0.528866852678571</v>
      </c>
      <c r="P25" s="26" t="n">
        <f aca="false">(P7*1.341)/P23</f>
        <v>0.649989405</v>
      </c>
      <c r="Q25" s="26" t="n">
        <f aca="false">(Q7*1.341)/Q23</f>
        <v>0.59999022</v>
      </c>
      <c r="R25" s="26" t="n">
        <f aca="false">(R7*1.341)/R23</f>
        <v>0.579990546</v>
      </c>
      <c r="S25" s="26" t="n">
        <f aca="false">(S7*1.341)/S23</f>
        <v>0.389993643</v>
      </c>
      <c r="T25" s="26" t="n">
        <f aca="false">(T7*1.341)/T23</f>
        <v>0.389993643</v>
      </c>
      <c r="U25" s="26" t="n">
        <f aca="false">(U7*1.341)/U23</f>
        <v>0.49999185</v>
      </c>
      <c r="V25" s="26" t="n">
        <f aca="false">(V7*1.341)/V23</f>
        <v>0.679988916</v>
      </c>
      <c r="W25" s="26" t="n">
        <f aca="false">(W7*1.341)/W23</f>
        <v>0.719988264</v>
      </c>
      <c r="X25" s="26" t="n">
        <f aca="false">(X7*1.341)/X23</f>
        <v>0.814992875793851</v>
      </c>
      <c r="Y25" s="26" t="n">
        <f aca="false">(Y7*1.341)/Y23</f>
        <v>0.878317896446573</v>
      </c>
    </row>
    <row r="26" customFormat="false" ht="12.75" hidden="false" customHeight="false" outlineLevel="0" collapsed="false">
      <c r="A26" s="27" t="s">
        <v>32</v>
      </c>
      <c r="B26" s="28" t="n">
        <v>0.85</v>
      </c>
      <c r="C26" s="28" t="n">
        <v>0.815002160138249</v>
      </c>
      <c r="D26" s="28" t="n">
        <v>0.65</v>
      </c>
      <c r="E26" s="28" t="n">
        <v>0.6</v>
      </c>
      <c r="F26" s="28" t="n">
        <v>0.58</v>
      </c>
      <c r="G26" s="28" t="n">
        <v>0.39</v>
      </c>
      <c r="H26" s="28" t="n">
        <v>0.39</v>
      </c>
      <c r="I26" s="28" t="n">
        <v>0.5</v>
      </c>
      <c r="J26" s="28" t="n">
        <v>0.68</v>
      </c>
      <c r="K26" s="28" t="n">
        <v>0.72</v>
      </c>
      <c r="L26" s="28" t="n">
        <v>0.815006160394265</v>
      </c>
      <c r="M26" s="28" t="n">
        <v>0.878332213261649</v>
      </c>
      <c r="N26" s="28" t="n">
        <f aca="false">B26</f>
        <v>0.85</v>
      </c>
      <c r="O26" s="28" t="n">
        <f aca="false">C26</f>
        <v>0.815002160138249</v>
      </c>
      <c r="P26" s="28" t="n">
        <f aca="false">D26</f>
        <v>0.65</v>
      </c>
      <c r="Q26" s="28" t="n">
        <f aca="false">E26</f>
        <v>0.6</v>
      </c>
      <c r="R26" s="28" t="n">
        <f aca="false">F26</f>
        <v>0.58</v>
      </c>
      <c r="S26" s="28" t="n">
        <f aca="false">G26</f>
        <v>0.39</v>
      </c>
      <c r="T26" s="28" t="n">
        <f aca="false">H26</f>
        <v>0.39</v>
      </c>
      <c r="U26" s="28" t="n">
        <f aca="false">I26</f>
        <v>0.5</v>
      </c>
      <c r="V26" s="28" t="n">
        <f aca="false">J26</f>
        <v>0.68</v>
      </c>
      <c r="W26" s="28" t="n">
        <f aca="false">K26</f>
        <v>0.72</v>
      </c>
      <c r="X26" s="28" t="n">
        <f aca="false">L26</f>
        <v>0.815006160394265</v>
      </c>
      <c r="Y26" s="29" t="n">
        <f aca="false">M26</f>
        <v>0.878332213261649</v>
      </c>
    </row>
    <row r="27" customFormat="false" ht="12.75" hidden="false" customHeight="true" outlineLevel="0" collapsed="false">
      <c r="A27" s="30" t="s">
        <v>33</v>
      </c>
      <c r="B27" s="31" t="n">
        <f aca="false">B22*24*B21*B26*0.0124</f>
        <v>62734.08</v>
      </c>
      <c r="C27" s="31" t="n">
        <f aca="false">C22*24*C21*C26*0.0124</f>
        <v>54330</v>
      </c>
      <c r="D27" s="31" t="n">
        <f aca="false">D22*24*D21*D26*0.0124</f>
        <v>47973.12</v>
      </c>
      <c r="E27" s="31" t="n">
        <f aca="false">E22*24*E21*E26*0.0124</f>
        <v>42854.4</v>
      </c>
      <c r="F27" s="31" t="n">
        <f aca="false">F22*24*F21*F26*0.0124</f>
        <v>42806.784</v>
      </c>
      <c r="G27" s="31" t="n">
        <f aca="false">G22*24*G21*G26*0.0124</f>
        <v>27855.36</v>
      </c>
      <c r="H27" s="31" t="n">
        <f aca="false">H22*24*H21*H26*0.0124</f>
        <v>28783.872</v>
      </c>
      <c r="I27" s="31" t="n">
        <f aca="false">I22*24*I21*I26*0.0124</f>
        <v>36902.4</v>
      </c>
      <c r="J27" s="31" t="n">
        <f aca="false">J22*24*J21*J26*0.0124</f>
        <v>48568.32</v>
      </c>
      <c r="K27" s="31" t="n">
        <f aca="false">K22*24*K21*K26*0.0124</f>
        <v>53139.456</v>
      </c>
      <c r="L27" s="31" t="n">
        <f aca="false">L22*24*L21*L26*0.0124</f>
        <v>58211</v>
      </c>
      <c r="M27" s="31" t="n">
        <f aca="false">M22*24*M21*M26*0.0124</f>
        <v>64825.1333333333</v>
      </c>
      <c r="N27" s="31" t="n">
        <f aca="false">N22*24*N21*N26*0.0124</f>
        <v>62734.08</v>
      </c>
      <c r="O27" s="31" t="n">
        <f aca="false">O22*24*O21*O26*0.0124</f>
        <v>54330</v>
      </c>
      <c r="P27" s="31" t="n">
        <f aca="false">P22*24*P21*P26*0.0124</f>
        <v>47973.12</v>
      </c>
      <c r="Q27" s="31" t="n">
        <f aca="false">Q22*24*Q21*Q26*0.0124</f>
        <v>42854.4</v>
      </c>
      <c r="R27" s="31" t="n">
        <f aca="false">R22*24*R21*R26*0.0124</f>
        <v>42806.784</v>
      </c>
      <c r="S27" s="31" t="n">
        <f aca="false">S22*24*S21*S26*0.0124</f>
        <v>27855.36</v>
      </c>
      <c r="T27" s="31" t="n">
        <f aca="false">T22*24*T21*T26*0.0124</f>
        <v>28783.872</v>
      </c>
      <c r="U27" s="31" t="n">
        <f aca="false">U22*24*U21*U26*0.0124</f>
        <v>36902.4</v>
      </c>
      <c r="V27" s="31" t="n">
        <f aca="false">V22*24*V21*V26*0.0124</f>
        <v>48568.32</v>
      </c>
      <c r="W27" s="31" t="n">
        <f aca="false">W22*24*W21*W26*0.0124</f>
        <v>53139.456</v>
      </c>
      <c r="X27" s="31" t="n">
        <f aca="false">X22*24*X21*X26*0.0124</f>
        <v>58211</v>
      </c>
      <c r="Y27" s="32" t="n">
        <f aca="false">Y22*24*Y21*Y26*0.0124</f>
        <v>64825.1333333333</v>
      </c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</row>
    <row r="28" customFormat="false" ht="12.75" hidden="false" customHeight="false" outlineLevel="0" collapsed="false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</row>
    <row r="29" customFormat="false" ht="15.75" hidden="false" customHeight="false" outlineLevel="0" collapsed="false">
      <c r="A29" s="36" t="s">
        <v>34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</row>
    <row r="30" customFormat="false" ht="12.75" hidden="false" customHeight="false" outlineLevel="0" collapsed="false">
      <c r="A30" s="37" t="s">
        <v>35</v>
      </c>
      <c r="B30" s="38" t="n">
        <f aca="false">2114700*1.341</f>
        <v>2835812.7</v>
      </c>
      <c r="C30" s="38" t="n">
        <f aca="false">2114700*1.341</f>
        <v>2835812.7</v>
      </c>
      <c r="D30" s="38" t="n">
        <f aca="false">B7*1.341</f>
        <v>2352650.4</v>
      </c>
      <c r="E30" s="38" t="n">
        <f aca="false">C7*1.341</f>
        <v>916305.3</v>
      </c>
      <c r="F30" s="38" t="n">
        <f aca="false">D7*1.341</f>
        <v>3442749.3</v>
      </c>
      <c r="G30" s="38" t="n">
        <f aca="false">E7*1.341</f>
        <v>641400.3</v>
      </c>
      <c r="H30" s="38" t="n">
        <f aca="false">F7*1.341</f>
        <v>157701.6</v>
      </c>
      <c r="I30" s="38" t="n">
        <f aca="false">G7*1.341</f>
        <v>59138.1</v>
      </c>
      <c r="J30" s="38" t="n">
        <f aca="false">H7*1.341</f>
        <v>2104431.3</v>
      </c>
      <c r="K30" s="38" t="n">
        <f aca="false">I7*1.341</f>
        <v>3065660.1</v>
      </c>
      <c r="L30" s="38" t="n">
        <f aca="false">J7*1.341</f>
        <v>2264949</v>
      </c>
      <c r="M30" s="38" t="n">
        <f aca="false">K7*1.341</f>
        <v>2779490.7</v>
      </c>
      <c r="N30" s="38" t="n">
        <f aca="false">L7*1.341</f>
        <v>2123205.3</v>
      </c>
      <c r="O30" s="38" t="n">
        <f aca="false">M7*1.341</f>
        <v>2102285.7</v>
      </c>
      <c r="P30" s="38" t="n">
        <f aca="false">N7*1.341</f>
        <v>3575374.2</v>
      </c>
      <c r="Q30" s="38" t="n">
        <f aca="false">O7*1.341</f>
        <v>2843188.2</v>
      </c>
      <c r="R30" s="38" t="n">
        <f aca="false">P7*1.341</f>
        <v>3868736.93856</v>
      </c>
      <c r="S30" s="38" t="n">
        <f aca="false">Q7*1.341</f>
        <v>3455943.6672</v>
      </c>
      <c r="T30" s="38" t="n">
        <f aca="false">R7*1.341</f>
        <v>3452103.729792</v>
      </c>
      <c r="U30" s="38" t="n">
        <f aca="false">S7*1.341</f>
        <v>2246363.38368</v>
      </c>
      <c r="V30" s="38" t="n">
        <f aca="false">T7*1.341</f>
        <v>2321242.163136</v>
      </c>
      <c r="W30" s="38" t="n">
        <f aca="false">U7*1.341</f>
        <v>2975951.4912</v>
      </c>
      <c r="X30" s="38" t="n">
        <f aca="false">V7*1.341</f>
        <v>3916736.15616</v>
      </c>
      <c r="Y30" s="39" t="n">
        <f aca="false">W7*1.341</f>
        <v>4285370.147328</v>
      </c>
    </row>
    <row r="31" customFormat="false" ht="12" hidden="false" customHeight="true" outlineLevel="0" collapsed="false">
      <c r="A31" s="40" t="s">
        <v>36</v>
      </c>
      <c r="B31" s="28" t="n">
        <f aca="false">B30/L23</f>
        <v>0.49232859375</v>
      </c>
      <c r="C31" s="28" t="n">
        <f aca="false">C30/M23</f>
        <v>0.476447026209677</v>
      </c>
      <c r="D31" s="28" t="n">
        <f aca="false">D30/B23</f>
        <v>0.395270564516129</v>
      </c>
      <c r="E31" s="28" t="n">
        <f aca="false">E30/C23</f>
        <v>0.170443694196429</v>
      </c>
      <c r="F31" s="28" t="n">
        <f aca="false">F30/D23</f>
        <v>0.578418901209677</v>
      </c>
      <c r="G31" s="41" t="n">
        <f aca="false">G30/E23</f>
        <v>0.11135421875</v>
      </c>
      <c r="H31" s="41" t="n">
        <f aca="false">H30/F23</f>
        <v>0.026495564516129</v>
      </c>
      <c r="I31" s="41" t="n">
        <f aca="false">I30/G23</f>
        <v>0.01026703125</v>
      </c>
      <c r="J31" s="28" t="n">
        <f aca="false">J30/H23</f>
        <v>0.353567086693548</v>
      </c>
      <c r="K31" s="28" t="n">
        <f aca="false">K30/I23</f>
        <v>0.515063860887097</v>
      </c>
      <c r="L31" s="28" t="n">
        <f aca="false">L30/J23</f>
        <v>0.3932203125</v>
      </c>
      <c r="M31" s="28" t="n">
        <f aca="false">M30/K23</f>
        <v>0.466984324596774</v>
      </c>
      <c r="N31" s="28" t="n">
        <f aca="false">N30/L23</f>
        <v>0.36861203125</v>
      </c>
      <c r="O31" s="28" t="n">
        <f aca="false">O30/M23</f>
        <v>0.353206602822581</v>
      </c>
      <c r="P31" s="28" t="n">
        <f aca="false">P30/N23</f>
        <v>0.600701310483871</v>
      </c>
      <c r="Q31" s="28" t="n">
        <f aca="false">Q30/O23</f>
        <v>0.528866852678571</v>
      </c>
      <c r="R31" s="28" t="n">
        <f aca="false">R30/P23</f>
        <v>0.649989405</v>
      </c>
      <c r="S31" s="28" t="n">
        <f aca="false">S30/Q23</f>
        <v>0.59999022</v>
      </c>
      <c r="T31" s="28" t="n">
        <f aca="false">T30/R23</f>
        <v>0.579990546</v>
      </c>
      <c r="U31" s="28" t="n">
        <f aca="false">U30/S23</f>
        <v>0.389993643</v>
      </c>
      <c r="V31" s="28" t="n">
        <f aca="false">V30/T23</f>
        <v>0.389993643</v>
      </c>
      <c r="W31" s="28" t="n">
        <f aca="false">W30/U23</f>
        <v>0.49999185</v>
      </c>
      <c r="X31" s="28" t="n">
        <f aca="false">X30/V23</f>
        <v>0.679988916</v>
      </c>
      <c r="Y31" s="28" t="n">
        <f aca="false">Y30/W23</f>
        <v>0.719988264</v>
      </c>
    </row>
    <row r="32" customFormat="false" ht="12.75" hidden="false" customHeight="false" outlineLevel="0" collapsed="false">
      <c r="A32" s="42" t="s">
        <v>37</v>
      </c>
      <c r="B32" s="43" t="n">
        <f aca="false">B27</f>
        <v>62734.08</v>
      </c>
      <c r="C32" s="43" t="n">
        <f aca="false">C27</f>
        <v>54330</v>
      </c>
      <c r="D32" s="43" t="n">
        <f aca="false">D27</f>
        <v>47973.12</v>
      </c>
      <c r="E32" s="43" t="n">
        <f aca="false">E27</f>
        <v>42854.4</v>
      </c>
      <c r="F32" s="43" t="n">
        <f aca="false">F27</f>
        <v>42806.784</v>
      </c>
      <c r="G32" s="43" t="n">
        <f aca="false">'LF Vol Profile'!J17</f>
        <v>20427</v>
      </c>
      <c r="H32" s="43" t="n">
        <f aca="false">'LF Vol Profile'!K9</f>
        <v>5757</v>
      </c>
      <c r="I32" s="43" t="n">
        <f aca="false">'LF Vol Profile'!L7</f>
        <v>2460</v>
      </c>
      <c r="J32" s="43" t="n">
        <f aca="false">J27</f>
        <v>48568.32</v>
      </c>
      <c r="K32" s="43" t="n">
        <f aca="false">K27</f>
        <v>53139.456</v>
      </c>
      <c r="L32" s="44" t="n">
        <f aca="false">L27</f>
        <v>58211</v>
      </c>
      <c r="M32" s="43" t="n">
        <f aca="false">M27</f>
        <v>64825.1333333333</v>
      </c>
      <c r="N32" s="43" t="n">
        <f aca="false">N27</f>
        <v>62734.08</v>
      </c>
      <c r="O32" s="43" t="n">
        <f aca="false">O27</f>
        <v>54330</v>
      </c>
      <c r="P32" s="43" t="n">
        <f aca="false">P27</f>
        <v>47973.12</v>
      </c>
      <c r="Q32" s="43" t="n">
        <f aca="false">Q27</f>
        <v>42854.4</v>
      </c>
      <c r="R32" s="43" t="n">
        <f aca="false">R27</f>
        <v>42806.784</v>
      </c>
      <c r="S32" s="43" t="n">
        <f aca="false">S27</f>
        <v>27855.36</v>
      </c>
      <c r="T32" s="43" t="n">
        <f aca="false">T27</f>
        <v>28783.872</v>
      </c>
      <c r="U32" s="43" t="n">
        <f aca="false">U27</f>
        <v>36902.4</v>
      </c>
      <c r="V32" s="43" t="n">
        <f aca="false">V27</f>
        <v>48568.32</v>
      </c>
      <c r="W32" s="43" t="n">
        <f aca="false">W27</f>
        <v>53139.456</v>
      </c>
      <c r="X32" s="43" t="n">
        <f aca="false">X27</f>
        <v>58211</v>
      </c>
      <c r="Y32" s="43" t="n">
        <f aca="false">Y27</f>
        <v>64825.1333333333</v>
      </c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</row>
    <row r="33" customFormat="false" ht="15" hidden="false" customHeight="true" outlineLevel="0" collapsed="false">
      <c r="A33" s="45" t="s">
        <v>38</v>
      </c>
      <c r="B33" s="23" t="n">
        <f aca="false">B32-B27</f>
        <v>0</v>
      </c>
      <c r="C33" s="23" t="n">
        <f aca="false">C32-C27</f>
        <v>0</v>
      </c>
      <c r="D33" s="23" t="n">
        <f aca="false">D32-D27</f>
        <v>0</v>
      </c>
      <c r="E33" s="23" t="n">
        <f aca="false">E32-E27</f>
        <v>0</v>
      </c>
      <c r="F33" s="23" t="n">
        <f aca="false">F32-F27</f>
        <v>0</v>
      </c>
      <c r="G33" s="23" t="n">
        <f aca="false">G32-G27</f>
        <v>-7428.36</v>
      </c>
      <c r="H33" s="23" t="n">
        <f aca="false">H32-H27</f>
        <v>-23026.872</v>
      </c>
      <c r="I33" s="23" t="n">
        <f aca="false">I32-I27</f>
        <v>-34442.4</v>
      </c>
      <c r="J33" s="23" t="n">
        <f aca="false">J32-J27</f>
        <v>0</v>
      </c>
      <c r="K33" s="23" t="n">
        <f aca="false">K32-K27</f>
        <v>0</v>
      </c>
      <c r="L33" s="23" t="n">
        <f aca="false">L32-L27</f>
        <v>0</v>
      </c>
      <c r="M33" s="23" t="n">
        <f aca="false">M32-M27</f>
        <v>0</v>
      </c>
      <c r="N33" s="23" t="n">
        <f aca="false">N32-N27</f>
        <v>0</v>
      </c>
      <c r="O33" s="23" t="n">
        <f aca="false">O32-O27</f>
        <v>0</v>
      </c>
      <c r="P33" s="23" t="n">
        <f aca="false">P32-P27</f>
        <v>0</v>
      </c>
      <c r="Q33" s="23" t="n">
        <f aca="false">Q32-Q27</f>
        <v>0</v>
      </c>
      <c r="R33" s="23" t="n">
        <f aca="false">R32-R27</f>
        <v>0</v>
      </c>
      <c r="S33" s="23" t="n">
        <f aca="false">S32-S27</f>
        <v>0</v>
      </c>
      <c r="T33" s="23" t="n">
        <f aca="false">T32-T27</f>
        <v>0</v>
      </c>
      <c r="U33" s="23" t="n">
        <f aca="false">U32-U27</f>
        <v>0</v>
      </c>
      <c r="V33" s="23" t="n">
        <f aca="false">V32-V27</f>
        <v>0</v>
      </c>
      <c r="W33" s="23" t="n">
        <f aca="false">W32-W27</f>
        <v>0</v>
      </c>
      <c r="X33" s="23" t="n">
        <f aca="false">X32-X27</f>
        <v>0</v>
      </c>
      <c r="Y33" s="23" t="n">
        <f aca="false">Y32-Y27</f>
        <v>0</v>
      </c>
    </row>
    <row r="34" customFormat="false" ht="29.25" hidden="false" customHeight="true" outlineLevel="0" collapsed="false">
      <c r="A34" s="45"/>
      <c r="B34" s="23" t="s">
        <v>39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customFormat="false" ht="12.75" hidden="false" customHeight="false" outlineLevel="0" collapsed="false">
      <c r="A35" s="46" t="s">
        <v>40</v>
      </c>
      <c r="B35" s="47" t="n">
        <f aca="false">B27+B33</f>
        <v>62734.08</v>
      </c>
      <c r="C35" s="47" t="n">
        <f aca="false">C27+C33</f>
        <v>54330</v>
      </c>
      <c r="D35" s="47" t="n">
        <f aca="false">D27+D33</f>
        <v>47973.12</v>
      </c>
      <c r="E35" s="47" t="n">
        <f aca="false">E27+E33</f>
        <v>42854.4</v>
      </c>
      <c r="F35" s="47" t="n">
        <f aca="false">F27+F33</f>
        <v>42806.784</v>
      </c>
      <c r="G35" s="47" t="n">
        <f aca="false">G27+G33</f>
        <v>20427</v>
      </c>
      <c r="H35" s="47" t="n">
        <f aca="false">H27+H33</f>
        <v>5757</v>
      </c>
      <c r="I35" s="47" t="n">
        <f aca="false">I27+I33</f>
        <v>2460</v>
      </c>
      <c r="J35" s="47" t="n">
        <f aca="false">J27+J33</f>
        <v>48568.32</v>
      </c>
      <c r="K35" s="47" t="n">
        <f aca="false">K27+K33</f>
        <v>53139.456</v>
      </c>
      <c r="L35" s="47" t="n">
        <f aca="false">L27+L33</f>
        <v>58211</v>
      </c>
      <c r="M35" s="47" t="n">
        <f aca="false">M27+M33</f>
        <v>64825.1333333333</v>
      </c>
      <c r="N35" s="47" t="n">
        <f aca="false">N27+N33</f>
        <v>62734.08</v>
      </c>
      <c r="O35" s="47" t="n">
        <f aca="false">O27+O33</f>
        <v>54330</v>
      </c>
      <c r="P35" s="47" t="n">
        <f aca="false">P27+P33</f>
        <v>47973.12</v>
      </c>
      <c r="Q35" s="47" t="n">
        <f aca="false">Q27+Q33</f>
        <v>42854.4</v>
      </c>
      <c r="R35" s="47" t="n">
        <f aca="false">R27+R33</f>
        <v>42806.784</v>
      </c>
      <c r="S35" s="47" t="n">
        <f aca="false">S27+S33</f>
        <v>27855.36</v>
      </c>
      <c r="T35" s="47" t="n">
        <f aca="false">T27+T33</f>
        <v>28783.872</v>
      </c>
      <c r="U35" s="47" t="n">
        <f aca="false">U27+U33</f>
        <v>36902.4</v>
      </c>
      <c r="V35" s="47" t="n">
        <f aca="false">V27+V33</f>
        <v>48568.32</v>
      </c>
      <c r="W35" s="47" t="n">
        <f aca="false">W27+W33</f>
        <v>53139.456</v>
      </c>
      <c r="X35" s="47" t="n">
        <f aca="false">X27+X33</f>
        <v>58211</v>
      </c>
      <c r="Y35" s="47" t="n">
        <f aca="false">Y27+Y33</f>
        <v>64825.1333333333</v>
      </c>
    </row>
    <row r="36" customFormat="false" ht="12.75" hidden="false" customHeight="false" outlineLevel="0" collapsed="false">
      <c r="A36" s="30" t="s">
        <v>41</v>
      </c>
      <c r="B36" s="48" t="n">
        <f aca="false">B35/B21</f>
        <v>2023.68</v>
      </c>
      <c r="C36" s="48" t="n">
        <f aca="false">C35/C21</f>
        <v>1940.35714285714</v>
      </c>
      <c r="D36" s="48" t="n">
        <f aca="false">D35/D21</f>
        <v>1547.52</v>
      </c>
      <c r="E36" s="48" t="n">
        <f aca="false">E35/E21</f>
        <v>1428.48</v>
      </c>
      <c r="F36" s="48" t="n">
        <f aca="false">F35/F21</f>
        <v>1380.864</v>
      </c>
      <c r="G36" s="48" t="n">
        <f aca="false">G35/G21</f>
        <v>680.9</v>
      </c>
      <c r="H36" s="48" t="n">
        <f aca="false">H35/H21</f>
        <v>185.709677419355</v>
      </c>
      <c r="I36" s="48" t="n">
        <f aca="false">I35/I21</f>
        <v>79.3548387096774</v>
      </c>
      <c r="J36" s="48" t="n">
        <f aca="false">J35/J21</f>
        <v>1618.944</v>
      </c>
      <c r="K36" s="48" t="n">
        <f aca="false">K35/K21</f>
        <v>1714.176</v>
      </c>
      <c r="L36" s="48" t="n">
        <f aca="false">L35/L21</f>
        <v>1940.36666666667</v>
      </c>
      <c r="M36" s="48" t="n">
        <f aca="false">M35/M21</f>
        <v>2091.13333333333</v>
      </c>
      <c r="N36" s="48" t="n">
        <f aca="false">N35/N21</f>
        <v>2023.68</v>
      </c>
      <c r="O36" s="48" t="n">
        <f aca="false">O35/O21</f>
        <v>1940.35714285714</v>
      </c>
      <c r="P36" s="48" t="n">
        <f aca="false">P35/P21</f>
        <v>1547.52</v>
      </c>
      <c r="Q36" s="48" t="n">
        <f aca="false">Q35/Q21</f>
        <v>1428.48</v>
      </c>
      <c r="R36" s="48" t="n">
        <f aca="false">R35/R21</f>
        <v>1380.864</v>
      </c>
      <c r="S36" s="48" t="n">
        <f aca="false">S35/S21</f>
        <v>928.512</v>
      </c>
      <c r="T36" s="48" t="n">
        <f aca="false">T35/T21</f>
        <v>928.512</v>
      </c>
      <c r="U36" s="48" t="n">
        <f aca="false">U35/U21</f>
        <v>1190.4</v>
      </c>
      <c r="V36" s="48" t="n">
        <f aca="false">V35/V21</f>
        <v>1618.944</v>
      </c>
      <c r="W36" s="48" t="n">
        <f aca="false">W35/W21</f>
        <v>1714.176</v>
      </c>
      <c r="X36" s="48" t="n">
        <f aca="false">X35/X21</f>
        <v>1940.36666666667</v>
      </c>
      <c r="Y36" s="49" t="n">
        <f aca="false">Y35/Y21</f>
        <v>2091.13333333333</v>
      </c>
    </row>
    <row r="38" customFormat="false" ht="12.75" hidden="true" customHeight="false" outlineLevel="0" collapsed="false">
      <c r="A38" s="0" t="s">
        <v>42</v>
      </c>
      <c r="B38" s="50" t="n">
        <f aca="false">B39*B21</f>
        <v>40610</v>
      </c>
      <c r="C38" s="50" t="n">
        <f aca="false">C39*C21</f>
        <v>73668</v>
      </c>
      <c r="D38" s="50" t="n">
        <f aca="false">D39*D21</f>
        <v>81530</v>
      </c>
      <c r="E38" s="50" t="n">
        <f aca="false">E39*E21</f>
        <v>86130</v>
      </c>
      <c r="F38" s="50" t="n">
        <f aca="false">F39*F21</f>
        <v>48081</v>
      </c>
      <c r="G38" s="50" t="n">
        <f aca="false">G39*G21</f>
        <v>62760</v>
      </c>
      <c r="H38" s="50" t="n">
        <f aca="false">H39*H21</f>
        <v>69626</v>
      </c>
      <c r="I38" s="50" t="n">
        <f aca="false">I39*I21</f>
        <v>74834</v>
      </c>
      <c r="J38" s="50" t="n">
        <f aca="false">J39*J21</f>
        <v>48570</v>
      </c>
      <c r="K38" s="50" t="n">
        <f aca="false">K39*K21</f>
        <v>36797</v>
      </c>
      <c r="L38" s="50" t="n">
        <f aca="false">L39*L21</f>
        <v>46980</v>
      </c>
      <c r="M38" s="50" t="n">
        <f aca="false">M39*M21</f>
        <v>48577</v>
      </c>
      <c r="N38" s="50" t="n">
        <f aca="false">N39*N21</f>
        <v>48608</v>
      </c>
      <c r="O38" s="50" t="n">
        <f aca="false">O39*O21</f>
        <v>43932</v>
      </c>
      <c r="P38" s="50" t="n">
        <f aca="false">P39*P21</f>
        <v>48670</v>
      </c>
      <c r="Q38" s="50" t="n">
        <f aca="false">Q39*Q21</f>
        <v>47130</v>
      </c>
      <c r="R38" s="50" t="n">
        <f aca="false">R39*R21</f>
        <v>48732</v>
      </c>
      <c r="S38" s="50" t="n">
        <f aca="false">S39*S21</f>
        <v>47190</v>
      </c>
      <c r="T38" s="50" t="n">
        <f aca="false">T39*T21</f>
        <v>48794</v>
      </c>
      <c r="U38" s="50" t="n">
        <f aca="false">U39*U21</f>
        <v>48825</v>
      </c>
      <c r="V38" s="50" t="n">
        <f aca="false">V39*V21</f>
        <v>47280</v>
      </c>
      <c r="W38" s="50" t="n">
        <f aca="false">W39*W21</f>
        <v>48887</v>
      </c>
      <c r="X38" s="50" t="n">
        <f aca="false">X39*X21</f>
        <v>47340</v>
      </c>
      <c r="Y38" s="50" t="n">
        <f aca="false">Y39*Y21</f>
        <v>48949</v>
      </c>
    </row>
    <row r="39" customFormat="false" ht="12.75" hidden="true" customHeight="false" outlineLevel="0" collapsed="false">
      <c r="A39" s="0" t="s">
        <v>43</v>
      </c>
      <c r="B39" s="0" t="n">
        <v>1310</v>
      </c>
      <c r="C39" s="0" t="n">
        <v>2631</v>
      </c>
      <c r="D39" s="0" t="n">
        <v>2630</v>
      </c>
      <c r="E39" s="0" t="n">
        <v>2871</v>
      </c>
      <c r="F39" s="0" t="n">
        <v>1551</v>
      </c>
      <c r="G39" s="0" t="n">
        <v>2092</v>
      </c>
      <c r="H39" s="0" t="n">
        <v>2246</v>
      </c>
      <c r="I39" s="0" t="n">
        <v>2414</v>
      </c>
      <c r="J39" s="0" t="n">
        <v>1619</v>
      </c>
      <c r="K39" s="0" t="n">
        <v>1187</v>
      </c>
      <c r="L39" s="0" t="n">
        <v>1566</v>
      </c>
      <c r="M39" s="0" t="n">
        <v>1567</v>
      </c>
      <c r="N39" s="0" t="n">
        <v>1568</v>
      </c>
      <c r="O39" s="0" t="n">
        <v>1569</v>
      </c>
      <c r="P39" s="0" t="n">
        <v>1570</v>
      </c>
      <c r="Q39" s="0" t="n">
        <v>1571</v>
      </c>
      <c r="R39" s="0" t="n">
        <v>1572</v>
      </c>
      <c r="S39" s="0" t="n">
        <v>1573</v>
      </c>
      <c r="T39" s="0" t="n">
        <v>1574</v>
      </c>
      <c r="U39" s="0" t="n">
        <v>1575</v>
      </c>
      <c r="V39" s="0" t="n">
        <v>1576</v>
      </c>
      <c r="W39" s="0" t="n">
        <v>1577</v>
      </c>
      <c r="X39" s="0" t="n">
        <v>1578</v>
      </c>
      <c r="Y39" s="0" t="n">
        <v>1579</v>
      </c>
    </row>
    <row r="40" customFormat="false" ht="12.75" hidden="true" customHeight="false" outlineLevel="0" collapsed="false"/>
    <row r="41" customFormat="false" ht="12.75" hidden="true" customHeight="false" outlineLevel="0" collapsed="false">
      <c r="A41" s="0" t="s">
        <v>44</v>
      </c>
      <c r="B41" s="51" t="n">
        <f aca="false">B38-B35</f>
        <v>-22124.08</v>
      </c>
      <c r="C41" s="51" t="n">
        <f aca="false">C38-C35</f>
        <v>19338</v>
      </c>
      <c r="D41" s="51" t="n">
        <f aca="false">D38-D35</f>
        <v>33556.88</v>
      </c>
      <c r="E41" s="51" t="n">
        <f aca="false">E38-E35</f>
        <v>43275.6</v>
      </c>
      <c r="F41" s="51" t="n">
        <f aca="false">F38-F35</f>
        <v>5274.21600000001</v>
      </c>
      <c r="G41" s="51" t="n">
        <f aca="false">G38-G35</f>
        <v>42333</v>
      </c>
      <c r="H41" s="51" t="n">
        <f aca="false">H38-H35</f>
        <v>63869</v>
      </c>
      <c r="I41" s="51" t="n">
        <f aca="false">I38-I35</f>
        <v>72374</v>
      </c>
      <c r="J41" s="51" t="n">
        <f aca="false">J38-J35</f>
        <v>1.67999999999302</v>
      </c>
      <c r="K41" s="51" t="n">
        <f aca="false">K38-K35</f>
        <v>-16342.456</v>
      </c>
      <c r="L41" s="51" t="n">
        <f aca="false">L38-L35</f>
        <v>-11231</v>
      </c>
      <c r="M41" s="51" t="n">
        <f aca="false">M38-M35</f>
        <v>-16248.1333333333</v>
      </c>
      <c r="N41" s="51" t="n">
        <f aca="false">N38-N35</f>
        <v>-14126.08</v>
      </c>
      <c r="O41" s="51" t="n">
        <f aca="false">O38-O35</f>
        <v>-10398</v>
      </c>
      <c r="P41" s="51" t="n">
        <f aca="false">P38-P35</f>
        <v>696.880000000005</v>
      </c>
      <c r="Q41" s="51" t="n">
        <f aca="false">Q38-Q35</f>
        <v>4275.6</v>
      </c>
      <c r="R41" s="51" t="n">
        <f aca="false">R38-R35</f>
        <v>5925.21600000001</v>
      </c>
      <c r="S41" s="51" t="n">
        <f aca="false">S38-S35</f>
        <v>19334.64</v>
      </c>
      <c r="T41" s="51" t="n">
        <f aca="false">T38-T35</f>
        <v>20010.128</v>
      </c>
      <c r="U41" s="51" t="n">
        <f aca="false">U38-U35</f>
        <v>11922.6</v>
      </c>
      <c r="V41" s="51" t="n">
        <f aca="false">V38-V35</f>
        <v>-1288.32000000001</v>
      </c>
      <c r="W41" s="51" t="n">
        <f aca="false">W38-W35</f>
        <v>-4252.456</v>
      </c>
      <c r="X41" s="51" t="n">
        <f aca="false">X38-X35</f>
        <v>-10871</v>
      </c>
      <c r="Y41" s="51" t="n">
        <f aca="false">Y38-Y35</f>
        <v>-15876.1333333333</v>
      </c>
    </row>
    <row r="42" customFormat="false" ht="12.75" hidden="false" customHeight="false" outlineLevel="0" collapsed="false">
      <c r="B42" s="50" t="s">
        <v>39</v>
      </c>
      <c r="C42" s="50" t="s">
        <v>39</v>
      </c>
      <c r="D42" s="50" t="s">
        <v>39</v>
      </c>
      <c r="E42" s="50" t="s">
        <v>39</v>
      </c>
      <c r="F42" s="50" t="s">
        <v>39</v>
      </c>
      <c r="G42" s="50" t="s">
        <v>39</v>
      </c>
      <c r="H42" s="50" t="s">
        <v>39</v>
      </c>
      <c r="I42" s="50" t="s">
        <v>39</v>
      </c>
      <c r="J42" s="50" t="s">
        <v>39</v>
      </c>
      <c r="K42" s="50" t="s">
        <v>39</v>
      </c>
      <c r="L42" s="50" t="s">
        <v>39</v>
      </c>
      <c r="M42" s="50" t="s">
        <v>39</v>
      </c>
    </row>
    <row r="43" customFormat="false" ht="12.75" hidden="false" customHeight="false" outlineLevel="0" collapsed="false">
      <c r="A43" s="52" t="s">
        <v>45</v>
      </c>
      <c r="B43" s="53" t="n">
        <v>39687</v>
      </c>
      <c r="C43" s="53" t="n">
        <v>36688</v>
      </c>
      <c r="D43" s="53" t="n">
        <v>81534</v>
      </c>
      <c r="E43" s="53" t="n">
        <v>86155</v>
      </c>
      <c r="F43" s="53" t="n">
        <v>48090</v>
      </c>
      <c r="G43" s="53" t="n">
        <v>62756</v>
      </c>
      <c r="H43" s="53" t="n">
        <v>69636</v>
      </c>
      <c r="I43" s="53" t="n">
        <v>64024</v>
      </c>
      <c r="J43" s="53" t="n">
        <v>51257</v>
      </c>
      <c r="K43" s="53" t="n">
        <v>52027</v>
      </c>
      <c r="L43" s="53" t="n">
        <v>79051</v>
      </c>
      <c r="M43" s="53" t="n">
        <v>81407</v>
      </c>
      <c r="N43" s="54" t="n">
        <v>94974</v>
      </c>
      <c r="O43" s="53" t="n">
        <f aca="false">2800*O21</f>
        <v>78400</v>
      </c>
      <c r="P43" s="55" t="n">
        <f aca="false">P35*(1+$P$49)</f>
        <v>47973.12</v>
      </c>
      <c r="Q43" s="55" t="n">
        <f aca="false">Q35*(1+$P$49)</f>
        <v>42854.4</v>
      </c>
      <c r="R43" s="55" t="n">
        <f aca="false">R35*(1+$P$49)</f>
        <v>42806.784</v>
      </c>
      <c r="S43" s="55" t="n">
        <f aca="false">S35*(1+$P$49)</f>
        <v>27855.36</v>
      </c>
      <c r="T43" s="55" t="n">
        <f aca="false">T35*(1+$P$49)</f>
        <v>28783.872</v>
      </c>
      <c r="U43" s="55" t="n">
        <f aca="false">U35*(1+$P$49)</f>
        <v>36902.4</v>
      </c>
      <c r="V43" s="55" t="n">
        <f aca="false">V35*(1+$P$49)</f>
        <v>48568.32</v>
      </c>
      <c r="W43" s="55" t="n">
        <f aca="false">W35*(1+$P$49)</f>
        <v>53139.456</v>
      </c>
      <c r="X43" s="55" t="n">
        <f aca="false">X35*(1+$P$49)</f>
        <v>58211</v>
      </c>
      <c r="Y43" s="56" t="n">
        <f aca="false">Y35*(1+$P$49)</f>
        <v>64825.1333333333</v>
      </c>
    </row>
    <row r="44" customFormat="false" ht="12.75" hidden="false" customHeight="false" outlineLevel="0" collapsed="false">
      <c r="A44" s="5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5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58"/>
    </row>
    <row r="45" customFormat="false" ht="12.75" hidden="false" customHeight="false" outlineLevel="0" collapsed="false">
      <c r="A45" s="59" t="s">
        <v>46</v>
      </c>
      <c r="B45" s="60" t="n">
        <f aca="false">B43-B35</f>
        <v>-23047.08</v>
      </c>
      <c r="C45" s="60" t="n">
        <f aca="false">C43-C35</f>
        <v>-17642</v>
      </c>
      <c r="D45" s="60" t="n">
        <f aca="false">D43-D35</f>
        <v>33560.88</v>
      </c>
      <c r="E45" s="60" t="n">
        <f aca="false">E43-E35</f>
        <v>43300.6</v>
      </c>
      <c r="F45" s="60" t="n">
        <f aca="false">F43-F35</f>
        <v>5283.21600000001</v>
      </c>
      <c r="G45" s="60" t="n">
        <f aca="false">G43-G35</f>
        <v>42329</v>
      </c>
      <c r="H45" s="60" t="n">
        <f aca="false">H43-H35</f>
        <v>63879</v>
      </c>
      <c r="I45" s="60" t="n">
        <f aca="false">I43-I35</f>
        <v>61564</v>
      </c>
      <c r="J45" s="60" t="n">
        <f aca="false">J43-J35</f>
        <v>2688.67999999999</v>
      </c>
      <c r="K45" s="60" t="n">
        <f aca="false">K43-K35</f>
        <v>-1112.456</v>
      </c>
      <c r="L45" s="60" t="n">
        <f aca="false">L43-L35</f>
        <v>20840</v>
      </c>
      <c r="M45" s="60" t="n">
        <f aca="false">M43-M35</f>
        <v>16581.8666666667</v>
      </c>
      <c r="N45" s="61" t="n">
        <f aca="false">N43-N35</f>
        <v>32239.92</v>
      </c>
      <c r="O45" s="60" t="n">
        <f aca="false">O43-O35</f>
        <v>24070</v>
      </c>
      <c r="P45" s="60" t="n">
        <f aca="false">P43-P35</f>
        <v>0</v>
      </c>
      <c r="Q45" s="60" t="n">
        <f aca="false">Q43-Q35</f>
        <v>0</v>
      </c>
      <c r="R45" s="60" t="n">
        <f aca="false">R43-R35</f>
        <v>0</v>
      </c>
      <c r="S45" s="60" t="n">
        <f aca="false">S43-S35</f>
        <v>0</v>
      </c>
      <c r="T45" s="60" t="n">
        <f aca="false">T43-T35</f>
        <v>0</v>
      </c>
      <c r="U45" s="60" t="n">
        <f aca="false">U43-U35</f>
        <v>0</v>
      </c>
      <c r="V45" s="60" t="n">
        <f aca="false">V43-V35</f>
        <v>0</v>
      </c>
      <c r="W45" s="60" t="n">
        <f aca="false">W43-W35</f>
        <v>0</v>
      </c>
      <c r="X45" s="60" t="n">
        <f aca="false">X43-X35</f>
        <v>0</v>
      </c>
      <c r="Y45" s="62" t="n">
        <f aca="false">Y43-Y35</f>
        <v>0</v>
      </c>
    </row>
    <row r="46" customFormat="false" ht="12.75" hidden="false" customHeight="false" outlineLevel="0" collapsed="false">
      <c r="A46" s="57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1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2"/>
    </row>
    <row r="47" customFormat="false" ht="12.75" hidden="false" customHeight="false" outlineLevel="0" collapsed="false">
      <c r="A47" s="5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60" t="n">
        <f aca="false">SUM(B45:M45)</f>
        <v>248225.706666667</v>
      </c>
      <c r="N47" s="57" t="s">
        <v>47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62" t="n">
        <f aca="false">SUM(B45:Y45)</f>
        <v>304535.626666667</v>
      </c>
    </row>
    <row r="48" customFormat="false" ht="12.75" hidden="false" customHeight="false" outlineLevel="0" collapsed="false">
      <c r="A48" s="5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60"/>
      <c r="N48" s="5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58"/>
    </row>
    <row r="49" customFormat="false" ht="12.75" hidden="false" customHeight="false" outlineLevel="0" collapsed="false">
      <c r="A49" s="57"/>
      <c r="B49" s="17"/>
      <c r="C49" s="17"/>
      <c r="D49" s="17"/>
      <c r="E49" s="17"/>
      <c r="F49" s="17"/>
      <c r="G49" s="63"/>
      <c r="H49" s="63"/>
      <c r="I49" s="63"/>
      <c r="J49" s="17"/>
      <c r="K49" s="17"/>
      <c r="L49" s="63"/>
      <c r="N49" s="57"/>
      <c r="O49" s="17"/>
      <c r="P49" s="64"/>
      <c r="Q49" s="17"/>
      <c r="R49" s="17"/>
      <c r="S49" s="17"/>
      <c r="T49" s="17"/>
      <c r="U49" s="17"/>
      <c r="V49" s="17"/>
      <c r="W49" s="17"/>
      <c r="X49" s="17"/>
      <c r="Y49" s="58"/>
    </row>
    <row r="50" customFormat="false" ht="12.75" hidden="false" customHeight="false" outlineLevel="0" collapsed="false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5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7"/>
    </row>
  </sheetData>
  <mergeCells count="2">
    <mergeCell ref="B5:M5"/>
    <mergeCell ref="N5:Y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6"/>
  <sheetViews>
    <sheetView showFormulas="false" showGridLines="true" showRowColHeaders="true" showZeros="true" rightToLeft="false" tabSelected="false" showOutlineSymbols="true" defaultGridColor="true" view="normal" topLeftCell="A3" colorId="64" zoomScale="90" zoomScaleNormal="90" zoomScalePageLayoutView="100" workbookViewId="0">
      <pane xSplit="4" ySplit="3" topLeftCell="E6" activePane="bottomRight" state="frozen"/>
      <selection pane="topLeft" activeCell="A3" activeCellId="0" sqref="A3"/>
      <selection pane="topRight" activeCell="E3" activeCellId="0" sqref="E3"/>
      <selection pane="bottomLeft" activeCell="A6" activeCellId="0" sqref="A6"/>
      <selection pane="bottomRight" activeCell="E7" activeCellId="0" sqref="E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14"/>
    <col collapsed="false" customWidth="true" hidden="false" outlineLevel="0" max="13" min="13" style="0" width="12.14"/>
    <col collapsed="false" customWidth="true" hidden="false" outlineLevel="0" max="15" min="15" style="0" width="11.42"/>
    <col collapsed="false" customWidth="true" hidden="false" outlineLevel="0" max="16" min="16" style="0" width="10.71"/>
  </cols>
  <sheetData>
    <row r="1" customFormat="false" ht="12.75" hidden="false" customHeight="false" outlineLevel="0" collapsed="false">
      <c r="C1" s="68"/>
    </row>
    <row r="2" customFormat="false" ht="12.75" hidden="false" customHeight="false" outlineLevel="0" collapsed="false">
      <c r="A2" s="1" t="s">
        <v>48</v>
      </c>
      <c r="C2" s="68"/>
      <c r="D2" s="1" t="s">
        <v>49</v>
      </c>
    </row>
    <row r="3" customFormat="false" ht="12.75" hidden="false" customHeight="false" outlineLevel="0" collapsed="false">
      <c r="A3" s="1" t="s">
        <v>50</v>
      </c>
      <c r="C3" s="68"/>
    </row>
    <row r="4" customFormat="false" ht="12.75" hidden="false" customHeight="false" outlineLevel="0" collapsed="false">
      <c r="C4" s="68"/>
    </row>
    <row r="5" customFormat="false" ht="12.75" hidden="false" customHeight="false" outlineLevel="0" collapsed="false">
      <c r="A5" s="69"/>
      <c r="B5" s="69"/>
      <c r="C5" s="70"/>
      <c r="D5" s="71" t="s">
        <v>51</v>
      </c>
      <c r="E5" s="71" t="s">
        <v>52</v>
      </c>
      <c r="F5" s="71" t="s">
        <v>53</v>
      </c>
      <c r="G5" s="71" t="s">
        <v>54</v>
      </c>
      <c r="H5" s="71" t="s">
        <v>55</v>
      </c>
      <c r="I5" s="71" t="s">
        <v>7</v>
      </c>
      <c r="J5" s="71" t="s">
        <v>56</v>
      </c>
      <c r="K5" s="71" t="s">
        <v>57</v>
      </c>
      <c r="L5" s="71" t="s">
        <v>58</v>
      </c>
      <c r="M5" s="71" t="s">
        <v>59</v>
      </c>
      <c r="N5" s="71" t="s">
        <v>60</v>
      </c>
      <c r="O5" s="71" t="s">
        <v>61</v>
      </c>
      <c r="P5" s="71" t="s">
        <v>62</v>
      </c>
    </row>
    <row r="6" customFormat="false" ht="12.75" hidden="false" customHeight="false" outlineLevel="0" collapsed="false">
      <c r="C6" s="68"/>
    </row>
    <row r="7" customFormat="false" ht="12.75" hidden="false" customHeight="false" outlineLevel="0" collapsed="false">
      <c r="A7" s="0" t="s">
        <v>52</v>
      </c>
      <c r="B7" s="72" t="n">
        <v>0.85</v>
      </c>
      <c r="C7" s="68"/>
      <c r="D7" s="64" t="n">
        <v>0.01</v>
      </c>
      <c r="E7" s="73" t="n">
        <v>4182</v>
      </c>
      <c r="F7" s="73" t="n">
        <v>3622</v>
      </c>
      <c r="G7" s="73" t="n">
        <v>3198</v>
      </c>
      <c r="H7" s="73" t="n">
        <v>2857</v>
      </c>
      <c r="I7" s="73" t="n">
        <v>2854</v>
      </c>
      <c r="J7" s="73" t="n">
        <v>1857</v>
      </c>
      <c r="K7" s="73" t="n">
        <v>1919</v>
      </c>
      <c r="L7" s="73" t="n">
        <v>2460</v>
      </c>
      <c r="M7" s="73" t="n">
        <v>3543</v>
      </c>
      <c r="N7" s="73" t="n">
        <v>3543</v>
      </c>
      <c r="O7" s="73" t="n">
        <v>3881</v>
      </c>
      <c r="P7" s="73" t="n">
        <v>4182</v>
      </c>
    </row>
    <row r="8" customFormat="false" ht="12.75" hidden="false" customHeight="false" outlineLevel="0" collapsed="false">
      <c r="A8" s="0" t="s">
        <v>53</v>
      </c>
      <c r="B8" s="72" t="n">
        <v>0.815</v>
      </c>
      <c r="C8" s="68"/>
      <c r="D8" s="64" t="n">
        <f aca="false">D7+0.01</f>
        <v>0.02</v>
      </c>
      <c r="E8" s="73" t="n">
        <v>8365</v>
      </c>
      <c r="F8" s="73" t="n">
        <v>7244</v>
      </c>
      <c r="G8" s="73" t="n">
        <v>6396</v>
      </c>
      <c r="H8" s="73" t="n">
        <v>5714</v>
      </c>
      <c r="I8" s="73" t="n">
        <v>5708</v>
      </c>
      <c r="J8" s="73" t="n">
        <v>3714</v>
      </c>
      <c r="K8" s="73" t="n">
        <v>3838</v>
      </c>
      <c r="L8" s="73" t="n">
        <v>4920</v>
      </c>
      <c r="M8" s="73" t="n">
        <v>7085</v>
      </c>
      <c r="N8" s="73" t="n">
        <v>7085</v>
      </c>
      <c r="O8" s="73" t="n">
        <v>7761</v>
      </c>
      <c r="P8" s="73" t="n">
        <v>8365</v>
      </c>
    </row>
    <row r="9" customFormat="false" ht="12.75" hidden="false" customHeight="false" outlineLevel="0" collapsed="false">
      <c r="A9" s="0" t="s">
        <v>54</v>
      </c>
      <c r="B9" s="72" t="n">
        <v>0.65</v>
      </c>
      <c r="C9" s="68"/>
      <c r="D9" s="64" t="n">
        <f aca="false">D8+0.01</f>
        <v>0.03</v>
      </c>
      <c r="E9" s="73" t="n">
        <v>12547</v>
      </c>
      <c r="F9" s="73" t="n">
        <v>10866</v>
      </c>
      <c r="G9" s="73" t="n">
        <v>9595</v>
      </c>
      <c r="H9" s="73" t="n">
        <v>8571</v>
      </c>
      <c r="I9" s="73" t="n">
        <v>8561</v>
      </c>
      <c r="J9" s="73" t="n">
        <v>5571</v>
      </c>
      <c r="K9" s="73" t="n">
        <v>5757</v>
      </c>
      <c r="L9" s="73" t="n">
        <v>7380</v>
      </c>
      <c r="M9" s="73" t="n">
        <v>10628</v>
      </c>
      <c r="N9" s="73" t="n">
        <v>10628</v>
      </c>
      <c r="O9" s="73" t="n">
        <v>11642</v>
      </c>
      <c r="P9" s="73" t="n">
        <v>12547</v>
      </c>
    </row>
    <row r="10" customFormat="false" ht="12.75" hidden="false" customHeight="false" outlineLevel="0" collapsed="false">
      <c r="A10" s="0" t="s">
        <v>55</v>
      </c>
      <c r="B10" s="72" t="n">
        <v>0.6</v>
      </c>
      <c r="C10" s="68"/>
      <c r="D10" s="64" t="n">
        <f aca="false">D9+0.01</f>
        <v>0.04</v>
      </c>
      <c r="E10" s="73" t="n">
        <v>16729</v>
      </c>
      <c r="F10" s="73" t="n">
        <v>14488</v>
      </c>
      <c r="G10" s="73" t="n">
        <v>12793</v>
      </c>
      <c r="H10" s="73" t="n">
        <v>11428</v>
      </c>
      <c r="I10" s="73" t="n">
        <v>11415</v>
      </c>
      <c r="J10" s="73" t="n">
        <v>7428</v>
      </c>
      <c r="K10" s="73" t="n">
        <v>7676</v>
      </c>
      <c r="L10" s="73" t="n">
        <v>9841</v>
      </c>
      <c r="M10" s="73" t="n">
        <v>14171</v>
      </c>
      <c r="N10" s="73" t="n">
        <v>14171</v>
      </c>
      <c r="O10" s="73" t="n">
        <v>15523</v>
      </c>
      <c r="P10" s="73" t="n">
        <v>16729</v>
      </c>
    </row>
    <row r="11" customFormat="false" ht="12.75" hidden="false" customHeight="false" outlineLevel="0" collapsed="false">
      <c r="A11" s="0" t="s">
        <v>7</v>
      </c>
      <c r="B11" s="72" t="n">
        <v>0.58</v>
      </c>
      <c r="C11" s="68"/>
      <c r="D11" s="64" t="n">
        <f aca="false">D10+0.01</f>
        <v>0.05</v>
      </c>
      <c r="E11" s="73" t="n">
        <v>20911</v>
      </c>
      <c r="F11" s="73" t="n">
        <v>18110</v>
      </c>
      <c r="G11" s="73" t="n">
        <v>15991</v>
      </c>
      <c r="H11" s="73" t="n">
        <v>14285</v>
      </c>
      <c r="I11" s="73" t="n">
        <v>14269</v>
      </c>
      <c r="J11" s="73" t="n">
        <v>9285</v>
      </c>
      <c r="K11" s="73" t="n">
        <v>9595</v>
      </c>
      <c r="L11" s="73" t="n">
        <v>12301</v>
      </c>
      <c r="M11" s="73" t="n">
        <v>17713</v>
      </c>
      <c r="N11" s="73" t="n">
        <v>17713</v>
      </c>
      <c r="O11" s="73" t="n">
        <v>19404</v>
      </c>
      <c r="P11" s="73" t="n">
        <v>20911</v>
      </c>
    </row>
    <row r="12" customFormat="false" ht="12.75" hidden="false" customHeight="false" outlineLevel="0" collapsed="false">
      <c r="A12" s="0" t="s">
        <v>56</v>
      </c>
      <c r="B12" s="72" t="n">
        <v>0.39</v>
      </c>
      <c r="C12" s="68"/>
      <c r="D12" s="64" t="n">
        <f aca="false">D11+0.01</f>
        <v>0.06</v>
      </c>
      <c r="E12" s="73" t="n">
        <v>25094</v>
      </c>
      <c r="F12" s="73" t="n">
        <v>21732</v>
      </c>
      <c r="G12" s="73" t="n">
        <v>19189</v>
      </c>
      <c r="H12" s="73" t="n">
        <v>17142</v>
      </c>
      <c r="I12" s="73" t="n">
        <v>17123</v>
      </c>
      <c r="J12" s="73" t="n">
        <v>11142</v>
      </c>
      <c r="K12" s="73" t="n">
        <v>11514</v>
      </c>
      <c r="L12" s="73" t="n">
        <v>14761</v>
      </c>
      <c r="M12" s="73" t="n">
        <v>21256</v>
      </c>
      <c r="N12" s="73" t="n">
        <v>21256</v>
      </c>
      <c r="O12" s="73" t="n">
        <v>23284</v>
      </c>
      <c r="P12" s="73" t="n">
        <v>25094</v>
      </c>
    </row>
    <row r="13" customFormat="false" ht="12.75" hidden="false" customHeight="false" outlineLevel="0" collapsed="false">
      <c r="A13" s="0" t="s">
        <v>57</v>
      </c>
      <c r="B13" s="72" t="n">
        <v>0.39</v>
      </c>
      <c r="C13" s="68"/>
      <c r="D13" s="64" t="n">
        <f aca="false">D12+0.01</f>
        <v>0.07</v>
      </c>
      <c r="E13" s="73" t="n">
        <v>29276</v>
      </c>
      <c r="F13" s="73" t="n">
        <v>25354</v>
      </c>
      <c r="G13" s="73" t="n">
        <v>22387</v>
      </c>
      <c r="H13" s="73" t="n">
        <v>19999</v>
      </c>
      <c r="I13" s="73" t="n">
        <v>19976</v>
      </c>
      <c r="J13" s="73" t="n">
        <v>12999</v>
      </c>
      <c r="K13" s="73" t="n">
        <v>13432</v>
      </c>
      <c r="L13" s="73" t="n">
        <v>17221</v>
      </c>
      <c r="M13" s="73" t="n">
        <v>24798</v>
      </c>
      <c r="N13" s="73" t="n">
        <v>24798</v>
      </c>
      <c r="O13" s="73" t="n">
        <v>27165</v>
      </c>
      <c r="P13" s="73" t="n">
        <v>29276</v>
      </c>
    </row>
    <row r="14" customFormat="false" ht="12.75" hidden="false" customHeight="false" outlineLevel="0" collapsed="false">
      <c r="A14" s="0" t="s">
        <v>58</v>
      </c>
      <c r="B14" s="72" t="n">
        <v>0.5</v>
      </c>
      <c r="C14" s="68"/>
      <c r="D14" s="64" t="n">
        <f aca="false">D13+0.01</f>
        <v>0.08</v>
      </c>
      <c r="E14" s="73" t="n">
        <v>33458</v>
      </c>
      <c r="F14" s="73" t="n">
        <v>28976</v>
      </c>
      <c r="G14" s="73" t="n">
        <v>25586</v>
      </c>
      <c r="H14" s="73" t="n">
        <v>22856</v>
      </c>
      <c r="I14" s="73" t="n">
        <v>22830</v>
      </c>
      <c r="J14" s="73" t="n">
        <v>14856</v>
      </c>
      <c r="K14" s="73" t="n">
        <v>15351</v>
      </c>
      <c r="L14" s="73" t="n">
        <v>19681</v>
      </c>
      <c r="M14" s="73" t="n">
        <v>28341</v>
      </c>
      <c r="N14" s="73" t="n">
        <v>28341</v>
      </c>
      <c r="O14" s="73" t="n">
        <v>31046</v>
      </c>
      <c r="P14" s="73" t="n">
        <v>33458</v>
      </c>
    </row>
    <row r="15" customFormat="false" ht="12.75" hidden="false" customHeight="false" outlineLevel="0" collapsed="false">
      <c r="A15" s="0" t="s">
        <v>59</v>
      </c>
      <c r="B15" s="72" t="n">
        <v>0.68</v>
      </c>
      <c r="C15" s="68"/>
      <c r="D15" s="64" t="n">
        <f aca="false">D14+0.01</f>
        <v>0.09</v>
      </c>
      <c r="E15" s="73" t="n">
        <v>37640</v>
      </c>
      <c r="F15" s="73" t="n">
        <v>32598</v>
      </c>
      <c r="G15" s="73" t="n">
        <v>28784</v>
      </c>
      <c r="H15" s="73" t="n">
        <v>25713</v>
      </c>
      <c r="I15" s="73" t="n">
        <v>25684</v>
      </c>
      <c r="J15" s="73" t="n">
        <v>16713</v>
      </c>
      <c r="K15" s="73" t="n">
        <v>17270</v>
      </c>
      <c r="L15" s="73" t="n">
        <v>22141</v>
      </c>
      <c r="M15" s="73" t="n">
        <v>31844</v>
      </c>
      <c r="N15" s="73" t="n">
        <v>31884</v>
      </c>
      <c r="O15" s="73" t="n">
        <v>34926</v>
      </c>
      <c r="P15" s="73" t="n">
        <v>37640</v>
      </c>
    </row>
    <row r="16" customFormat="false" ht="12.75" hidden="false" customHeight="false" outlineLevel="0" collapsed="false">
      <c r="A16" s="0" t="s">
        <v>60</v>
      </c>
      <c r="B16" s="72" t="n">
        <v>0.72</v>
      </c>
      <c r="C16" s="68"/>
      <c r="D16" s="64" t="n">
        <f aca="false">D15+0.01</f>
        <v>0.1</v>
      </c>
      <c r="E16" s="73" t="n">
        <v>41823</v>
      </c>
      <c r="F16" s="73" t="n">
        <v>36220</v>
      </c>
      <c r="G16" s="73" t="n">
        <v>31982</v>
      </c>
      <c r="H16" s="73" t="n">
        <v>28570</v>
      </c>
      <c r="I16" s="73" t="n">
        <v>28538</v>
      </c>
      <c r="J16" s="73" t="n">
        <v>18570</v>
      </c>
      <c r="K16" s="73" t="n">
        <v>19189</v>
      </c>
      <c r="L16" s="73" t="n">
        <v>24602</v>
      </c>
      <c r="M16" s="73" t="n">
        <v>35426</v>
      </c>
      <c r="N16" s="73" t="n">
        <v>35426</v>
      </c>
      <c r="O16" s="73" t="n">
        <v>38807</v>
      </c>
      <c r="P16" s="73" t="n">
        <v>41823</v>
      </c>
    </row>
    <row r="17" customFormat="false" ht="12.75" hidden="false" customHeight="false" outlineLevel="0" collapsed="false">
      <c r="A17" s="0" t="s">
        <v>61</v>
      </c>
      <c r="B17" s="72" t="n">
        <v>0.815</v>
      </c>
      <c r="C17" s="68"/>
      <c r="D17" s="64" t="n">
        <f aca="false">D16+0.01</f>
        <v>0.11</v>
      </c>
      <c r="E17" s="73" t="n">
        <v>46005</v>
      </c>
      <c r="F17" s="73" t="n">
        <v>39842</v>
      </c>
      <c r="G17" s="73" t="n">
        <v>35180</v>
      </c>
      <c r="H17" s="73" t="n">
        <v>31427</v>
      </c>
      <c r="I17" s="73" t="n">
        <v>31392</v>
      </c>
      <c r="J17" s="73" t="n">
        <v>20427</v>
      </c>
      <c r="K17" s="73" t="n">
        <v>21108</v>
      </c>
      <c r="L17" s="73" t="n">
        <v>27062</v>
      </c>
      <c r="M17" s="73" t="n">
        <v>38969</v>
      </c>
      <c r="N17" s="73" t="n">
        <v>38969</v>
      </c>
      <c r="O17" s="73" t="n">
        <v>42688</v>
      </c>
      <c r="P17" s="73" t="n">
        <v>46005</v>
      </c>
    </row>
    <row r="18" customFormat="false" ht="12.75" hidden="false" customHeight="false" outlineLevel="0" collapsed="false">
      <c r="A18" s="0" t="s">
        <v>62</v>
      </c>
      <c r="B18" s="72" t="n">
        <v>0.85</v>
      </c>
      <c r="C18" s="68"/>
      <c r="D18" s="64" t="n">
        <f aca="false">D17+0.01</f>
        <v>0.12</v>
      </c>
      <c r="E18" s="73" t="n">
        <v>50187</v>
      </c>
      <c r="F18" s="73" t="n">
        <v>43464</v>
      </c>
      <c r="G18" s="73" t="n">
        <v>38378</v>
      </c>
      <c r="H18" s="73" t="n">
        <v>34284</v>
      </c>
      <c r="I18" s="73" t="n">
        <v>34245</v>
      </c>
      <c r="J18" s="73" t="n">
        <v>22284</v>
      </c>
      <c r="K18" s="73" t="n">
        <v>23027</v>
      </c>
      <c r="L18" s="73" t="n">
        <v>29522</v>
      </c>
      <c r="M18" s="73" t="n">
        <v>42512</v>
      </c>
      <c r="N18" s="73" t="n">
        <v>42512</v>
      </c>
      <c r="O18" s="73" t="n">
        <v>46568</v>
      </c>
      <c r="P18" s="73" t="n">
        <v>50187</v>
      </c>
    </row>
    <row r="19" customFormat="false" ht="12.75" hidden="false" customHeight="false" outlineLevel="0" collapsed="false">
      <c r="C19" s="68"/>
      <c r="D19" s="64" t="n">
        <f aca="false">D18+0.01</f>
        <v>0.13</v>
      </c>
      <c r="E19" s="73" t="n">
        <v>54370</v>
      </c>
      <c r="F19" s="73" t="n">
        <v>47086</v>
      </c>
      <c r="G19" s="73" t="n">
        <v>41577</v>
      </c>
      <c r="H19" s="73" t="n">
        <v>37140</v>
      </c>
      <c r="I19" s="73" t="n">
        <v>37099</v>
      </c>
      <c r="J19" s="73" t="n">
        <v>24141</v>
      </c>
      <c r="K19" s="73" t="n">
        <v>24946</v>
      </c>
      <c r="L19" s="73" t="n">
        <v>31982</v>
      </c>
      <c r="M19" s="73" t="n">
        <v>46054</v>
      </c>
      <c r="N19" s="73" t="n">
        <v>46054</v>
      </c>
      <c r="O19" s="73" t="n">
        <v>50449</v>
      </c>
      <c r="P19" s="73" t="n">
        <v>54370</v>
      </c>
    </row>
    <row r="20" customFormat="false" ht="12.75" hidden="false" customHeight="false" outlineLevel="0" collapsed="false">
      <c r="C20" s="68"/>
      <c r="D20" s="64" t="n">
        <f aca="false">D19+0.01</f>
        <v>0.14</v>
      </c>
      <c r="E20" s="73" t="n">
        <v>58552</v>
      </c>
      <c r="F20" s="73" t="n">
        <v>50708</v>
      </c>
      <c r="G20" s="73" t="n">
        <v>44775</v>
      </c>
      <c r="H20" s="73" t="n">
        <v>39997</v>
      </c>
      <c r="I20" s="73" t="n">
        <v>39953</v>
      </c>
      <c r="J20" s="73" t="n">
        <v>25998</v>
      </c>
      <c r="K20" s="73" t="n">
        <v>26865</v>
      </c>
      <c r="L20" s="73" t="n">
        <v>34442</v>
      </c>
      <c r="M20" s="73" t="n">
        <v>49597</v>
      </c>
      <c r="N20" s="73" t="n">
        <v>49597</v>
      </c>
      <c r="O20" s="73" t="n">
        <v>54330</v>
      </c>
      <c r="P20" s="73" t="n">
        <v>58552</v>
      </c>
    </row>
    <row r="21" customFormat="false" ht="12.75" hidden="false" customHeight="false" outlineLevel="0" collapsed="false">
      <c r="C21" s="68"/>
      <c r="D21" s="64" t="n">
        <f aca="false">D20+0.01</f>
        <v>0.15</v>
      </c>
      <c r="E21" s="74" t="n">
        <v>62734</v>
      </c>
      <c r="F21" s="75" t="n">
        <v>54330</v>
      </c>
      <c r="G21" s="74" t="n">
        <v>47973</v>
      </c>
      <c r="H21" s="74" t="n">
        <v>42854</v>
      </c>
      <c r="I21" s="74" t="n">
        <v>42807</v>
      </c>
      <c r="J21" s="74" t="n">
        <v>27855</v>
      </c>
      <c r="K21" s="74" t="n">
        <v>28784</v>
      </c>
      <c r="L21" s="74" t="n">
        <v>36902</v>
      </c>
      <c r="M21" s="75" t="n">
        <v>48568</v>
      </c>
      <c r="N21" s="74" t="n">
        <v>53139</v>
      </c>
      <c r="O21" s="74" t="n">
        <v>58211</v>
      </c>
      <c r="P21" s="74" t="n">
        <v>62734</v>
      </c>
    </row>
    <row r="22" customFormat="false" ht="12.75" hidden="false" customHeight="false" outlineLevel="0" collapsed="false">
      <c r="C22" s="68"/>
      <c r="D22" s="64" t="n">
        <f aca="false">D21+0.01</f>
        <v>0.16</v>
      </c>
      <c r="E22" s="74" t="n">
        <f aca="false">E21</f>
        <v>62734</v>
      </c>
      <c r="F22" s="75" t="n">
        <f aca="false">F21</f>
        <v>54330</v>
      </c>
      <c r="G22" s="74" t="n">
        <f aca="false">G21</f>
        <v>47973</v>
      </c>
      <c r="H22" s="74" t="n">
        <f aca="false">H21</f>
        <v>42854</v>
      </c>
      <c r="I22" s="74" t="n">
        <v>42807</v>
      </c>
      <c r="J22" s="74" t="n">
        <v>27855</v>
      </c>
      <c r="K22" s="74" t="n">
        <v>28784</v>
      </c>
      <c r="L22" s="74" t="n">
        <v>36902</v>
      </c>
      <c r="M22" s="75" t="n">
        <f aca="false">M21</f>
        <v>48568</v>
      </c>
      <c r="N22" s="74" t="n">
        <v>53139</v>
      </c>
      <c r="O22" s="74" t="n">
        <v>58211</v>
      </c>
      <c r="P22" s="74" t="n">
        <v>62734</v>
      </c>
    </row>
    <row r="23" customFormat="false" ht="12.75" hidden="false" customHeight="false" outlineLevel="0" collapsed="false">
      <c r="C23" s="68"/>
      <c r="D23" s="64" t="n">
        <f aca="false">D22+0.01</f>
        <v>0.17</v>
      </c>
      <c r="E23" s="74" t="n">
        <f aca="false">E22</f>
        <v>62734</v>
      </c>
      <c r="F23" s="75" t="n">
        <f aca="false">F22</f>
        <v>54330</v>
      </c>
      <c r="G23" s="74" t="n">
        <f aca="false">G22</f>
        <v>47973</v>
      </c>
      <c r="H23" s="74" t="n">
        <f aca="false">H22</f>
        <v>42854</v>
      </c>
      <c r="I23" s="74" t="n">
        <v>42807</v>
      </c>
      <c r="J23" s="74" t="n">
        <v>27855</v>
      </c>
      <c r="K23" s="74" t="n">
        <v>28784</v>
      </c>
      <c r="L23" s="74" t="n">
        <v>36902</v>
      </c>
      <c r="M23" s="75" t="n">
        <f aca="false">M22</f>
        <v>48568</v>
      </c>
      <c r="N23" s="74" t="n">
        <v>53139</v>
      </c>
      <c r="O23" s="74" t="n">
        <v>58211</v>
      </c>
      <c r="P23" s="74" t="n">
        <v>62734</v>
      </c>
    </row>
    <row r="24" customFormat="false" ht="12.75" hidden="false" customHeight="false" outlineLevel="0" collapsed="false">
      <c r="C24" s="68"/>
      <c r="D24" s="64" t="n">
        <f aca="false">D23+0.01</f>
        <v>0.18</v>
      </c>
      <c r="E24" s="74" t="n">
        <f aca="false">E23</f>
        <v>62734</v>
      </c>
      <c r="F24" s="75" t="n">
        <f aca="false">F23</f>
        <v>54330</v>
      </c>
      <c r="G24" s="74" t="n">
        <f aca="false">G23</f>
        <v>47973</v>
      </c>
      <c r="H24" s="74" t="n">
        <f aca="false">H23</f>
        <v>42854</v>
      </c>
      <c r="I24" s="74" t="n">
        <v>42807</v>
      </c>
      <c r="J24" s="74" t="n">
        <v>27855</v>
      </c>
      <c r="K24" s="74" t="n">
        <v>28784</v>
      </c>
      <c r="L24" s="74" t="n">
        <v>36902</v>
      </c>
      <c r="M24" s="75" t="n">
        <f aca="false">M23</f>
        <v>48568</v>
      </c>
      <c r="N24" s="74" t="n">
        <v>53139</v>
      </c>
      <c r="O24" s="74" t="n">
        <v>58211</v>
      </c>
      <c r="P24" s="74" t="n">
        <v>62734</v>
      </c>
    </row>
    <row r="25" customFormat="false" ht="12.75" hidden="false" customHeight="false" outlineLevel="0" collapsed="false">
      <c r="C25" s="68"/>
      <c r="D25" s="64" t="n">
        <f aca="false">D24+0.01</f>
        <v>0.19</v>
      </c>
      <c r="E25" s="74" t="n">
        <f aca="false">E24</f>
        <v>62734</v>
      </c>
      <c r="F25" s="75" t="n">
        <f aca="false">F24</f>
        <v>54330</v>
      </c>
      <c r="G25" s="74" t="n">
        <f aca="false">G24</f>
        <v>47973</v>
      </c>
      <c r="H25" s="74" t="n">
        <f aca="false">H24</f>
        <v>42854</v>
      </c>
      <c r="I25" s="74" t="n">
        <v>42807</v>
      </c>
      <c r="J25" s="74" t="n">
        <v>27855</v>
      </c>
      <c r="K25" s="74" t="n">
        <v>28784</v>
      </c>
      <c r="L25" s="74" t="n">
        <v>36902</v>
      </c>
      <c r="M25" s="75" t="n">
        <f aca="false">M24</f>
        <v>48568</v>
      </c>
      <c r="N25" s="74" t="n">
        <v>53139</v>
      </c>
      <c r="O25" s="74" t="n">
        <v>58211</v>
      </c>
      <c r="P25" s="74" t="n">
        <v>62734</v>
      </c>
    </row>
    <row r="26" customFormat="false" ht="12.75" hidden="false" customHeight="false" outlineLevel="0" collapsed="false">
      <c r="C26" s="68"/>
      <c r="D26" s="64" t="n">
        <f aca="false">D25+0.01</f>
        <v>0.2</v>
      </c>
      <c r="E26" s="74" t="n">
        <f aca="false">E25</f>
        <v>62734</v>
      </c>
      <c r="F26" s="75" t="n">
        <f aca="false">F25</f>
        <v>54330</v>
      </c>
      <c r="G26" s="74" t="n">
        <f aca="false">G25</f>
        <v>47973</v>
      </c>
      <c r="H26" s="74" t="n">
        <f aca="false">H25</f>
        <v>42854</v>
      </c>
      <c r="I26" s="74" t="n">
        <v>42807</v>
      </c>
      <c r="J26" s="74" t="n">
        <v>27855</v>
      </c>
      <c r="K26" s="74" t="n">
        <v>28784</v>
      </c>
      <c r="L26" s="74" t="n">
        <v>36902</v>
      </c>
      <c r="M26" s="75" t="n">
        <f aca="false">M25</f>
        <v>48568</v>
      </c>
      <c r="N26" s="74" t="n">
        <v>53139</v>
      </c>
      <c r="O26" s="74" t="n">
        <v>58211</v>
      </c>
      <c r="P26" s="74" t="n">
        <v>62734</v>
      </c>
    </row>
    <row r="27" customFormat="false" ht="12.75" hidden="false" customHeight="false" outlineLevel="0" collapsed="false">
      <c r="C27" s="68"/>
      <c r="D27" s="64" t="n">
        <f aca="false">D26+0.01</f>
        <v>0.21</v>
      </c>
      <c r="E27" s="74" t="n">
        <f aca="false">E26</f>
        <v>62734</v>
      </c>
      <c r="F27" s="75" t="n">
        <f aca="false">F26</f>
        <v>54330</v>
      </c>
      <c r="G27" s="74" t="n">
        <f aca="false">G26</f>
        <v>47973</v>
      </c>
      <c r="H27" s="74" t="n">
        <f aca="false">H26</f>
        <v>42854</v>
      </c>
      <c r="I27" s="74" t="n">
        <v>42807</v>
      </c>
      <c r="J27" s="74" t="n">
        <v>27855</v>
      </c>
      <c r="K27" s="74" t="n">
        <v>28784</v>
      </c>
      <c r="L27" s="74" t="n">
        <v>36902</v>
      </c>
      <c r="M27" s="75" t="n">
        <f aca="false">M26</f>
        <v>48568</v>
      </c>
      <c r="N27" s="74" t="n">
        <v>53139</v>
      </c>
      <c r="O27" s="74" t="n">
        <v>58211</v>
      </c>
      <c r="P27" s="74" t="n">
        <v>62734</v>
      </c>
    </row>
    <row r="28" customFormat="false" ht="12.75" hidden="false" customHeight="false" outlineLevel="0" collapsed="false">
      <c r="C28" s="68"/>
      <c r="D28" s="64" t="n">
        <f aca="false">D27+0.01</f>
        <v>0.22</v>
      </c>
      <c r="E28" s="74" t="n">
        <f aca="false">E27</f>
        <v>62734</v>
      </c>
      <c r="F28" s="75" t="n">
        <f aca="false">F27</f>
        <v>54330</v>
      </c>
      <c r="G28" s="74" t="n">
        <f aca="false">G27</f>
        <v>47973</v>
      </c>
      <c r="H28" s="74" t="n">
        <f aca="false">H27</f>
        <v>42854</v>
      </c>
      <c r="I28" s="74" t="n">
        <v>42807</v>
      </c>
      <c r="J28" s="74" t="n">
        <v>27855</v>
      </c>
      <c r="K28" s="74" t="n">
        <v>28784</v>
      </c>
      <c r="L28" s="74" t="n">
        <v>36902</v>
      </c>
      <c r="M28" s="75" t="n">
        <f aca="false">M27</f>
        <v>48568</v>
      </c>
      <c r="N28" s="74" t="n">
        <v>53139</v>
      </c>
      <c r="O28" s="74" t="n">
        <v>58211</v>
      </c>
      <c r="P28" s="74" t="n">
        <v>62734</v>
      </c>
    </row>
    <row r="29" customFormat="false" ht="12.75" hidden="false" customHeight="false" outlineLevel="0" collapsed="false">
      <c r="C29" s="68"/>
      <c r="D29" s="64" t="n">
        <f aca="false">D28+0.01</f>
        <v>0.23</v>
      </c>
      <c r="E29" s="74" t="n">
        <f aca="false">E28</f>
        <v>62734</v>
      </c>
      <c r="F29" s="75" t="n">
        <f aca="false">F28</f>
        <v>54330</v>
      </c>
      <c r="G29" s="74" t="n">
        <f aca="false">G28</f>
        <v>47973</v>
      </c>
      <c r="H29" s="74" t="n">
        <f aca="false">H28</f>
        <v>42854</v>
      </c>
      <c r="I29" s="74" t="n">
        <v>42807</v>
      </c>
      <c r="J29" s="74" t="n">
        <v>27855</v>
      </c>
      <c r="K29" s="74" t="n">
        <v>28784</v>
      </c>
      <c r="L29" s="74" t="n">
        <v>36902</v>
      </c>
      <c r="M29" s="75" t="n">
        <f aca="false">M28</f>
        <v>48568</v>
      </c>
      <c r="N29" s="74" t="n">
        <v>53139</v>
      </c>
      <c r="O29" s="74" t="n">
        <v>58211</v>
      </c>
      <c r="P29" s="74" t="n">
        <v>62734</v>
      </c>
    </row>
    <row r="30" customFormat="false" ht="12.75" hidden="false" customHeight="false" outlineLevel="0" collapsed="false">
      <c r="C30" s="68"/>
      <c r="D30" s="64" t="n">
        <f aca="false">D29+0.01</f>
        <v>0.24</v>
      </c>
      <c r="E30" s="74" t="n">
        <f aca="false">E29</f>
        <v>62734</v>
      </c>
      <c r="F30" s="75" t="n">
        <f aca="false">F29</f>
        <v>54330</v>
      </c>
      <c r="G30" s="74" t="n">
        <f aca="false">G29</f>
        <v>47973</v>
      </c>
      <c r="H30" s="74" t="n">
        <f aca="false">H29</f>
        <v>42854</v>
      </c>
      <c r="I30" s="74" t="n">
        <v>42807</v>
      </c>
      <c r="J30" s="74" t="n">
        <v>27855</v>
      </c>
      <c r="K30" s="74" t="n">
        <v>28784</v>
      </c>
      <c r="L30" s="74" t="n">
        <v>36902</v>
      </c>
      <c r="M30" s="75" t="n">
        <f aca="false">M29</f>
        <v>48568</v>
      </c>
      <c r="N30" s="74" t="n">
        <v>53139</v>
      </c>
      <c r="O30" s="74" t="n">
        <v>58211</v>
      </c>
      <c r="P30" s="74" t="n">
        <v>62734</v>
      </c>
    </row>
    <row r="31" customFormat="false" ht="12.75" hidden="false" customHeight="false" outlineLevel="0" collapsed="false">
      <c r="C31" s="68"/>
      <c r="D31" s="64" t="n">
        <f aca="false">D30+0.01</f>
        <v>0.25</v>
      </c>
      <c r="E31" s="74" t="n">
        <f aca="false">E30</f>
        <v>62734</v>
      </c>
      <c r="F31" s="75" t="n">
        <f aca="false">F30</f>
        <v>54330</v>
      </c>
      <c r="G31" s="74" t="n">
        <f aca="false">G30</f>
        <v>47973</v>
      </c>
      <c r="H31" s="74" t="n">
        <f aca="false">H30</f>
        <v>42854</v>
      </c>
      <c r="I31" s="74" t="n">
        <v>42807</v>
      </c>
      <c r="J31" s="74" t="n">
        <v>27855</v>
      </c>
      <c r="K31" s="74" t="n">
        <v>28784</v>
      </c>
      <c r="L31" s="74" t="n">
        <v>36902</v>
      </c>
      <c r="M31" s="75" t="n">
        <f aca="false">M30</f>
        <v>48568</v>
      </c>
      <c r="N31" s="74" t="n">
        <v>53139</v>
      </c>
      <c r="O31" s="74" t="n">
        <v>58211</v>
      </c>
      <c r="P31" s="74" t="n">
        <v>62734</v>
      </c>
    </row>
    <row r="32" customFormat="false" ht="12.75" hidden="false" customHeight="false" outlineLevel="0" collapsed="false">
      <c r="C32" s="68"/>
      <c r="D32" s="64" t="n">
        <f aca="false">D31+0.01</f>
        <v>0.26</v>
      </c>
      <c r="E32" s="74" t="n">
        <f aca="false">E31</f>
        <v>62734</v>
      </c>
      <c r="F32" s="75" t="n">
        <f aca="false">F31</f>
        <v>54330</v>
      </c>
      <c r="G32" s="74" t="n">
        <f aca="false">G31</f>
        <v>47973</v>
      </c>
      <c r="H32" s="74" t="n">
        <f aca="false">H31</f>
        <v>42854</v>
      </c>
      <c r="I32" s="74" t="n">
        <v>42807</v>
      </c>
      <c r="J32" s="74" t="n">
        <v>27855</v>
      </c>
      <c r="K32" s="74" t="n">
        <v>28784</v>
      </c>
      <c r="L32" s="74" t="n">
        <v>36902</v>
      </c>
      <c r="M32" s="75" t="n">
        <f aca="false">M31</f>
        <v>48568</v>
      </c>
      <c r="N32" s="74" t="n">
        <v>53139</v>
      </c>
      <c r="O32" s="74" t="n">
        <v>58211</v>
      </c>
      <c r="P32" s="74" t="n">
        <v>62734</v>
      </c>
    </row>
    <row r="33" customFormat="false" ht="12.75" hidden="false" customHeight="false" outlineLevel="0" collapsed="false">
      <c r="C33" s="68"/>
      <c r="D33" s="64" t="n">
        <f aca="false">D32+0.01</f>
        <v>0.27</v>
      </c>
      <c r="E33" s="74" t="n">
        <f aca="false">E32</f>
        <v>62734</v>
      </c>
      <c r="F33" s="75" t="n">
        <f aca="false">F32</f>
        <v>54330</v>
      </c>
      <c r="G33" s="74" t="n">
        <f aca="false">G32</f>
        <v>47973</v>
      </c>
      <c r="H33" s="74" t="n">
        <f aca="false">H32</f>
        <v>42854</v>
      </c>
      <c r="I33" s="74" t="n">
        <v>42807</v>
      </c>
      <c r="J33" s="74" t="n">
        <v>27855</v>
      </c>
      <c r="K33" s="74" t="n">
        <v>28784</v>
      </c>
      <c r="L33" s="74" t="n">
        <v>36902</v>
      </c>
      <c r="M33" s="75" t="n">
        <f aca="false">M32</f>
        <v>48568</v>
      </c>
      <c r="N33" s="74" t="n">
        <v>53139</v>
      </c>
      <c r="O33" s="74" t="n">
        <v>58211</v>
      </c>
      <c r="P33" s="74" t="n">
        <v>62734</v>
      </c>
    </row>
    <row r="34" customFormat="false" ht="12.75" hidden="false" customHeight="false" outlineLevel="0" collapsed="false">
      <c r="C34" s="68"/>
      <c r="D34" s="64" t="n">
        <f aca="false">D33+0.01</f>
        <v>0.28</v>
      </c>
      <c r="E34" s="74" t="n">
        <f aca="false">E33</f>
        <v>62734</v>
      </c>
      <c r="F34" s="75" t="n">
        <f aca="false">F33</f>
        <v>54330</v>
      </c>
      <c r="G34" s="74" t="n">
        <f aca="false">G33</f>
        <v>47973</v>
      </c>
      <c r="H34" s="74" t="n">
        <f aca="false">H33</f>
        <v>42854</v>
      </c>
      <c r="I34" s="74" t="n">
        <v>42807</v>
      </c>
      <c r="J34" s="74" t="n">
        <v>27855</v>
      </c>
      <c r="K34" s="74" t="n">
        <v>28784</v>
      </c>
      <c r="L34" s="74" t="n">
        <v>36902</v>
      </c>
      <c r="M34" s="75" t="n">
        <f aca="false">M33</f>
        <v>48568</v>
      </c>
      <c r="N34" s="74" t="n">
        <v>53139</v>
      </c>
      <c r="O34" s="74" t="n">
        <v>58211</v>
      </c>
      <c r="P34" s="74" t="n">
        <v>62734</v>
      </c>
    </row>
    <row r="35" customFormat="false" ht="12.75" hidden="false" customHeight="false" outlineLevel="0" collapsed="false">
      <c r="C35" s="68"/>
      <c r="D35" s="64" t="n">
        <f aca="false">D34+0.01</f>
        <v>0.29</v>
      </c>
      <c r="E35" s="74" t="n">
        <f aca="false">E34</f>
        <v>62734</v>
      </c>
      <c r="F35" s="75" t="n">
        <f aca="false">F34</f>
        <v>54330</v>
      </c>
      <c r="G35" s="74" t="n">
        <f aca="false">G34</f>
        <v>47973</v>
      </c>
      <c r="H35" s="74" t="n">
        <f aca="false">H34</f>
        <v>42854</v>
      </c>
      <c r="I35" s="74" t="n">
        <v>42807</v>
      </c>
      <c r="J35" s="74" t="n">
        <v>27855</v>
      </c>
      <c r="K35" s="74" t="n">
        <v>28784</v>
      </c>
      <c r="L35" s="74" t="n">
        <v>36902</v>
      </c>
      <c r="M35" s="75" t="n">
        <f aca="false">M34</f>
        <v>48568</v>
      </c>
      <c r="N35" s="74" t="n">
        <v>53139</v>
      </c>
      <c r="O35" s="74" t="n">
        <v>58211</v>
      </c>
      <c r="P35" s="74" t="n">
        <v>62734</v>
      </c>
    </row>
    <row r="36" customFormat="false" ht="12.75" hidden="false" customHeight="false" outlineLevel="0" collapsed="false">
      <c r="C36" s="68"/>
      <c r="D36" s="64" t="n">
        <f aca="false">D35+0.01</f>
        <v>0.3</v>
      </c>
      <c r="E36" s="74" t="n">
        <f aca="false">E35</f>
        <v>62734</v>
      </c>
      <c r="F36" s="75" t="n">
        <f aca="false">F35</f>
        <v>54330</v>
      </c>
      <c r="G36" s="74" t="n">
        <f aca="false">G35</f>
        <v>47973</v>
      </c>
      <c r="H36" s="74" t="n">
        <f aca="false">H35</f>
        <v>42854</v>
      </c>
      <c r="I36" s="74" t="n">
        <v>42807</v>
      </c>
      <c r="J36" s="74" t="n">
        <v>27855</v>
      </c>
      <c r="K36" s="74" t="n">
        <v>28784</v>
      </c>
      <c r="L36" s="74" t="n">
        <v>36902</v>
      </c>
      <c r="M36" s="75" t="n">
        <f aca="false">M35</f>
        <v>48568</v>
      </c>
      <c r="N36" s="74" t="n">
        <v>53139</v>
      </c>
      <c r="O36" s="74" t="n">
        <v>58211</v>
      </c>
      <c r="P36" s="74" t="n">
        <v>62734</v>
      </c>
    </row>
    <row r="37" customFormat="false" ht="12.75" hidden="false" customHeight="false" outlineLevel="0" collapsed="false">
      <c r="C37" s="68"/>
      <c r="D37" s="64" t="n">
        <f aca="false">D36+0.01</f>
        <v>0.31</v>
      </c>
      <c r="E37" s="74" t="n">
        <f aca="false">E36</f>
        <v>62734</v>
      </c>
      <c r="F37" s="75" t="n">
        <f aca="false">F36</f>
        <v>54330</v>
      </c>
      <c r="G37" s="74" t="n">
        <f aca="false">G36</f>
        <v>47973</v>
      </c>
      <c r="H37" s="74" t="n">
        <f aca="false">H36</f>
        <v>42854</v>
      </c>
      <c r="I37" s="74" t="n">
        <v>42807</v>
      </c>
      <c r="J37" s="74" t="n">
        <v>27855</v>
      </c>
      <c r="K37" s="74" t="n">
        <v>28784</v>
      </c>
      <c r="L37" s="74" t="n">
        <v>36902</v>
      </c>
      <c r="M37" s="75" t="n">
        <f aca="false">M36</f>
        <v>48568</v>
      </c>
      <c r="N37" s="74" t="n">
        <v>53139</v>
      </c>
      <c r="O37" s="74" t="n">
        <v>58211</v>
      </c>
      <c r="P37" s="74" t="n">
        <v>62734</v>
      </c>
    </row>
    <row r="38" customFormat="false" ht="12.75" hidden="false" customHeight="false" outlineLevel="0" collapsed="false">
      <c r="C38" s="68"/>
      <c r="D38" s="64" t="n">
        <f aca="false">D37+0.01</f>
        <v>0.32</v>
      </c>
      <c r="E38" s="74" t="n">
        <f aca="false">E37</f>
        <v>62734</v>
      </c>
      <c r="F38" s="75" t="n">
        <f aca="false">F37</f>
        <v>54330</v>
      </c>
      <c r="G38" s="74" t="n">
        <f aca="false">G37</f>
        <v>47973</v>
      </c>
      <c r="H38" s="74" t="n">
        <f aca="false">H37</f>
        <v>42854</v>
      </c>
      <c r="I38" s="74" t="n">
        <v>42807</v>
      </c>
      <c r="J38" s="74" t="n">
        <v>27855</v>
      </c>
      <c r="K38" s="74" t="n">
        <v>28784</v>
      </c>
      <c r="L38" s="74" t="n">
        <v>36902</v>
      </c>
      <c r="M38" s="75" t="n">
        <f aca="false">M37</f>
        <v>48568</v>
      </c>
      <c r="N38" s="74" t="n">
        <v>53139</v>
      </c>
      <c r="O38" s="74" t="n">
        <v>58211</v>
      </c>
      <c r="P38" s="74" t="n">
        <v>62734</v>
      </c>
    </row>
    <row r="39" customFormat="false" ht="12.75" hidden="false" customHeight="false" outlineLevel="0" collapsed="false">
      <c r="C39" s="68"/>
      <c r="D39" s="64" t="n">
        <f aca="false">D38+0.01</f>
        <v>0.33</v>
      </c>
      <c r="E39" s="74" t="n">
        <f aca="false">E38</f>
        <v>62734</v>
      </c>
      <c r="F39" s="75" t="n">
        <f aca="false">F38</f>
        <v>54330</v>
      </c>
      <c r="G39" s="74" t="n">
        <f aca="false">G38</f>
        <v>47973</v>
      </c>
      <c r="H39" s="74" t="n">
        <f aca="false">H38</f>
        <v>42854</v>
      </c>
      <c r="I39" s="74" t="n">
        <v>42807</v>
      </c>
      <c r="J39" s="74" t="n">
        <v>27855</v>
      </c>
      <c r="K39" s="74" t="n">
        <v>28784</v>
      </c>
      <c r="L39" s="74" t="n">
        <v>36902</v>
      </c>
      <c r="M39" s="75" t="n">
        <f aca="false">M38</f>
        <v>48568</v>
      </c>
      <c r="N39" s="74" t="n">
        <v>53139</v>
      </c>
      <c r="O39" s="74" t="n">
        <v>58211</v>
      </c>
      <c r="P39" s="74" t="n">
        <v>62734</v>
      </c>
    </row>
    <row r="40" customFormat="false" ht="12.75" hidden="false" customHeight="false" outlineLevel="0" collapsed="false">
      <c r="C40" s="68"/>
      <c r="D40" s="64" t="n">
        <f aca="false">D39+0.01</f>
        <v>0.34</v>
      </c>
      <c r="E40" s="74" t="n">
        <f aca="false">E39</f>
        <v>62734</v>
      </c>
      <c r="F40" s="75" t="n">
        <f aca="false">F39</f>
        <v>54330</v>
      </c>
      <c r="G40" s="74" t="n">
        <f aca="false">G39</f>
        <v>47973</v>
      </c>
      <c r="H40" s="74" t="n">
        <f aca="false">H39</f>
        <v>42854</v>
      </c>
      <c r="I40" s="74" t="n">
        <v>42807</v>
      </c>
      <c r="J40" s="74" t="n">
        <v>27855</v>
      </c>
      <c r="K40" s="74" t="n">
        <v>28784</v>
      </c>
      <c r="L40" s="74" t="n">
        <v>36902</v>
      </c>
      <c r="M40" s="75" t="n">
        <f aca="false">M39</f>
        <v>48568</v>
      </c>
      <c r="N40" s="74" t="n">
        <v>53139</v>
      </c>
      <c r="O40" s="74" t="n">
        <v>58211</v>
      </c>
      <c r="P40" s="74" t="n">
        <v>62734</v>
      </c>
    </row>
    <row r="41" customFormat="false" ht="12.75" hidden="false" customHeight="false" outlineLevel="0" collapsed="false">
      <c r="C41" s="68"/>
      <c r="D41" s="64" t="n">
        <f aca="false">D40+0.01</f>
        <v>0.35</v>
      </c>
      <c r="E41" s="74" t="n">
        <f aca="false">E40</f>
        <v>62734</v>
      </c>
      <c r="F41" s="75" t="n">
        <f aca="false">F40</f>
        <v>54330</v>
      </c>
      <c r="G41" s="74" t="n">
        <f aca="false">G40</f>
        <v>47973</v>
      </c>
      <c r="H41" s="74" t="n">
        <f aca="false">H40</f>
        <v>42854</v>
      </c>
      <c r="I41" s="74" t="n">
        <v>42807</v>
      </c>
      <c r="J41" s="74" t="n">
        <v>27855</v>
      </c>
      <c r="K41" s="74" t="n">
        <v>28784</v>
      </c>
      <c r="L41" s="74" t="n">
        <v>36902</v>
      </c>
      <c r="M41" s="75" t="n">
        <f aca="false">M40</f>
        <v>48568</v>
      </c>
      <c r="N41" s="74" t="n">
        <v>53139</v>
      </c>
      <c r="O41" s="74" t="n">
        <v>58211</v>
      </c>
      <c r="P41" s="74" t="n">
        <v>62734</v>
      </c>
    </row>
    <row r="42" customFormat="false" ht="12.75" hidden="false" customHeight="false" outlineLevel="0" collapsed="false">
      <c r="C42" s="68"/>
      <c r="D42" s="64" t="n">
        <f aca="false">D41+0.01</f>
        <v>0.36</v>
      </c>
      <c r="E42" s="74" t="n">
        <f aca="false">E41</f>
        <v>62734</v>
      </c>
      <c r="F42" s="75" t="n">
        <f aca="false">F41</f>
        <v>54330</v>
      </c>
      <c r="G42" s="74" t="n">
        <f aca="false">G41</f>
        <v>47973</v>
      </c>
      <c r="H42" s="74" t="n">
        <f aca="false">H41</f>
        <v>42854</v>
      </c>
      <c r="I42" s="74" t="n">
        <v>42807</v>
      </c>
      <c r="J42" s="74" t="n">
        <v>27855</v>
      </c>
      <c r="K42" s="74" t="n">
        <v>28784</v>
      </c>
      <c r="L42" s="74" t="n">
        <v>36902</v>
      </c>
      <c r="M42" s="75" t="n">
        <f aca="false">M41</f>
        <v>48568</v>
      </c>
      <c r="N42" s="74" t="n">
        <v>53139</v>
      </c>
      <c r="O42" s="74" t="n">
        <v>58211</v>
      </c>
      <c r="P42" s="74" t="n">
        <v>62734</v>
      </c>
    </row>
    <row r="43" customFormat="false" ht="12.75" hidden="false" customHeight="false" outlineLevel="0" collapsed="false">
      <c r="C43" s="68"/>
      <c r="D43" s="64" t="n">
        <f aca="false">D42+0.01</f>
        <v>0.37</v>
      </c>
      <c r="E43" s="74" t="n">
        <f aca="false">E42</f>
        <v>62734</v>
      </c>
      <c r="F43" s="75" t="n">
        <f aca="false">F42</f>
        <v>54330</v>
      </c>
      <c r="G43" s="74" t="n">
        <f aca="false">G42</f>
        <v>47973</v>
      </c>
      <c r="H43" s="74" t="n">
        <f aca="false">H42</f>
        <v>42854</v>
      </c>
      <c r="I43" s="74" t="n">
        <v>42807</v>
      </c>
      <c r="J43" s="74" t="n">
        <v>27855</v>
      </c>
      <c r="K43" s="74" t="n">
        <v>28784</v>
      </c>
      <c r="L43" s="74" t="n">
        <v>36902</v>
      </c>
      <c r="M43" s="75" t="n">
        <f aca="false">M42</f>
        <v>48568</v>
      </c>
      <c r="N43" s="74" t="n">
        <v>53139</v>
      </c>
      <c r="O43" s="74" t="n">
        <v>58211</v>
      </c>
      <c r="P43" s="74" t="n">
        <v>62734</v>
      </c>
    </row>
    <row r="44" customFormat="false" ht="12.75" hidden="false" customHeight="false" outlineLevel="0" collapsed="false">
      <c r="C44" s="68"/>
      <c r="D44" s="64" t="n">
        <f aca="false">D43+0.01</f>
        <v>0.38</v>
      </c>
      <c r="E44" s="74" t="n">
        <f aca="false">E43</f>
        <v>62734</v>
      </c>
      <c r="F44" s="75" t="n">
        <f aca="false">F43</f>
        <v>54330</v>
      </c>
      <c r="G44" s="74" t="n">
        <f aca="false">G43</f>
        <v>47973</v>
      </c>
      <c r="H44" s="74" t="n">
        <f aca="false">H43</f>
        <v>42854</v>
      </c>
      <c r="I44" s="74" t="n">
        <v>42807</v>
      </c>
      <c r="J44" s="74" t="n">
        <v>27855</v>
      </c>
      <c r="K44" s="74" t="n">
        <v>28784</v>
      </c>
      <c r="L44" s="74" t="n">
        <v>36902</v>
      </c>
      <c r="M44" s="75" t="n">
        <f aca="false">M43</f>
        <v>48568</v>
      </c>
      <c r="N44" s="74" t="n">
        <v>53139</v>
      </c>
      <c r="O44" s="74" t="n">
        <v>58211</v>
      </c>
      <c r="P44" s="74" t="n">
        <v>62734</v>
      </c>
    </row>
    <row r="45" customFormat="false" ht="12.75" hidden="false" customHeight="false" outlineLevel="0" collapsed="false">
      <c r="C45" s="68"/>
      <c r="D45" s="64" t="n">
        <f aca="false">D44+0.01</f>
        <v>0.39</v>
      </c>
      <c r="E45" s="74" t="n">
        <f aca="false">E44</f>
        <v>62734</v>
      </c>
      <c r="F45" s="75" t="n">
        <f aca="false">F44</f>
        <v>54330</v>
      </c>
      <c r="G45" s="74" t="n">
        <f aca="false">G44</f>
        <v>47973</v>
      </c>
      <c r="H45" s="74" t="n">
        <f aca="false">H44</f>
        <v>42854</v>
      </c>
      <c r="I45" s="74" t="n">
        <v>42807</v>
      </c>
      <c r="J45" s="74" t="n">
        <v>27855</v>
      </c>
      <c r="K45" s="74" t="n">
        <v>28784</v>
      </c>
      <c r="L45" s="74" t="n">
        <v>36902</v>
      </c>
      <c r="M45" s="75" t="n">
        <f aca="false">M44</f>
        <v>48568</v>
      </c>
      <c r="N45" s="74" t="n">
        <v>53139</v>
      </c>
      <c r="O45" s="74" t="n">
        <v>58211</v>
      </c>
      <c r="P45" s="74" t="n">
        <v>62734</v>
      </c>
    </row>
    <row r="46" customFormat="false" ht="12.75" hidden="false" customHeight="false" outlineLevel="0" collapsed="false">
      <c r="C46" s="68"/>
      <c r="D46" s="64" t="n">
        <f aca="false">D45+0.01</f>
        <v>0.4</v>
      </c>
      <c r="E46" s="74" t="n">
        <f aca="false">E45</f>
        <v>62734</v>
      </c>
      <c r="F46" s="75" t="n">
        <f aca="false">F45</f>
        <v>54330</v>
      </c>
      <c r="G46" s="74" t="n">
        <f aca="false">G45</f>
        <v>47973</v>
      </c>
      <c r="H46" s="74" t="n">
        <f aca="false">H45</f>
        <v>42854</v>
      </c>
      <c r="I46" s="74" t="n">
        <v>42807</v>
      </c>
      <c r="J46" s="73" t="n">
        <v>28570</v>
      </c>
      <c r="K46" s="73" t="n">
        <v>29522</v>
      </c>
      <c r="L46" s="74" t="n">
        <v>36902</v>
      </c>
      <c r="M46" s="75" t="n">
        <f aca="false">M45</f>
        <v>48568</v>
      </c>
      <c r="N46" s="74" t="n">
        <v>53139</v>
      </c>
      <c r="O46" s="74" t="n">
        <v>58211</v>
      </c>
      <c r="P46" s="74" t="n">
        <v>62734</v>
      </c>
    </row>
    <row r="47" customFormat="false" ht="12.75" hidden="false" customHeight="false" outlineLevel="0" collapsed="false">
      <c r="C47" s="68"/>
      <c r="D47" s="64" t="n">
        <f aca="false">D46+0.01</f>
        <v>0.41</v>
      </c>
      <c r="E47" s="74" t="n">
        <f aca="false">E46</f>
        <v>62734</v>
      </c>
      <c r="F47" s="75" t="n">
        <f aca="false">F46</f>
        <v>54330</v>
      </c>
      <c r="G47" s="74" t="n">
        <f aca="false">G46</f>
        <v>47973</v>
      </c>
      <c r="H47" s="74" t="n">
        <f aca="false">H46</f>
        <v>42854</v>
      </c>
      <c r="I47" s="74" t="n">
        <v>42807</v>
      </c>
      <c r="J47" s="73" t="n">
        <v>29284</v>
      </c>
      <c r="K47" s="73" t="n">
        <v>30260</v>
      </c>
      <c r="L47" s="74" t="n">
        <v>36902</v>
      </c>
      <c r="M47" s="75" t="n">
        <f aca="false">M46</f>
        <v>48568</v>
      </c>
      <c r="N47" s="74" t="n">
        <v>53139</v>
      </c>
      <c r="O47" s="74" t="n">
        <v>58211</v>
      </c>
      <c r="P47" s="74" t="n">
        <v>62734</v>
      </c>
    </row>
    <row r="48" customFormat="false" ht="12.75" hidden="false" customHeight="false" outlineLevel="0" collapsed="false">
      <c r="C48" s="68"/>
      <c r="D48" s="64" t="n">
        <f aca="false">D47+0.01</f>
        <v>0.42</v>
      </c>
      <c r="E48" s="74" t="n">
        <f aca="false">E47</f>
        <v>62734</v>
      </c>
      <c r="F48" s="75" t="n">
        <f aca="false">F47</f>
        <v>54330</v>
      </c>
      <c r="G48" s="74" t="n">
        <f aca="false">G47</f>
        <v>47973</v>
      </c>
      <c r="H48" s="74" t="n">
        <f aca="false">H47</f>
        <v>42854</v>
      </c>
      <c r="I48" s="74" t="n">
        <v>42807</v>
      </c>
      <c r="J48" s="73" t="n">
        <v>29998</v>
      </c>
      <c r="K48" s="73" t="n">
        <v>30998</v>
      </c>
      <c r="L48" s="74" t="n">
        <v>36902</v>
      </c>
      <c r="M48" s="75" t="n">
        <f aca="false">M47</f>
        <v>48568</v>
      </c>
      <c r="N48" s="74" t="n">
        <v>53139</v>
      </c>
      <c r="O48" s="74" t="n">
        <v>58211</v>
      </c>
      <c r="P48" s="74" t="n">
        <v>62734</v>
      </c>
    </row>
    <row r="49" customFormat="false" ht="12.75" hidden="false" customHeight="false" outlineLevel="0" collapsed="false">
      <c r="C49" s="68"/>
      <c r="D49" s="64" t="n">
        <f aca="false">D48+0.01</f>
        <v>0.43</v>
      </c>
      <c r="E49" s="74" t="n">
        <f aca="false">E48</f>
        <v>62734</v>
      </c>
      <c r="F49" s="75" t="n">
        <f aca="false">F48</f>
        <v>54330</v>
      </c>
      <c r="G49" s="74" t="n">
        <f aca="false">G48</f>
        <v>47973</v>
      </c>
      <c r="H49" s="74" t="n">
        <f aca="false">H48</f>
        <v>42854</v>
      </c>
      <c r="I49" s="74" t="n">
        <v>42807</v>
      </c>
      <c r="J49" s="73" t="n">
        <v>30712</v>
      </c>
      <c r="K49" s="73" t="n">
        <v>31736</v>
      </c>
      <c r="L49" s="74" t="n">
        <v>36902</v>
      </c>
      <c r="M49" s="75" t="n">
        <f aca="false">M48</f>
        <v>48568</v>
      </c>
      <c r="N49" s="74" t="n">
        <v>53139</v>
      </c>
      <c r="O49" s="74" t="n">
        <v>58211</v>
      </c>
      <c r="P49" s="74" t="n">
        <v>62734</v>
      </c>
    </row>
    <row r="50" customFormat="false" ht="12.75" hidden="false" customHeight="false" outlineLevel="0" collapsed="false">
      <c r="C50" s="68"/>
      <c r="D50" s="64" t="n">
        <f aca="false">D49+0.01</f>
        <v>0.44</v>
      </c>
      <c r="E50" s="74" t="n">
        <f aca="false">E49</f>
        <v>62734</v>
      </c>
      <c r="F50" s="75" t="n">
        <f aca="false">F49</f>
        <v>54330</v>
      </c>
      <c r="G50" s="74" t="n">
        <f aca="false">G49</f>
        <v>47973</v>
      </c>
      <c r="H50" s="74" t="n">
        <f aca="false">H49</f>
        <v>42854</v>
      </c>
      <c r="I50" s="74" t="n">
        <v>42807</v>
      </c>
      <c r="J50" s="73" t="n">
        <v>31427</v>
      </c>
      <c r="K50" s="73" t="n">
        <v>32474</v>
      </c>
      <c r="L50" s="74" t="n">
        <v>36902</v>
      </c>
      <c r="M50" s="75" t="n">
        <f aca="false">M49</f>
        <v>48568</v>
      </c>
      <c r="N50" s="74" t="n">
        <v>53139</v>
      </c>
      <c r="O50" s="74" t="n">
        <v>58211</v>
      </c>
      <c r="P50" s="74" t="n">
        <v>62734</v>
      </c>
    </row>
    <row r="51" customFormat="false" ht="12.75" hidden="false" customHeight="false" outlineLevel="0" collapsed="false">
      <c r="C51" s="68"/>
      <c r="D51" s="64" t="n">
        <f aca="false">D50+0.01</f>
        <v>0.45</v>
      </c>
      <c r="E51" s="74" t="n">
        <f aca="false">E50</f>
        <v>62734</v>
      </c>
      <c r="F51" s="75" t="n">
        <f aca="false">F50</f>
        <v>54330</v>
      </c>
      <c r="G51" s="74" t="n">
        <f aca="false">G50</f>
        <v>47973</v>
      </c>
      <c r="H51" s="74" t="n">
        <f aca="false">H50</f>
        <v>42854</v>
      </c>
      <c r="I51" s="74" t="n">
        <v>42807</v>
      </c>
      <c r="J51" s="73" t="n">
        <v>32141</v>
      </c>
      <c r="K51" s="73" t="n">
        <v>33212</v>
      </c>
      <c r="L51" s="74" t="n">
        <v>36902</v>
      </c>
      <c r="M51" s="75" t="n">
        <f aca="false">M50</f>
        <v>48568</v>
      </c>
      <c r="N51" s="74" t="n">
        <v>53139</v>
      </c>
      <c r="O51" s="74" t="n">
        <v>58211</v>
      </c>
      <c r="P51" s="74" t="n">
        <v>62734</v>
      </c>
    </row>
    <row r="52" customFormat="false" ht="12.75" hidden="false" customHeight="false" outlineLevel="0" collapsed="false">
      <c r="C52" s="68"/>
      <c r="D52" s="64" t="n">
        <f aca="false">D51+0.01</f>
        <v>0.46</v>
      </c>
      <c r="E52" s="74" t="n">
        <f aca="false">E51</f>
        <v>62734</v>
      </c>
      <c r="F52" s="75" t="n">
        <f aca="false">F51</f>
        <v>54330</v>
      </c>
      <c r="G52" s="74" t="n">
        <f aca="false">G51</f>
        <v>47973</v>
      </c>
      <c r="H52" s="74" t="n">
        <f aca="false">H51</f>
        <v>42854</v>
      </c>
      <c r="I52" s="74" t="n">
        <v>42807</v>
      </c>
      <c r="J52" s="73" t="n">
        <v>32855</v>
      </c>
      <c r="K52" s="73" t="n">
        <v>33950</v>
      </c>
      <c r="L52" s="74" t="n">
        <v>36902</v>
      </c>
      <c r="M52" s="75" t="n">
        <f aca="false">M51</f>
        <v>48568</v>
      </c>
      <c r="N52" s="74" t="n">
        <v>53139</v>
      </c>
      <c r="O52" s="74" t="n">
        <v>58211</v>
      </c>
      <c r="P52" s="74" t="n">
        <v>62734</v>
      </c>
    </row>
    <row r="53" customFormat="false" ht="12.75" hidden="false" customHeight="false" outlineLevel="0" collapsed="false">
      <c r="C53" s="68"/>
      <c r="D53" s="64" t="n">
        <f aca="false">D52+0.01</f>
        <v>0.47</v>
      </c>
      <c r="E53" s="74" t="n">
        <f aca="false">E52</f>
        <v>62734</v>
      </c>
      <c r="F53" s="75" t="n">
        <f aca="false">F52</f>
        <v>54330</v>
      </c>
      <c r="G53" s="74" t="n">
        <f aca="false">G52</f>
        <v>47973</v>
      </c>
      <c r="H53" s="74" t="n">
        <f aca="false">H52</f>
        <v>42854</v>
      </c>
      <c r="I53" s="74" t="n">
        <v>42807</v>
      </c>
      <c r="J53" s="73" t="n">
        <v>33569</v>
      </c>
      <c r="K53" s="73" t="n">
        <v>34688</v>
      </c>
      <c r="L53" s="74" t="n">
        <v>36902</v>
      </c>
      <c r="M53" s="75" t="n">
        <f aca="false">M52</f>
        <v>48568</v>
      </c>
      <c r="N53" s="74" t="n">
        <v>53139</v>
      </c>
      <c r="O53" s="74" t="n">
        <v>58211</v>
      </c>
      <c r="P53" s="74" t="n">
        <v>62734</v>
      </c>
    </row>
    <row r="54" customFormat="false" ht="12.75" hidden="false" customHeight="false" outlineLevel="0" collapsed="false">
      <c r="C54" s="68"/>
      <c r="D54" s="64" t="n">
        <f aca="false">D53+0.01</f>
        <v>0.48</v>
      </c>
      <c r="E54" s="74" t="n">
        <f aca="false">E53</f>
        <v>62734</v>
      </c>
      <c r="F54" s="75" t="n">
        <f aca="false">F53</f>
        <v>54330</v>
      </c>
      <c r="G54" s="74" t="n">
        <f aca="false">G53</f>
        <v>47973</v>
      </c>
      <c r="H54" s="74" t="n">
        <f aca="false">H53</f>
        <v>42854</v>
      </c>
      <c r="I54" s="74" t="n">
        <v>42807</v>
      </c>
      <c r="J54" s="73" t="n">
        <v>34284</v>
      </c>
      <c r="K54" s="73" t="n">
        <v>35426</v>
      </c>
      <c r="L54" s="74" t="n">
        <v>36902</v>
      </c>
      <c r="M54" s="75" t="n">
        <f aca="false">M53</f>
        <v>48568</v>
      </c>
      <c r="N54" s="74" t="n">
        <v>53139</v>
      </c>
      <c r="O54" s="74" t="n">
        <v>58211</v>
      </c>
      <c r="P54" s="74" t="n">
        <v>62734</v>
      </c>
    </row>
    <row r="55" customFormat="false" ht="12.75" hidden="false" customHeight="false" outlineLevel="0" collapsed="false">
      <c r="C55" s="68"/>
      <c r="D55" s="64" t="n">
        <f aca="false">D54+0.01</f>
        <v>0.49</v>
      </c>
      <c r="E55" s="74" t="n">
        <f aca="false">E54</f>
        <v>62734</v>
      </c>
      <c r="F55" s="75" t="n">
        <f aca="false">F54</f>
        <v>54330</v>
      </c>
      <c r="G55" s="74" t="n">
        <f aca="false">G54</f>
        <v>47973</v>
      </c>
      <c r="H55" s="74" t="n">
        <f aca="false">H54</f>
        <v>42854</v>
      </c>
      <c r="I55" s="74" t="n">
        <v>42807</v>
      </c>
      <c r="J55" s="73" t="n">
        <v>34998</v>
      </c>
      <c r="K55" s="73" t="n">
        <v>36164</v>
      </c>
      <c r="L55" s="74" t="n">
        <v>36902</v>
      </c>
      <c r="M55" s="75" t="n">
        <f aca="false">M54</f>
        <v>48568</v>
      </c>
      <c r="N55" s="74" t="n">
        <v>53139</v>
      </c>
      <c r="O55" s="74" t="n">
        <v>58211</v>
      </c>
      <c r="P55" s="74" t="n">
        <v>62734</v>
      </c>
    </row>
    <row r="56" customFormat="false" ht="12.75" hidden="false" customHeight="false" outlineLevel="0" collapsed="false">
      <c r="C56" s="68"/>
      <c r="D56" s="64" t="n">
        <f aca="false">D55+0.01</f>
        <v>0.5</v>
      </c>
      <c r="E56" s="74" t="n">
        <f aca="false">E55</f>
        <v>62734</v>
      </c>
      <c r="F56" s="75" t="n">
        <f aca="false">F55</f>
        <v>54330</v>
      </c>
      <c r="G56" s="74" t="n">
        <f aca="false">G55</f>
        <v>47973</v>
      </c>
      <c r="H56" s="74" t="n">
        <f aca="false">H55</f>
        <v>42854</v>
      </c>
      <c r="I56" s="74" t="n">
        <v>42807</v>
      </c>
      <c r="J56" s="73" t="n">
        <v>35712</v>
      </c>
      <c r="K56" s="73" t="n">
        <v>36902</v>
      </c>
      <c r="L56" s="74" t="n">
        <v>36902</v>
      </c>
      <c r="M56" s="75" t="n">
        <f aca="false">M55</f>
        <v>48568</v>
      </c>
      <c r="N56" s="74" t="n">
        <v>53139</v>
      </c>
      <c r="O56" s="74" t="n">
        <v>58211</v>
      </c>
      <c r="P56" s="74" t="n">
        <v>62734</v>
      </c>
    </row>
    <row r="57" customFormat="false" ht="12.75" hidden="false" customHeight="false" outlineLevel="0" collapsed="false">
      <c r="C57" s="68"/>
      <c r="D57" s="64" t="n">
        <f aca="false">D56+0.01</f>
        <v>0.51</v>
      </c>
      <c r="E57" s="74" t="n">
        <f aca="false">E56</f>
        <v>62734</v>
      </c>
      <c r="F57" s="75" t="n">
        <f aca="false">F56</f>
        <v>54330</v>
      </c>
      <c r="G57" s="74" t="n">
        <f aca="false">G56</f>
        <v>47973</v>
      </c>
      <c r="H57" s="74" t="n">
        <f aca="false">H56</f>
        <v>42854</v>
      </c>
      <c r="I57" s="74" t="n">
        <v>42807</v>
      </c>
      <c r="J57" s="73" t="n">
        <v>36426</v>
      </c>
      <c r="K57" s="73" t="n">
        <f aca="false">K56+738</f>
        <v>37640</v>
      </c>
      <c r="L57" s="73" t="n">
        <v>37640</v>
      </c>
      <c r="M57" s="75" t="n">
        <f aca="false">M56</f>
        <v>48568</v>
      </c>
      <c r="N57" s="74" t="n">
        <v>53139</v>
      </c>
      <c r="O57" s="74" t="n">
        <v>58211</v>
      </c>
      <c r="P57" s="74" t="n">
        <v>62734</v>
      </c>
    </row>
    <row r="58" customFormat="false" ht="12.75" hidden="false" customHeight="false" outlineLevel="0" collapsed="false">
      <c r="C58" s="68"/>
      <c r="D58" s="64" t="n">
        <f aca="false">D57+0.01</f>
        <v>0.52</v>
      </c>
      <c r="E58" s="74" t="n">
        <f aca="false">E57</f>
        <v>62734</v>
      </c>
      <c r="F58" s="75" t="n">
        <f aca="false">F57</f>
        <v>54330</v>
      </c>
      <c r="G58" s="74" t="n">
        <f aca="false">G57</f>
        <v>47973</v>
      </c>
      <c r="H58" s="74" t="n">
        <f aca="false">H57</f>
        <v>42854</v>
      </c>
      <c r="I58" s="74" t="n">
        <v>42807</v>
      </c>
      <c r="J58" s="73" t="n">
        <v>37140</v>
      </c>
      <c r="K58" s="73" t="n">
        <f aca="false">K57+738</f>
        <v>38378</v>
      </c>
      <c r="L58" s="73" t="n">
        <v>38378</v>
      </c>
      <c r="M58" s="75" t="n">
        <f aca="false">M57</f>
        <v>48568</v>
      </c>
      <c r="N58" s="74" t="n">
        <v>53139</v>
      </c>
      <c r="O58" s="74" t="n">
        <v>58211</v>
      </c>
      <c r="P58" s="74" t="n">
        <v>62734</v>
      </c>
    </row>
    <row r="59" customFormat="false" ht="12.75" hidden="false" customHeight="false" outlineLevel="0" collapsed="false">
      <c r="C59" s="68"/>
      <c r="D59" s="64" t="n">
        <f aca="false">D58+0.01</f>
        <v>0.53</v>
      </c>
      <c r="E59" s="74" t="n">
        <f aca="false">E58</f>
        <v>62734</v>
      </c>
      <c r="F59" s="75" t="n">
        <f aca="false">F58</f>
        <v>54330</v>
      </c>
      <c r="G59" s="74" t="n">
        <f aca="false">G58</f>
        <v>47973</v>
      </c>
      <c r="H59" s="74" t="n">
        <f aca="false">H58</f>
        <v>42854</v>
      </c>
      <c r="I59" s="74" t="n">
        <v>42807</v>
      </c>
      <c r="J59" s="73" t="n">
        <v>37855</v>
      </c>
      <c r="K59" s="73" t="n">
        <f aca="false">K58+738</f>
        <v>39116</v>
      </c>
      <c r="L59" s="73" t="n">
        <v>39117</v>
      </c>
      <c r="M59" s="75" t="n">
        <f aca="false">M58</f>
        <v>48568</v>
      </c>
      <c r="N59" s="74" t="n">
        <v>53139</v>
      </c>
      <c r="O59" s="74" t="n">
        <v>58211</v>
      </c>
      <c r="P59" s="74" t="n">
        <v>62734</v>
      </c>
    </row>
    <row r="60" customFormat="false" ht="12.75" hidden="false" customHeight="false" outlineLevel="0" collapsed="false">
      <c r="C60" s="68"/>
      <c r="D60" s="64" t="n">
        <f aca="false">D59+0.01</f>
        <v>0.54</v>
      </c>
      <c r="E60" s="74" t="n">
        <f aca="false">E59</f>
        <v>62734</v>
      </c>
      <c r="F60" s="75" t="n">
        <f aca="false">F59</f>
        <v>54330</v>
      </c>
      <c r="G60" s="74" t="n">
        <f aca="false">G59</f>
        <v>47973</v>
      </c>
      <c r="H60" s="74" t="n">
        <f aca="false">H59</f>
        <v>42854</v>
      </c>
      <c r="I60" s="74" t="n">
        <v>42807</v>
      </c>
      <c r="J60" s="73" t="n">
        <v>38569</v>
      </c>
      <c r="K60" s="73" t="n">
        <f aca="false">K59+738</f>
        <v>39854</v>
      </c>
      <c r="L60" s="73" t="n">
        <v>39855</v>
      </c>
      <c r="M60" s="75" t="n">
        <f aca="false">M59</f>
        <v>48568</v>
      </c>
      <c r="N60" s="74" t="n">
        <v>53139</v>
      </c>
      <c r="O60" s="74" t="n">
        <v>58211</v>
      </c>
      <c r="P60" s="74" t="n">
        <v>62734</v>
      </c>
    </row>
    <row r="61" customFormat="false" ht="12.75" hidden="false" customHeight="false" outlineLevel="0" collapsed="false">
      <c r="C61" s="68"/>
      <c r="D61" s="64" t="n">
        <f aca="false">D60+0.01</f>
        <v>0.55</v>
      </c>
      <c r="E61" s="74" t="n">
        <f aca="false">E60</f>
        <v>62734</v>
      </c>
      <c r="F61" s="75" t="n">
        <f aca="false">F60</f>
        <v>54330</v>
      </c>
      <c r="G61" s="74" t="n">
        <f aca="false">G60</f>
        <v>47973</v>
      </c>
      <c r="H61" s="74" t="n">
        <f aca="false">H60</f>
        <v>42854</v>
      </c>
      <c r="I61" s="74" t="n">
        <v>42807</v>
      </c>
      <c r="J61" s="73" t="n">
        <v>39283</v>
      </c>
      <c r="K61" s="73" t="n">
        <f aca="false">K60+738</f>
        <v>40592</v>
      </c>
      <c r="L61" s="73" t="n">
        <v>40593</v>
      </c>
      <c r="M61" s="75" t="n">
        <f aca="false">M60</f>
        <v>48568</v>
      </c>
      <c r="N61" s="74" t="n">
        <v>53139</v>
      </c>
      <c r="O61" s="74" t="n">
        <v>58211</v>
      </c>
      <c r="P61" s="74" t="n">
        <v>62734</v>
      </c>
    </row>
    <row r="62" customFormat="false" ht="12.75" hidden="false" customHeight="false" outlineLevel="0" collapsed="false">
      <c r="C62" s="68"/>
      <c r="D62" s="64" t="n">
        <f aca="false">D61+0.01</f>
        <v>0.56</v>
      </c>
      <c r="E62" s="74" t="n">
        <f aca="false">E61</f>
        <v>62734</v>
      </c>
      <c r="F62" s="75" t="n">
        <f aca="false">F61</f>
        <v>54330</v>
      </c>
      <c r="G62" s="74" t="n">
        <f aca="false">G61</f>
        <v>47973</v>
      </c>
      <c r="H62" s="74" t="n">
        <f aca="false">H61</f>
        <v>42854</v>
      </c>
      <c r="I62" s="74" t="n">
        <v>42807</v>
      </c>
      <c r="J62" s="73" t="n">
        <v>39997</v>
      </c>
      <c r="K62" s="73" t="n">
        <f aca="false">K61+738</f>
        <v>41330</v>
      </c>
      <c r="L62" s="73" t="n">
        <v>41331</v>
      </c>
      <c r="M62" s="75" t="n">
        <f aca="false">M61</f>
        <v>48568</v>
      </c>
      <c r="N62" s="74" t="n">
        <v>53139</v>
      </c>
      <c r="O62" s="74" t="n">
        <v>58211</v>
      </c>
      <c r="P62" s="74" t="n">
        <v>62734</v>
      </c>
    </row>
    <row r="63" customFormat="false" ht="12.75" hidden="false" customHeight="false" outlineLevel="0" collapsed="false">
      <c r="C63" s="68"/>
      <c r="D63" s="64" t="n">
        <f aca="false">D62+0.01</f>
        <v>0.57</v>
      </c>
      <c r="E63" s="74" t="n">
        <f aca="false">E62</f>
        <v>62734</v>
      </c>
      <c r="F63" s="75" t="n">
        <f aca="false">F62</f>
        <v>54330</v>
      </c>
      <c r="G63" s="74" t="n">
        <f aca="false">G62</f>
        <v>47973</v>
      </c>
      <c r="H63" s="74" t="n">
        <f aca="false">H62</f>
        <v>42854</v>
      </c>
      <c r="I63" s="74" t="n">
        <v>42807</v>
      </c>
      <c r="J63" s="73" t="n">
        <v>40712</v>
      </c>
      <c r="K63" s="73" t="n">
        <f aca="false">K62+738</f>
        <v>42068</v>
      </c>
      <c r="L63" s="73" t="n">
        <v>42069</v>
      </c>
      <c r="M63" s="75" t="n">
        <f aca="false">M62</f>
        <v>48568</v>
      </c>
      <c r="N63" s="74" t="n">
        <v>53139</v>
      </c>
      <c r="O63" s="74" t="n">
        <v>58211</v>
      </c>
      <c r="P63" s="74" t="n">
        <v>62734</v>
      </c>
    </row>
    <row r="64" customFormat="false" ht="12.75" hidden="false" customHeight="false" outlineLevel="0" collapsed="false">
      <c r="C64" s="68"/>
      <c r="D64" s="64" t="n">
        <f aca="false">D63+0.01</f>
        <v>0.58</v>
      </c>
      <c r="E64" s="74" t="n">
        <f aca="false">E63</f>
        <v>62734</v>
      </c>
      <c r="F64" s="75" t="n">
        <f aca="false">F63</f>
        <v>54330</v>
      </c>
      <c r="G64" s="74" t="n">
        <f aca="false">G63</f>
        <v>47973</v>
      </c>
      <c r="H64" s="74" t="n">
        <f aca="false">H63</f>
        <v>42854</v>
      </c>
      <c r="I64" s="74" t="n">
        <v>42807</v>
      </c>
      <c r="J64" s="73" t="n">
        <v>41426</v>
      </c>
      <c r="K64" s="73" t="n">
        <f aca="false">K63+738</f>
        <v>42806</v>
      </c>
      <c r="L64" s="73" t="n">
        <v>42807</v>
      </c>
      <c r="M64" s="75" t="n">
        <f aca="false">M63</f>
        <v>48568</v>
      </c>
      <c r="N64" s="74" t="n">
        <v>53139</v>
      </c>
      <c r="O64" s="74" t="n">
        <v>58211</v>
      </c>
      <c r="P64" s="74" t="n">
        <v>62734</v>
      </c>
    </row>
    <row r="65" customFormat="false" ht="12.75" hidden="false" customHeight="false" outlineLevel="0" collapsed="false">
      <c r="C65" s="68"/>
      <c r="D65" s="64" t="n">
        <f aca="false">D64+0.01</f>
        <v>0.59</v>
      </c>
      <c r="E65" s="74" t="n">
        <f aca="false">E64</f>
        <v>62734</v>
      </c>
      <c r="F65" s="75" t="n">
        <f aca="false">F64</f>
        <v>54330</v>
      </c>
      <c r="G65" s="74" t="n">
        <f aca="false">G64</f>
        <v>47973</v>
      </c>
      <c r="H65" s="74" t="n">
        <f aca="false">H64</f>
        <v>42854</v>
      </c>
      <c r="I65" s="73" t="n">
        <v>43545</v>
      </c>
      <c r="J65" s="73" t="n">
        <v>42140</v>
      </c>
      <c r="K65" s="73" t="n">
        <f aca="false">K64+738</f>
        <v>43544</v>
      </c>
      <c r="L65" s="73" t="n">
        <v>43545</v>
      </c>
      <c r="M65" s="75" t="n">
        <f aca="false">M64</f>
        <v>48568</v>
      </c>
      <c r="N65" s="74" t="n">
        <v>53139</v>
      </c>
      <c r="O65" s="74" t="n">
        <v>58211</v>
      </c>
      <c r="P65" s="74" t="n">
        <v>62734</v>
      </c>
    </row>
    <row r="66" customFormat="false" ht="12.75" hidden="false" customHeight="false" outlineLevel="0" collapsed="false">
      <c r="C66" s="68"/>
      <c r="D66" s="64" t="n">
        <f aca="false">D65+0.01</f>
        <v>0.6</v>
      </c>
      <c r="E66" s="74" t="n">
        <f aca="false">E65</f>
        <v>62734</v>
      </c>
      <c r="F66" s="75" t="n">
        <f aca="false">F65</f>
        <v>54330</v>
      </c>
      <c r="G66" s="74" t="n">
        <f aca="false">G65</f>
        <v>47973</v>
      </c>
      <c r="H66" s="74" t="n">
        <f aca="false">H65</f>
        <v>42854</v>
      </c>
      <c r="I66" s="73" t="n">
        <v>44283</v>
      </c>
      <c r="J66" s="73" t="n">
        <v>42854</v>
      </c>
      <c r="K66" s="73" t="n">
        <f aca="false">K65+738</f>
        <v>44282</v>
      </c>
      <c r="L66" s="73" t="n">
        <v>44283</v>
      </c>
      <c r="M66" s="75" t="n">
        <f aca="false">M65</f>
        <v>48568</v>
      </c>
      <c r="N66" s="74" t="n">
        <v>53139</v>
      </c>
      <c r="O66" s="74" t="n">
        <v>58211</v>
      </c>
      <c r="P66" s="74" t="n">
        <v>62734</v>
      </c>
    </row>
    <row r="67" customFormat="false" ht="12.75" hidden="false" customHeight="false" outlineLevel="0" collapsed="false">
      <c r="C67" s="68"/>
      <c r="D67" s="64" t="n">
        <f aca="false">D66+0.01</f>
        <v>0.61</v>
      </c>
      <c r="E67" s="74" t="n">
        <f aca="false">E66</f>
        <v>62734</v>
      </c>
      <c r="F67" s="75" t="n">
        <f aca="false">F66</f>
        <v>54330</v>
      </c>
      <c r="G67" s="74" t="n">
        <f aca="false">G66</f>
        <v>47973</v>
      </c>
      <c r="H67" s="0" t="n">
        <v>43569</v>
      </c>
      <c r="I67" s="73" t="n">
        <v>45021</v>
      </c>
      <c r="J67" s="73" t="n">
        <v>43569</v>
      </c>
      <c r="K67" s="73" t="n">
        <f aca="false">K66+738</f>
        <v>45020</v>
      </c>
      <c r="L67" s="73" t="n">
        <v>45021</v>
      </c>
      <c r="M67" s="75" t="n">
        <f aca="false">M66</f>
        <v>48568</v>
      </c>
      <c r="N67" s="74" t="n">
        <v>53139</v>
      </c>
      <c r="O67" s="74" t="n">
        <v>58211</v>
      </c>
      <c r="P67" s="74" t="n">
        <v>62734</v>
      </c>
    </row>
    <row r="68" customFormat="false" ht="12.75" hidden="false" customHeight="false" outlineLevel="0" collapsed="false">
      <c r="C68" s="68"/>
      <c r="D68" s="64" t="n">
        <f aca="false">D67+0.01</f>
        <v>0.62</v>
      </c>
      <c r="E68" s="74" t="n">
        <f aca="false">E67</f>
        <v>62734</v>
      </c>
      <c r="F68" s="75" t="n">
        <f aca="false">F67</f>
        <v>54330</v>
      </c>
      <c r="G68" s="74" t="n">
        <f aca="false">G67</f>
        <v>47973</v>
      </c>
      <c r="H68" s="0" t="n">
        <v>44283</v>
      </c>
      <c r="I68" s="73" t="n">
        <v>45759</v>
      </c>
      <c r="J68" s="73" t="n">
        <v>44283</v>
      </c>
      <c r="K68" s="73" t="n">
        <f aca="false">K67+738</f>
        <v>45758</v>
      </c>
      <c r="L68" s="73" t="n">
        <v>45759</v>
      </c>
      <c r="M68" s="75" t="n">
        <f aca="false">M67</f>
        <v>48568</v>
      </c>
      <c r="N68" s="74" t="n">
        <v>53139</v>
      </c>
      <c r="O68" s="74" t="n">
        <v>58211</v>
      </c>
      <c r="P68" s="74" t="n">
        <v>62734</v>
      </c>
    </row>
    <row r="69" customFormat="false" ht="12.75" hidden="false" customHeight="false" outlineLevel="0" collapsed="false">
      <c r="C69" s="68"/>
      <c r="D69" s="64" t="n">
        <f aca="false">D68+0.01</f>
        <v>0.63</v>
      </c>
      <c r="E69" s="74" t="n">
        <f aca="false">E68</f>
        <v>62734</v>
      </c>
      <c r="F69" s="75" t="n">
        <f aca="false">F68</f>
        <v>54330</v>
      </c>
      <c r="G69" s="74" t="n">
        <f aca="false">G68</f>
        <v>47973</v>
      </c>
      <c r="H69" s="0" t="n">
        <v>44997</v>
      </c>
      <c r="I69" s="73" t="n">
        <v>46497</v>
      </c>
      <c r="J69" s="73" t="n">
        <v>44997</v>
      </c>
      <c r="K69" s="73" t="n">
        <f aca="false">K68+738</f>
        <v>46496</v>
      </c>
      <c r="L69" s="73" t="n">
        <v>46497</v>
      </c>
      <c r="M69" s="75" t="n">
        <f aca="false">M68</f>
        <v>48568</v>
      </c>
      <c r="N69" s="74" t="n">
        <v>53139</v>
      </c>
      <c r="O69" s="74" t="n">
        <v>58211</v>
      </c>
      <c r="P69" s="74" t="n">
        <v>62734</v>
      </c>
    </row>
    <row r="70" customFormat="false" ht="12.75" hidden="false" customHeight="false" outlineLevel="0" collapsed="false">
      <c r="C70" s="68"/>
      <c r="D70" s="64" t="n">
        <f aca="false">D69+0.01</f>
        <v>0.64</v>
      </c>
      <c r="E70" s="74" t="n">
        <f aca="false">E69</f>
        <v>62734</v>
      </c>
      <c r="F70" s="75" t="n">
        <f aca="false">F69</f>
        <v>54330</v>
      </c>
      <c r="G70" s="74" t="n">
        <f aca="false">G69</f>
        <v>47973</v>
      </c>
      <c r="H70" s="0" t="n">
        <v>45711</v>
      </c>
      <c r="I70" s="73" t="n">
        <v>47235</v>
      </c>
      <c r="J70" s="73" t="n">
        <f aca="false">J69+714</f>
        <v>45711</v>
      </c>
      <c r="K70" s="73" t="n">
        <f aca="false">K69+738</f>
        <v>47234</v>
      </c>
      <c r="L70" s="73" t="n">
        <v>47235</v>
      </c>
      <c r="M70" s="75" t="n">
        <f aca="false">M69</f>
        <v>48568</v>
      </c>
      <c r="N70" s="74" t="n">
        <v>53139</v>
      </c>
      <c r="O70" s="74" t="n">
        <v>58211</v>
      </c>
      <c r="P70" s="74" t="n">
        <v>62734</v>
      </c>
    </row>
    <row r="71" customFormat="false" ht="12.75" hidden="false" customHeight="false" outlineLevel="0" collapsed="false">
      <c r="C71" s="68"/>
      <c r="D71" s="64" t="n">
        <f aca="false">D70+0.01</f>
        <v>0.65</v>
      </c>
      <c r="E71" s="74" t="n">
        <f aca="false">E70</f>
        <v>62734</v>
      </c>
      <c r="F71" s="75" t="n">
        <f aca="false">F70</f>
        <v>54330</v>
      </c>
      <c r="G71" s="74" t="n">
        <f aca="false">G70</f>
        <v>47973</v>
      </c>
      <c r="H71" s="0" t="n">
        <v>46426</v>
      </c>
      <c r="I71" s="73" t="n">
        <v>47973</v>
      </c>
      <c r="J71" s="73" t="n">
        <f aca="false">J70+714</f>
        <v>46425</v>
      </c>
      <c r="K71" s="73" t="n">
        <f aca="false">K70+738</f>
        <v>47972</v>
      </c>
      <c r="L71" s="73" t="n">
        <f aca="false">L70+738</f>
        <v>47973</v>
      </c>
      <c r="M71" s="75" t="n">
        <f aca="false">M70</f>
        <v>48568</v>
      </c>
      <c r="N71" s="74" t="n">
        <v>53139</v>
      </c>
      <c r="O71" s="74" t="n">
        <v>58211</v>
      </c>
      <c r="P71" s="74" t="n">
        <v>62734</v>
      </c>
    </row>
    <row r="72" customFormat="false" ht="12.75" hidden="false" customHeight="false" outlineLevel="0" collapsed="false">
      <c r="C72" s="68"/>
      <c r="D72" s="64" t="n">
        <f aca="false">D71+0.01</f>
        <v>0.66</v>
      </c>
      <c r="E72" s="74" t="n">
        <f aca="false">E71</f>
        <v>62734</v>
      </c>
      <c r="F72" s="75" t="n">
        <f aca="false">F71</f>
        <v>54330</v>
      </c>
      <c r="G72" s="73" t="n">
        <v>48711</v>
      </c>
      <c r="H72" s="0" t="n">
        <v>47140</v>
      </c>
      <c r="I72" s="73" t="n">
        <v>48711</v>
      </c>
      <c r="J72" s="73" t="n">
        <f aca="false">J71+714</f>
        <v>47139</v>
      </c>
      <c r="K72" s="73" t="n">
        <f aca="false">K71+738</f>
        <v>48710</v>
      </c>
      <c r="L72" s="73" t="n">
        <f aca="false">L71+738</f>
        <v>48711</v>
      </c>
      <c r="M72" s="75" t="n">
        <f aca="false">M71</f>
        <v>48568</v>
      </c>
      <c r="N72" s="74" t="n">
        <v>53139</v>
      </c>
      <c r="O72" s="74" t="n">
        <v>58211</v>
      </c>
      <c r="P72" s="74" t="n">
        <v>62734</v>
      </c>
    </row>
    <row r="73" customFormat="false" ht="12.75" hidden="false" customHeight="false" outlineLevel="0" collapsed="false">
      <c r="C73" s="68"/>
      <c r="D73" s="64" t="n">
        <f aca="false">D72+0.01</f>
        <v>0.67</v>
      </c>
      <c r="E73" s="74" t="n">
        <f aca="false">E72</f>
        <v>62734</v>
      </c>
      <c r="F73" s="75" t="n">
        <f aca="false">F72</f>
        <v>54330</v>
      </c>
      <c r="G73" s="73" t="n">
        <v>49449</v>
      </c>
      <c r="H73" s="0" t="n">
        <v>47854</v>
      </c>
      <c r="I73" s="73" t="n">
        <v>49449</v>
      </c>
      <c r="J73" s="73" t="n">
        <f aca="false">J72+714</f>
        <v>47853</v>
      </c>
      <c r="K73" s="73" t="n">
        <f aca="false">K72+738</f>
        <v>49448</v>
      </c>
      <c r="L73" s="73" t="n">
        <f aca="false">L72+738</f>
        <v>49449</v>
      </c>
      <c r="M73" s="75" t="n">
        <f aca="false">M72</f>
        <v>48568</v>
      </c>
      <c r="N73" s="74" t="n">
        <v>53139</v>
      </c>
      <c r="O73" s="74" t="n">
        <v>58211</v>
      </c>
      <c r="P73" s="74" t="n">
        <v>62734</v>
      </c>
    </row>
    <row r="74" customFormat="false" ht="12.75" hidden="false" customHeight="false" outlineLevel="0" collapsed="false">
      <c r="C74" s="68"/>
      <c r="D74" s="64" t="n">
        <f aca="false">D73+0.01</f>
        <v>0.68</v>
      </c>
      <c r="E74" s="74" t="n">
        <f aca="false">E73</f>
        <v>62734</v>
      </c>
      <c r="F74" s="75" t="n">
        <f aca="false">F73</f>
        <v>54330</v>
      </c>
      <c r="G74" s="73" t="n">
        <v>50187</v>
      </c>
      <c r="H74" s="0" t="n">
        <v>48568</v>
      </c>
      <c r="I74" s="73" t="n">
        <v>50187</v>
      </c>
      <c r="J74" s="73" t="n">
        <f aca="false">J73+714</f>
        <v>48567</v>
      </c>
      <c r="K74" s="73" t="n">
        <f aca="false">K73+738</f>
        <v>50186</v>
      </c>
      <c r="L74" s="73" t="n">
        <f aca="false">L73+738</f>
        <v>50187</v>
      </c>
      <c r="M74" s="75" t="n">
        <f aca="false">M73</f>
        <v>48568</v>
      </c>
      <c r="N74" s="74" t="n">
        <v>53139</v>
      </c>
      <c r="O74" s="74" t="n">
        <v>58211</v>
      </c>
      <c r="P74" s="74" t="n">
        <v>62734</v>
      </c>
    </row>
    <row r="75" customFormat="false" ht="12.75" hidden="false" customHeight="false" outlineLevel="0" collapsed="false">
      <c r="C75" s="68"/>
      <c r="D75" s="64" t="n">
        <f aca="false">D74+0.01</f>
        <v>0.69</v>
      </c>
      <c r="E75" s="74" t="n">
        <f aca="false">E74</f>
        <v>62734</v>
      </c>
      <c r="F75" s="75" t="n">
        <f aca="false">F74</f>
        <v>54330</v>
      </c>
      <c r="G75" s="73" t="n">
        <v>50925</v>
      </c>
      <c r="H75" s="0" t="n">
        <v>49283</v>
      </c>
      <c r="I75" s="73" t="n">
        <v>50925</v>
      </c>
      <c r="J75" s="73" t="n">
        <f aca="false">J74+714</f>
        <v>49281</v>
      </c>
      <c r="K75" s="73" t="n">
        <f aca="false">K74+738</f>
        <v>50924</v>
      </c>
      <c r="L75" s="73" t="n">
        <f aca="false">L74+738</f>
        <v>50925</v>
      </c>
      <c r="M75" s="75" t="n">
        <f aca="false">M74</f>
        <v>48568</v>
      </c>
      <c r="N75" s="74" t="n">
        <v>53139</v>
      </c>
      <c r="O75" s="74" t="n">
        <v>58211</v>
      </c>
      <c r="P75" s="74" t="n">
        <v>62734</v>
      </c>
    </row>
    <row r="76" customFormat="false" ht="12.75" hidden="false" customHeight="false" outlineLevel="0" collapsed="false">
      <c r="C76" s="68"/>
      <c r="D76" s="64" t="n">
        <f aca="false">D75+0.01</f>
        <v>0.7</v>
      </c>
      <c r="E76" s="74" t="n">
        <f aca="false">E75</f>
        <v>62734</v>
      </c>
      <c r="F76" s="75" t="n">
        <f aca="false">F75</f>
        <v>54330</v>
      </c>
      <c r="G76" s="73" t="n">
        <v>51663</v>
      </c>
      <c r="H76" s="0" t="n">
        <v>49997</v>
      </c>
      <c r="I76" s="73" t="n">
        <v>51663</v>
      </c>
      <c r="J76" s="73" t="n">
        <f aca="false">J75+714</f>
        <v>49995</v>
      </c>
      <c r="K76" s="73" t="n">
        <f aca="false">K75+738</f>
        <v>51662</v>
      </c>
      <c r="L76" s="73" t="n">
        <f aca="false">L75+738</f>
        <v>51663</v>
      </c>
      <c r="M76" s="75" t="n">
        <f aca="false">M75</f>
        <v>48568</v>
      </c>
      <c r="N76" s="74" t="n">
        <v>53139</v>
      </c>
      <c r="O76" s="74" t="n">
        <v>58211</v>
      </c>
      <c r="P76" s="74" t="n">
        <v>62734</v>
      </c>
    </row>
    <row r="77" customFormat="false" ht="12.75" hidden="false" customHeight="false" outlineLevel="0" collapsed="false">
      <c r="C77" s="68"/>
      <c r="D77" s="64" t="n">
        <f aca="false">D76+0.01</f>
        <v>0.71</v>
      </c>
      <c r="E77" s="74" t="n">
        <f aca="false">E76</f>
        <v>62734</v>
      </c>
      <c r="F77" s="75" t="n">
        <f aca="false">F76</f>
        <v>54330</v>
      </c>
      <c r="G77" s="73" t="n">
        <v>52401</v>
      </c>
      <c r="H77" s="0" t="n">
        <v>50711</v>
      </c>
      <c r="I77" s="73" t="n">
        <v>52401</v>
      </c>
      <c r="J77" s="73" t="n">
        <f aca="false">J76+714</f>
        <v>50709</v>
      </c>
      <c r="K77" s="73" t="n">
        <f aca="false">K76+738</f>
        <v>52400</v>
      </c>
      <c r="L77" s="73" t="n">
        <f aca="false">L76+738</f>
        <v>52401</v>
      </c>
      <c r="M77" s="75" t="n">
        <f aca="false">M76</f>
        <v>48568</v>
      </c>
      <c r="N77" s="74" t="n">
        <v>53139</v>
      </c>
      <c r="O77" s="74" t="n">
        <v>58211</v>
      </c>
      <c r="P77" s="74" t="n">
        <v>62734</v>
      </c>
    </row>
    <row r="78" customFormat="false" ht="12.75" hidden="false" customHeight="false" outlineLevel="0" collapsed="false">
      <c r="C78" s="68"/>
      <c r="D78" s="64" t="n">
        <f aca="false">D77+0.01</f>
        <v>0.72</v>
      </c>
      <c r="E78" s="74" t="n">
        <f aca="false">E77</f>
        <v>62734</v>
      </c>
      <c r="F78" s="75" t="n">
        <f aca="false">F77</f>
        <v>54330</v>
      </c>
      <c r="G78" s="73" t="n">
        <v>53139</v>
      </c>
      <c r="H78" s="0" t="n">
        <v>51425</v>
      </c>
      <c r="I78" s="73" t="n">
        <v>53139</v>
      </c>
      <c r="J78" s="73" t="n">
        <f aca="false">J77+714</f>
        <v>51423</v>
      </c>
      <c r="K78" s="73" t="n">
        <f aca="false">K77+738</f>
        <v>53138</v>
      </c>
      <c r="L78" s="73" t="n">
        <f aca="false">L77+738</f>
        <v>53139</v>
      </c>
      <c r="M78" s="75" t="n">
        <f aca="false">M77</f>
        <v>48568</v>
      </c>
      <c r="N78" s="74" t="n">
        <v>53139</v>
      </c>
      <c r="O78" s="74" t="n">
        <v>58211</v>
      </c>
      <c r="P78" s="74" t="n">
        <v>62734</v>
      </c>
    </row>
    <row r="79" customFormat="false" ht="12.75" hidden="false" customHeight="false" outlineLevel="0" collapsed="false">
      <c r="C79" s="68"/>
      <c r="D79" s="64" t="n">
        <f aca="false">D78+0.01</f>
        <v>0.73</v>
      </c>
      <c r="E79" s="74" t="n">
        <f aca="false">E78</f>
        <v>62734</v>
      </c>
      <c r="F79" s="75" t="n">
        <f aca="false">F78</f>
        <v>54330</v>
      </c>
      <c r="G79" s="73" t="n">
        <v>53878</v>
      </c>
      <c r="H79" s="0" t="n">
        <v>52140</v>
      </c>
      <c r="I79" s="73" t="n">
        <v>53878</v>
      </c>
      <c r="J79" s="73" t="n">
        <f aca="false">J78+714</f>
        <v>52137</v>
      </c>
      <c r="K79" s="73" t="n">
        <f aca="false">K78+738</f>
        <v>53876</v>
      </c>
      <c r="L79" s="73" t="n">
        <f aca="false">L78+738</f>
        <v>53877</v>
      </c>
      <c r="M79" s="73" t="n">
        <v>53878</v>
      </c>
      <c r="N79" s="73" t="n">
        <v>53878</v>
      </c>
      <c r="O79" s="74" t="n">
        <v>58211</v>
      </c>
      <c r="P79" s="74" t="n">
        <v>62734</v>
      </c>
    </row>
    <row r="80" customFormat="false" ht="12.75" hidden="false" customHeight="false" outlineLevel="0" collapsed="false">
      <c r="C80" s="68"/>
      <c r="D80" s="64" t="n">
        <f aca="false">D79+0.01</f>
        <v>0.74</v>
      </c>
      <c r="E80" s="74" t="n">
        <f aca="false">E79</f>
        <v>62734</v>
      </c>
      <c r="F80" s="75" t="n">
        <f aca="false">F79</f>
        <v>54330</v>
      </c>
      <c r="G80" s="73" t="n">
        <v>54616</v>
      </c>
      <c r="H80" s="0" t="n">
        <v>52854</v>
      </c>
      <c r="I80" s="73" t="n">
        <v>54616</v>
      </c>
      <c r="J80" s="73" t="n">
        <f aca="false">J79+714</f>
        <v>52851</v>
      </c>
      <c r="K80" s="73" t="n">
        <f aca="false">K79+738</f>
        <v>54614</v>
      </c>
      <c r="L80" s="73" t="n">
        <f aca="false">L79+738</f>
        <v>54615</v>
      </c>
      <c r="M80" s="73" t="n">
        <v>54616</v>
      </c>
      <c r="N80" s="73" t="n">
        <v>54616</v>
      </c>
      <c r="O80" s="74" t="n">
        <v>58211</v>
      </c>
      <c r="P80" s="74" t="n">
        <v>62734</v>
      </c>
    </row>
    <row r="81" customFormat="false" ht="12.75" hidden="false" customHeight="false" outlineLevel="0" collapsed="false">
      <c r="C81" s="68"/>
      <c r="D81" s="64" t="n">
        <f aca="false">D80+0.01</f>
        <v>0.75</v>
      </c>
      <c r="E81" s="74" t="n">
        <f aca="false">E80</f>
        <v>62734</v>
      </c>
      <c r="F81" s="75" t="n">
        <f aca="false">F80</f>
        <v>54330</v>
      </c>
      <c r="G81" s="73" t="n">
        <v>55354</v>
      </c>
      <c r="H81" s="0" t="n">
        <v>53568</v>
      </c>
      <c r="I81" s="73" t="n">
        <v>55354</v>
      </c>
      <c r="J81" s="73" t="n">
        <f aca="false">J80+714</f>
        <v>53565</v>
      </c>
      <c r="K81" s="73" t="n">
        <f aca="false">K80+738</f>
        <v>55352</v>
      </c>
      <c r="L81" s="73" t="n">
        <f aca="false">L80+738</f>
        <v>55353</v>
      </c>
      <c r="M81" s="73" t="n">
        <v>55354</v>
      </c>
      <c r="N81" s="73" t="n">
        <v>55354</v>
      </c>
      <c r="O81" s="74" t="n">
        <v>58211</v>
      </c>
      <c r="P81" s="74" t="n">
        <v>62734</v>
      </c>
    </row>
    <row r="82" customFormat="false" ht="12.75" hidden="false" customHeight="false" outlineLevel="0" collapsed="false">
      <c r="C82" s="68"/>
      <c r="D82" s="64" t="n">
        <f aca="false">D81+0.01</f>
        <v>0.760000000000001</v>
      </c>
      <c r="E82" s="74" t="n">
        <f aca="false">E81</f>
        <v>62734</v>
      </c>
      <c r="F82" s="75" t="n">
        <f aca="false">F81</f>
        <v>54330</v>
      </c>
      <c r="G82" s="73" t="n">
        <v>56092</v>
      </c>
      <c r="H82" s="0" t="n">
        <v>54282</v>
      </c>
      <c r="I82" s="73" t="n">
        <v>56092</v>
      </c>
      <c r="J82" s="73" t="n">
        <f aca="false">J81+714</f>
        <v>54279</v>
      </c>
      <c r="K82" s="73" t="n">
        <f aca="false">K81+738</f>
        <v>56090</v>
      </c>
      <c r="L82" s="73" t="n">
        <f aca="false">L81+738</f>
        <v>56091</v>
      </c>
      <c r="M82" s="73" t="n">
        <v>56092</v>
      </c>
      <c r="N82" s="73" t="n">
        <v>56092</v>
      </c>
      <c r="O82" s="74" t="n">
        <v>58211</v>
      </c>
      <c r="P82" s="74" t="n">
        <v>62734</v>
      </c>
    </row>
    <row r="83" customFormat="false" ht="12.75" hidden="false" customHeight="false" outlineLevel="0" collapsed="false">
      <c r="C83" s="68"/>
      <c r="D83" s="64" t="n">
        <f aca="false">D82+0.01</f>
        <v>0.770000000000001</v>
      </c>
      <c r="E83" s="74" t="n">
        <f aca="false">E82</f>
        <v>62734</v>
      </c>
      <c r="F83" s="75" t="n">
        <f aca="false">F82</f>
        <v>54330</v>
      </c>
      <c r="G83" s="73" t="n">
        <v>56830</v>
      </c>
      <c r="H83" s="0" t="n">
        <v>54996</v>
      </c>
      <c r="I83" s="73" t="n">
        <v>56830</v>
      </c>
      <c r="J83" s="73" t="n">
        <f aca="false">J82+714</f>
        <v>54993</v>
      </c>
      <c r="K83" s="73" t="n">
        <f aca="false">K82+738</f>
        <v>56828</v>
      </c>
      <c r="L83" s="73" t="n">
        <f aca="false">L82+738</f>
        <v>56829</v>
      </c>
      <c r="M83" s="73" t="n">
        <v>56830</v>
      </c>
      <c r="N83" s="73" t="n">
        <v>56830</v>
      </c>
      <c r="O83" s="74" t="n">
        <v>58211</v>
      </c>
      <c r="P83" s="74" t="n">
        <v>62734</v>
      </c>
    </row>
    <row r="84" customFormat="false" ht="12.75" hidden="false" customHeight="false" outlineLevel="0" collapsed="false">
      <c r="C84" s="68"/>
      <c r="D84" s="64" t="n">
        <f aca="false">D83+0.01</f>
        <v>0.780000000000001</v>
      </c>
      <c r="E84" s="74" t="n">
        <f aca="false">E83</f>
        <v>62734</v>
      </c>
      <c r="F84" s="75" t="n">
        <f aca="false">F83</f>
        <v>54330</v>
      </c>
      <c r="G84" s="73" t="n">
        <v>57568</v>
      </c>
      <c r="H84" s="0" t="n">
        <v>55711</v>
      </c>
      <c r="I84" s="73" t="n">
        <v>57568</v>
      </c>
      <c r="J84" s="73" t="n">
        <f aca="false">J83+714</f>
        <v>55707</v>
      </c>
      <c r="K84" s="73" t="n">
        <f aca="false">K83+738</f>
        <v>57566</v>
      </c>
      <c r="L84" s="73" t="n">
        <f aca="false">L83+738</f>
        <v>57567</v>
      </c>
      <c r="M84" s="73" t="n">
        <v>57568</v>
      </c>
      <c r="N84" s="73" t="n">
        <v>57568</v>
      </c>
      <c r="O84" s="74" t="n">
        <v>58211</v>
      </c>
      <c r="P84" s="74" t="n">
        <v>62734</v>
      </c>
    </row>
    <row r="85" customFormat="false" ht="12.75" hidden="false" customHeight="false" outlineLevel="0" collapsed="false">
      <c r="C85" s="68"/>
      <c r="D85" s="64" t="n">
        <f aca="false">D84+0.01</f>
        <v>0.790000000000001</v>
      </c>
      <c r="E85" s="74" t="n">
        <f aca="false">E84</f>
        <v>62734</v>
      </c>
      <c r="F85" s="75" t="n">
        <f aca="false">F84</f>
        <v>54330</v>
      </c>
      <c r="G85" s="73" t="n">
        <v>58306</v>
      </c>
      <c r="H85" s="0" t="n">
        <v>56425</v>
      </c>
      <c r="I85" s="73" t="n">
        <v>58306</v>
      </c>
      <c r="J85" s="73" t="n">
        <f aca="false">J84+714</f>
        <v>56421</v>
      </c>
      <c r="K85" s="73" t="n">
        <f aca="false">K84+738</f>
        <v>58304</v>
      </c>
      <c r="L85" s="73" t="n">
        <f aca="false">L84+738</f>
        <v>58305</v>
      </c>
      <c r="M85" s="73" t="n">
        <v>58306</v>
      </c>
      <c r="N85" s="73" t="n">
        <v>58306</v>
      </c>
      <c r="O85" s="74" t="n">
        <v>58211</v>
      </c>
      <c r="P85" s="74" t="n">
        <v>62734</v>
      </c>
    </row>
    <row r="86" customFormat="false" ht="12.75" hidden="false" customHeight="false" outlineLevel="0" collapsed="false">
      <c r="C86" s="68"/>
      <c r="D86" s="64" t="n">
        <f aca="false">D85+0.01</f>
        <v>0.800000000000001</v>
      </c>
      <c r="E86" s="74" t="n">
        <f aca="false">E85</f>
        <v>62734</v>
      </c>
      <c r="F86" s="75" t="n">
        <f aca="false">F85</f>
        <v>54330</v>
      </c>
      <c r="G86" s="73" t="n">
        <v>59044</v>
      </c>
      <c r="H86" s="0" t="n">
        <v>57139</v>
      </c>
      <c r="I86" s="73" t="n">
        <v>59044</v>
      </c>
      <c r="J86" s="73" t="n">
        <f aca="false">J85+714</f>
        <v>57135</v>
      </c>
      <c r="K86" s="73" t="n">
        <f aca="false">K85+738</f>
        <v>59042</v>
      </c>
      <c r="L86" s="73" t="n">
        <f aca="false">L85+738</f>
        <v>59043</v>
      </c>
      <c r="M86" s="73" t="n">
        <v>59044</v>
      </c>
      <c r="N86" s="73" t="n">
        <v>59044</v>
      </c>
      <c r="O86" s="74" t="n">
        <v>58211</v>
      </c>
      <c r="P86" s="74" t="n">
        <v>62734</v>
      </c>
    </row>
    <row r="87" customFormat="false" ht="12.75" hidden="false" customHeight="false" outlineLevel="0" collapsed="false">
      <c r="C87" s="68"/>
      <c r="D87" s="64" t="n">
        <f aca="false">D86+0.01</f>
        <v>0.810000000000001</v>
      </c>
      <c r="E87" s="74" t="n">
        <f aca="false">E86</f>
        <v>62734</v>
      </c>
      <c r="F87" s="75" t="n">
        <f aca="false">F86</f>
        <v>54330</v>
      </c>
      <c r="G87" s="73" t="n">
        <v>59782</v>
      </c>
      <c r="H87" s="0" t="n">
        <v>57853</v>
      </c>
      <c r="I87" s="73" t="n">
        <v>59782</v>
      </c>
      <c r="J87" s="73" t="n">
        <f aca="false">J86+714</f>
        <v>57849</v>
      </c>
      <c r="K87" s="73" t="n">
        <f aca="false">K86+738</f>
        <v>59780</v>
      </c>
      <c r="L87" s="73" t="n">
        <f aca="false">L86+738</f>
        <v>59781</v>
      </c>
      <c r="M87" s="73" t="n">
        <v>59782</v>
      </c>
      <c r="N87" s="73" t="n">
        <v>59782</v>
      </c>
      <c r="O87" s="74" t="n">
        <v>58211</v>
      </c>
      <c r="P87" s="74" t="n">
        <v>62734</v>
      </c>
    </row>
    <row r="88" customFormat="false" ht="12.75" hidden="false" customHeight="false" outlineLevel="0" collapsed="false">
      <c r="C88" s="68"/>
      <c r="D88" s="64" t="n">
        <f aca="false">D87+0.01</f>
        <v>0.820000000000001</v>
      </c>
      <c r="E88" s="74" t="n">
        <f aca="false">E87</f>
        <v>62734</v>
      </c>
      <c r="F88" s="75" t="n">
        <v>54663</v>
      </c>
      <c r="G88" s="73" t="n">
        <v>60520</v>
      </c>
      <c r="H88" s="0" t="n">
        <v>58568</v>
      </c>
      <c r="I88" s="73" t="n">
        <v>60520</v>
      </c>
      <c r="J88" s="73" t="n">
        <f aca="false">J87+714</f>
        <v>58563</v>
      </c>
      <c r="K88" s="73" t="n">
        <f aca="false">K87+738</f>
        <v>60518</v>
      </c>
      <c r="L88" s="73" t="n">
        <f aca="false">L87+738</f>
        <v>60519</v>
      </c>
      <c r="M88" s="73" t="n">
        <f aca="false">M87+738</f>
        <v>60520</v>
      </c>
      <c r="N88" s="73" t="n">
        <v>60520</v>
      </c>
      <c r="O88" s="73" t="n">
        <v>58568</v>
      </c>
      <c r="P88" s="74" t="n">
        <v>62734</v>
      </c>
    </row>
    <row r="89" customFormat="false" ht="12.75" hidden="false" customHeight="false" outlineLevel="0" collapsed="false">
      <c r="C89" s="68"/>
      <c r="D89" s="64" t="n">
        <f aca="false">D88+0.01</f>
        <v>0.830000000000001</v>
      </c>
      <c r="E89" s="74" t="n">
        <f aca="false">E88</f>
        <v>62734</v>
      </c>
      <c r="F89" s="75" t="n">
        <v>55330</v>
      </c>
      <c r="G89" s="73" t="n">
        <v>61258</v>
      </c>
      <c r="H89" s="0" t="n">
        <v>59282</v>
      </c>
      <c r="I89" s="73" t="n">
        <v>61258</v>
      </c>
      <c r="J89" s="73" t="n">
        <f aca="false">J88+714</f>
        <v>59277</v>
      </c>
      <c r="K89" s="73" t="n">
        <f aca="false">K88+738</f>
        <v>61256</v>
      </c>
      <c r="L89" s="73" t="n">
        <f aca="false">L88+738</f>
        <v>61257</v>
      </c>
      <c r="M89" s="73" t="n">
        <f aca="false">M88+738</f>
        <v>61258</v>
      </c>
      <c r="N89" s="73" t="n">
        <v>59282</v>
      </c>
      <c r="O89" s="73" t="n">
        <v>59282</v>
      </c>
      <c r="P89" s="74" t="n">
        <v>62734</v>
      </c>
    </row>
    <row r="90" customFormat="false" ht="12.75" hidden="false" customHeight="false" outlineLevel="0" collapsed="false">
      <c r="C90" s="68"/>
      <c r="D90" s="64" t="n">
        <f aca="false">D89+0.01</f>
        <v>0.840000000000001</v>
      </c>
      <c r="E90" s="74" t="n">
        <f aca="false">E89</f>
        <v>62734</v>
      </c>
      <c r="F90" s="73" t="n">
        <v>55996</v>
      </c>
      <c r="G90" s="73" t="n">
        <v>61996</v>
      </c>
      <c r="H90" s="0" t="n">
        <v>59996</v>
      </c>
      <c r="I90" s="73" t="n">
        <v>61996</v>
      </c>
      <c r="J90" s="73" t="n">
        <f aca="false">J89+714</f>
        <v>59991</v>
      </c>
      <c r="K90" s="73" t="n">
        <f aca="false">K89+738</f>
        <v>61994</v>
      </c>
      <c r="L90" s="73" t="n">
        <f aca="false">L89+738</f>
        <v>61995</v>
      </c>
      <c r="M90" s="73" t="n">
        <f aca="false">M89+738</f>
        <v>61996</v>
      </c>
      <c r="N90" s="73" t="n">
        <v>59996</v>
      </c>
      <c r="O90" s="73" t="n">
        <v>59996</v>
      </c>
      <c r="P90" s="74" t="n">
        <v>62734</v>
      </c>
    </row>
    <row r="91" customFormat="false" ht="12.75" hidden="false" customHeight="false" outlineLevel="0" collapsed="false">
      <c r="C91" s="68"/>
      <c r="D91" s="64" t="n">
        <f aca="false">D90+0.01</f>
        <v>0.850000000000001</v>
      </c>
      <c r="E91" s="74" t="n">
        <f aca="false">E90</f>
        <v>62734</v>
      </c>
      <c r="F91" s="73" t="n">
        <v>56663</v>
      </c>
      <c r="G91" s="73" t="n">
        <v>62734</v>
      </c>
      <c r="H91" s="0" t="n">
        <v>60710</v>
      </c>
      <c r="I91" s="73" t="n">
        <v>62734</v>
      </c>
      <c r="J91" s="73" t="n">
        <f aca="false">J90+714</f>
        <v>60705</v>
      </c>
      <c r="K91" s="73" t="n">
        <f aca="false">K90+738</f>
        <v>62732</v>
      </c>
      <c r="L91" s="73" t="n">
        <f aca="false">L90+738</f>
        <v>62733</v>
      </c>
      <c r="M91" s="73" t="n">
        <f aca="false">M90+738</f>
        <v>62734</v>
      </c>
      <c r="N91" s="73" t="n">
        <v>60710</v>
      </c>
      <c r="O91" s="73" t="n">
        <v>60710</v>
      </c>
      <c r="P91" s="74" t="n">
        <v>62734</v>
      </c>
    </row>
    <row r="92" customFormat="false" ht="12.75" hidden="false" customHeight="false" outlineLevel="0" collapsed="false">
      <c r="C92" s="68"/>
      <c r="D92" s="64" t="n">
        <f aca="false">D91+0.01</f>
        <v>0.860000000000001</v>
      </c>
      <c r="E92" s="73" t="n">
        <v>63472</v>
      </c>
      <c r="F92" s="73" t="n">
        <v>57330</v>
      </c>
      <c r="G92" s="73" t="n">
        <v>63472</v>
      </c>
      <c r="H92" s="73" t="n">
        <v>64425</v>
      </c>
      <c r="I92" s="73" t="n">
        <v>63472</v>
      </c>
      <c r="J92" s="73" t="n">
        <f aca="false">J91+714</f>
        <v>61419</v>
      </c>
      <c r="K92" s="73" t="n">
        <f aca="false">K91+738</f>
        <v>63470</v>
      </c>
      <c r="L92" s="73" t="n">
        <f aca="false">L91+738</f>
        <v>63471</v>
      </c>
      <c r="M92" s="73" t="n">
        <f aca="false">M91+738</f>
        <v>63472</v>
      </c>
      <c r="N92" s="73" t="n">
        <v>61425</v>
      </c>
      <c r="O92" s="73" t="n">
        <v>61425</v>
      </c>
      <c r="P92" s="73" t="n">
        <v>63472</v>
      </c>
    </row>
    <row r="93" customFormat="false" ht="12.75" hidden="false" customHeight="false" outlineLevel="0" collapsed="false">
      <c r="C93" s="68"/>
      <c r="D93" s="64" t="n">
        <f aca="false">D92+0.01</f>
        <v>0.870000000000001</v>
      </c>
      <c r="E93" s="73" t="n">
        <v>64210</v>
      </c>
      <c r="F93" s="73" t="n">
        <v>57996</v>
      </c>
      <c r="G93" s="73" t="n">
        <v>64210</v>
      </c>
      <c r="H93" s="73" t="n">
        <v>62139</v>
      </c>
      <c r="I93" s="73" t="n">
        <v>64210</v>
      </c>
      <c r="J93" s="73" t="n">
        <f aca="false">J92+714</f>
        <v>62133</v>
      </c>
      <c r="K93" s="73" t="n">
        <f aca="false">K92+738</f>
        <v>64208</v>
      </c>
      <c r="L93" s="73" t="n">
        <f aca="false">L92+738</f>
        <v>64209</v>
      </c>
      <c r="M93" s="73" t="n">
        <f aca="false">M92+738</f>
        <v>64210</v>
      </c>
      <c r="N93" s="73" t="n">
        <v>62139</v>
      </c>
      <c r="O93" s="73" t="n">
        <v>62139</v>
      </c>
      <c r="P93" s="73" t="n">
        <v>64210</v>
      </c>
    </row>
    <row r="94" customFormat="false" ht="12.75" hidden="false" customHeight="false" outlineLevel="0" collapsed="false">
      <c r="C94" s="68"/>
      <c r="D94" s="64" t="n">
        <f aca="false">D93+0.01</f>
        <v>0.880000000000001</v>
      </c>
      <c r="E94" s="73" t="n">
        <v>64948</v>
      </c>
      <c r="F94" s="73" t="n">
        <v>58663</v>
      </c>
      <c r="G94" s="73" t="n">
        <v>64948</v>
      </c>
      <c r="H94" s="73" t="n">
        <v>62853</v>
      </c>
      <c r="I94" s="73" t="n">
        <v>64948</v>
      </c>
      <c r="J94" s="73" t="n">
        <f aca="false">J93+714</f>
        <v>62847</v>
      </c>
      <c r="K94" s="73" t="n">
        <f aca="false">K93+738</f>
        <v>64946</v>
      </c>
      <c r="L94" s="73" t="n">
        <f aca="false">L93+738</f>
        <v>64947</v>
      </c>
      <c r="M94" s="73" t="n">
        <f aca="false">M93+738</f>
        <v>64948</v>
      </c>
      <c r="N94" s="73" t="n">
        <f aca="false">N93+714</f>
        <v>62853</v>
      </c>
      <c r="O94" s="73" t="n">
        <f aca="false">O93+714</f>
        <v>62853</v>
      </c>
      <c r="P94" s="73" t="n">
        <v>64948</v>
      </c>
    </row>
    <row r="95" customFormat="false" ht="12.75" hidden="false" customHeight="false" outlineLevel="0" collapsed="false">
      <c r="C95" s="68"/>
      <c r="D95" s="64" t="n">
        <f aca="false">D94+0.01</f>
        <v>0.890000000000001</v>
      </c>
      <c r="E95" s="73" t="n">
        <v>65686</v>
      </c>
      <c r="F95" s="73" t="n">
        <v>59330</v>
      </c>
      <c r="G95" s="73" t="n">
        <v>65686</v>
      </c>
      <c r="H95" s="73" t="n">
        <v>63567</v>
      </c>
      <c r="I95" s="73" t="n">
        <v>65686</v>
      </c>
      <c r="J95" s="73" t="n">
        <f aca="false">J94+714</f>
        <v>63561</v>
      </c>
      <c r="K95" s="73" t="n">
        <f aca="false">K94+738</f>
        <v>65684</v>
      </c>
      <c r="L95" s="73" t="n">
        <f aca="false">L94+738</f>
        <v>65685</v>
      </c>
      <c r="M95" s="73" t="n">
        <f aca="false">M94+738</f>
        <v>65686</v>
      </c>
      <c r="N95" s="73" t="n">
        <f aca="false">N94+714</f>
        <v>63567</v>
      </c>
      <c r="O95" s="73" t="n">
        <f aca="false">O94+714</f>
        <v>63567</v>
      </c>
      <c r="P95" s="73" t="n">
        <v>65686</v>
      </c>
    </row>
    <row r="96" customFormat="false" ht="12.75" hidden="false" customHeight="false" outlineLevel="0" collapsed="false">
      <c r="C96" s="68"/>
      <c r="D96" s="64" t="n">
        <f aca="false">D95+0.01</f>
        <v>0.900000000000001</v>
      </c>
      <c r="E96" s="73" t="n">
        <v>66424</v>
      </c>
      <c r="F96" s="73" t="n">
        <v>59996</v>
      </c>
      <c r="G96" s="73" t="n">
        <v>66424</v>
      </c>
      <c r="H96" s="73" t="n">
        <v>64282</v>
      </c>
      <c r="I96" s="73" t="n">
        <v>66424</v>
      </c>
      <c r="J96" s="73" t="n">
        <f aca="false">J95+714</f>
        <v>64275</v>
      </c>
      <c r="K96" s="73" t="n">
        <f aca="false">K95+738</f>
        <v>66422</v>
      </c>
      <c r="L96" s="73" t="n">
        <f aca="false">L95+738</f>
        <v>66423</v>
      </c>
      <c r="M96" s="73" t="n">
        <f aca="false">M95+738</f>
        <v>66424</v>
      </c>
      <c r="N96" s="73" t="n">
        <f aca="false">N95+714</f>
        <v>64281</v>
      </c>
      <c r="O96" s="73" t="n">
        <f aca="false">O95+714</f>
        <v>64281</v>
      </c>
      <c r="P96" s="73" t="n">
        <v>66424</v>
      </c>
    </row>
    <row r="97" customFormat="false" ht="12.75" hidden="false" customHeight="false" outlineLevel="0" collapsed="false">
      <c r="C97" s="68"/>
      <c r="D97" s="64" t="n">
        <f aca="false">D96+0.01</f>
        <v>0.910000000000001</v>
      </c>
      <c r="E97" s="73" t="n">
        <v>67162</v>
      </c>
      <c r="F97" s="73" t="n">
        <v>60663</v>
      </c>
      <c r="G97" s="73" t="n">
        <v>67162</v>
      </c>
      <c r="H97" s="73" t="n">
        <v>64996</v>
      </c>
      <c r="I97" s="73" t="n">
        <v>67162</v>
      </c>
      <c r="J97" s="73" t="n">
        <f aca="false">J96+714</f>
        <v>64989</v>
      </c>
      <c r="K97" s="73" t="n">
        <f aca="false">K96+738</f>
        <v>67160</v>
      </c>
      <c r="L97" s="73" t="n">
        <f aca="false">L96+738</f>
        <v>67161</v>
      </c>
      <c r="M97" s="73" t="n">
        <f aca="false">M96+738</f>
        <v>67162</v>
      </c>
      <c r="N97" s="73" t="n">
        <f aca="false">N96+714</f>
        <v>64995</v>
      </c>
      <c r="O97" s="73" t="n">
        <f aca="false">O96+714</f>
        <v>64995</v>
      </c>
      <c r="P97" s="73" t="n">
        <v>67162</v>
      </c>
    </row>
    <row r="98" customFormat="false" ht="12.75" hidden="false" customHeight="false" outlineLevel="0" collapsed="false">
      <c r="C98" s="68"/>
      <c r="D98" s="64" t="n">
        <f aca="false">D97+0.01</f>
        <v>0.920000000000001</v>
      </c>
      <c r="E98" s="73" t="n">
        <v>67900</v>
      </c>
      <c r="F98" s="73" t="n">
        <v>61329</v>
      </c>
      <c r="G98" s="73" t="n">
        <v>67900</v>
      </c>
      <c r="H98" s="73" t="n">
        <v>65710</v>
      </c>
      <c r="I98" s="73" t="n">
        <v>67900</v>
      </c>
      <c r="J98" s="73" t="n">
        <f aca="false">J97+714</f>
        <v>65703</v>
      </c>
      <c r="K98" s="73" t="n">
        <f aca="false">K97+738</f>
        <v>67898</v>
      </c>
      <c r="L98" s="73" t="n">
        <f aca="false">L97+738</f>
        <v>67899</v>
      </c>
      <c r="M98" s="73" t="n">
        <f aca="false">M97+738</f>
        <v>67900</v>
      </c>
      <c r="N98" s="73" t="n">
        <f aca="false">N97+714</f>
        <v>65709</v>
      </c>
      <c r="O98" s="73" t="n">
        <f aca="false">O97+714</f>
        <v>65709</v>
      </c>
      <c r="P98" s="73" t="n">
        <v>67900</v>
      </c>
    </row>
    <row r="99" customFormat="false" ht="12.75" hidden="false" customHeight="false" outlineLevel="0" collapsed="false">
      <c r="C99" s="68"/>
      <c r="D99" s="64" t="n">
        <f aca="false">D98+0.01</f>
        <v>0.930000000000001</v>
      </c>
      <c r="E99" s="73" t="n">
        <v>68638</v>
      </c>
      <c r="F99" s="73" t="n">
        <v>61996</v>
      </c>
      <c r="G99" s="73" t="n">
        <v>68638</v>
      </c>
      <c r="H99" s="73" t="n">
        <v>66424</v>
      </c>
      <c r="I99" s="73" t="n">
        <v>68638</v>
      </c>
      <c r="J99" s="73" t="n">
        <f aca="false">J98+714</f>
        <v>66417</v>
      </c>
      <c r="K99" s="73" t="n">
        <f aca="false">K98+738</f>
        <v>68636</v>
      </c>
      <c r="L99" s="73" t="n">
        <f aca="false">L98+738</f>
        <v>68637</v>
      </c>
      <c r="M99" s="73" t="n">
        <f aca="false">M98+738</f>
        <v>68638</v>
      </c>
      <c r="N99" s="73" t="n">
        <f aca="false">N98+714</f>
        <v>66423</v>
      </c>
      <c r="O99" s="73" t="n">
        <f aca="false">O98+714</f>
        <v>66423</v>
      </c>
      <c r="P99" s="73" t="n">
        <v>68638</v>
      </c>
    </row>
    <row r="100" customFormat="false" ht="12.75" hidden="false" customHeight="false" outlineLevel="0" collapsed="false">
      <c r="C100" s="68"/>
      <c r="D100" s="64" t="n">
        <f aca="false">D99+0.01</f>
        <v>0.940000000000001</v>
      </c>
      <c r="E100" s="73" t="n">
        <v>69377</v>
      </c>
      <c r="F100" s="73" t="n">
        <v>62663</v>
      </c>
      <c r="G100" s="73" t="n">
        <v>69377</v>
      </c>
      <c r="H100" s="73" t="n">
        <v>67139</v>
      </c>
      <c r="I100" s="73" t="n">
        <v>69377</v>
      </c>
      <c r="J100" s="73" t="n">
        <f aca="false">J99+714</f>
        <v>67131</v>
      </c>
      <c r="K100" s="73" t="n">
        <f aca="false">K99+738</f>
        <v>69374</v>
      </c>
      <c r="L100" s="73" t="n">
        <f aca="false">L99+738</f>
        <v>69375</v>
      </c>
      <c r="M100" s="73" t="n">
        <f aca="false">M99+738</f>
        <v>69376</v>
      </c>
      <c r="N100" s="73" t="n">
        <f aca="false">N99+714</f>
        <v>67137</v>
      </c>
      <c r="O100" s="73" t="n">
        <f aca="false">O99+714</f>
        <v>67137</v>
      </c>
      <c r="P100" s="73" t="n">
        <v>69377</v>
      </c>
    </row>
    <row r="101" customFormat="false" ht="12.75" hidden="false" customHeight="false" outlineLevel="0" collapsed="false">
      <c r="C101" s="68"/>
      <c r="D101" s="64" t="n">
        <f aca="false">D100+0.01</f>
        <v>0.950000000000001</v>
      </c>
      <c r="E101" s="73" t="n">
        <v>70115</v>
      </c>
      <c r="F101" s="73" t="n">
        <v>63329</v>
      </c>
      <c r="G101" s="73" t="n">
        <v>70115</v>
      </c>
      <c r="H101" s="73" t="n">
        <v>67853</v>
      </c>
      <c r="I101" s="73" t="n">
        <v>70115</v>
      </c>
      <c r="J101" s="73" t="n">
        <f aca="false">J100+714</f>
        <v>67845</v>
      </c>
      <c r="K101" s="73" t="n">
        <f aca="false">K100+738</f>
        <v>70112</v>
      </c>
      <c r="L101" s="73" t="n">
        <f aca="false">L100+738</f>
        <v>70113</v>
      </c>
      <c r="M101" s="73" t="n">
        <f aca="false">M100+738</f>
        <v>70114</v>
      </c>
      <c r="N101" s="73" t="n">
        <f aca="false">N100+714</f>
        <v>67851</v>
      </c>
      <c r="O101" s="73" t="n">
        <f aca="false">O100+714</f>
        <v>67851</v>
      </c>
      <c r="P101" s="73" t="n">
        <v>70115</v>
      </c>
    </row>
    <row r="102" customFormat="false" ht="12.75" hidden="false" customHeight="false" outlineLevel="0" collapsed="false">
      <c r="C102" s="68"/>
      <c r="D102" s="64" t="n">
        <f aca="false">D101+0.01</f>
        <v>0.960000000000001</v>
      </c>
      <c r="E102" s="73" t="n">
        <v>70853</v>
      </c>
      <c r="F102" s="73" t="n">
        <v>63996</v>
      </c>
      <c r="G102" s="73" t="n">
        <v>70853</v>
      </c>
      <c r="H102" s="73" t="n">
        <v>68567</v>
      </c>
      <c r="I102" s="73" t="n">
        <v>70853</v>
      </c>
      <c r="J102" s="73" t="n">
        <f aca="false">J101+714</f>
        <v>68559</v>
      </c>
      <c r="K102" s="73" t="n">
        <f aca="false">K101+738</f>
        <v>70850</v>
      </c>
      <c r="L102" s="73" t="n">
        <f aca="false">L101+738</f>
        <v>70851</v>
      </c>
      <c r="M102" s="73" t="n">
        <f aca="false">M101+738</f>
        <v>70852</v>
      </c>
      <c r="N102" s="73" t="n">
        <f aca="false">N101+714</f>
        <v>68565</v>
      </c>
      <c r="O102" s="73" t="n">
        <f aca="false">O101+714</f>
        <v>68565</v>
      </c>
      <c r="P102" s="73" t="n">
        <v>70853</v>
      </c>
    </row>
    <row r="103" customFormat="false" ht="12.75" hidden="false" customHeight="false" outlineLevel="0" collapsed="false">
      <c r="C103" s="68"/>
      <c r="D103" s="64" t="n">
        <f aca="false">D102+0.01</f>
        <v>0.970000000000001</v>
      </c>
      <c r="E103" s="73" t="n">
        <v>71591</v>
      </c>
      <c r="F103" s="73" t="n">
        <v>64663</v>
      </c>
      <c r="G103" s="73" t="n">
        <v>71591</v>
      </c>
      <c r="H103" s="73" t="n">
        <v>69281</v>
      </c>
      <c r="I103" s="73" t="n">
        <v>71591</v>
      </c>
      <c r="J103" s="73" t="n">
        <f aca="false">J102+714</f>
        <v>69273</v>
      </c>
      <c r="K103" s="73" t="n">
        <f aca="false">K102+738</f>
        <v>71588</v>
      </c>
      <c r="L103" s="73" t="n">
        <f aca="false">L102+738</f>
        <v>71589</v>
      </c>
      <c r="M103" s="73" t="n">
        <f aca="false">M102+738</f>
        <v>71590</v>
      </c>
      <c r="N103" s="73" t="n">
        <f aca="false">N102+714</f>
        <v>69279</v>
      </c>
      <c r="O103" s="73" t="n">
        <f aca="false">O102+714</f>
        <v>69279</v>
      </c>
      <c r="P103" s="73" t="n">
        <v>71591</v>
      </c>
    </row>
    <row r="104" customFormat="false" ht="12.75" hidden="false" customHeight="false" outlineLevel="0" collapsed="false">
      <c r="C104" s="68"/>
      <c r="D104" s="64" t="n">
        <f aca="false">D103+0.01</f>
        <v>0.980000000000001</v>
      </c>
      <c r="E104" s="73" t="n">
        <v>72329</v>
      </c>
      <c r="F104" s="73" t="n">
        <v>65329</v>
      </c>
      <c r="G104" s="73" t="n">
        <v>72329</v>
      </c>
      <c r="H104" s="73" t="n">
        <v>69996</v>
      </c>
      <c r="I104" s="73" t="n">
        <v>72329</v>
      </c>
      <c r="J104" s="73" t="n">
        <f aca="false">J103+714</f>
        <v>69987</v>
      </c>
      <c r="K104" s="73" t="n">
        <f aca="false">K103+738</f>
        <v>72326</v>
      </c>
      <c r="L104" s="73" t="n">
        <f aca="false">L103+738</f>
        <v>72327</v>
      </c>
      <c r="M104" s="73" t="n">
        <f aca="false">M103+738</f>
        <v>72328</v>
      </c>
      <c r="N104" s="73" t="n">
        <f aca="false">N103+714</f>
        <v>69993</v>
      </c>
      <c r="O104" s="73" t="n">
        <f aca="false">O103+714</f>
        <v>69993</v>
      </c>
      <c r="P104" s="73" t="n">
        <v>72329</v>
      </c>
    </row>
    <row r="105" customFormat="false" ht="12.75" hidden="false" customHeight="false" outlineLevel="0" collapsed="false">
      <c r="C105" s="68"/>
      <c r="D105" s="64" t="n">
        <f aca="false">D104+0.01</f>
        <v>0.990000000000001</v>
      </c>
      <c r="E105" s="73" t="n">
        <v>73067</v>
      </c>
      <c r="F105" s="73" t="n">
        <v>65996</v>
      </c>
      <c r="G105" s="73" t="n">
        <v>73067</v>
      </c>
      <c r="H105" s="73" t="n">
        <v>70710</v>
      </c>
      <c r="I105" s="73" t="n">
        <v>73067</v>
      </c>
      <c r="J105" s="73" t="n">
        <f aca="false">J104+714</f>
        <v>70701</v>
      </c>
      <c r="K105" s="73" t="n">
        <f aca="false">K104+738</f>
        <v>73064</v>
      </c>
      <c r="L105" s="73" t="n">
        <f aca="false">L104+738</f>
        <v>73065</v>
      </c>
      <c r="M105" s="73" t="n">
        <f aca="false">M104+738</f>
        <v>73066</v>
      </c>
      <c r="N105" s="73" t="n">
        <f aca="false">N104+714</f>
        <v>70707</v>
      </c>
      <c r="O105" s="73" t="n">
        <f aca="false">O104+714</f>
        <v>70707</v>
      </c>
      <c r="P105" s="73" t="n">
        <v>73067</v>
      </c>
    </row>
    <row r="106" customFormat="false" ht="12.75" hidden="false" customHeight="false" outlineLevel="0" collapsed="false">
      <c r="C106" s="68"/>
      <c r="D106" s="64" t="n">
        <f aca="false">D105+0.01</f>
        <v>1</v>
      </c>
      <c r="E106" s="73" t="n">
        <v>73805</v>
      </c>
      <c r="F106" s="73" t="n">
        <v>66662</v>
      </c>
      <c r="G106" s="73" t="n">
        <v>73805</v>
      </c>
      <c r="H106" s="73" t="n">
        <v>71424</v>
      </c>
      <c r="I106" s="73" t="n">
        <v>73805</v>
      </c>
      <c r="J106" s="73" t="n">
        <f aca="false">J105+714</f>
        <v>71415</v>
      </c>
      <c r="K106" s="73" t="n">
        <f aca="false">K105+738</f>
        <v>73802</v>
      </c>
      <c r="L106" s="73" t="n">
        <f aca="false">L105+738</f>
        <v>73803</v>
      </c>
      <c r="M106" s="73" t="n">
        <f aca="false">M105+738</f>
        <v>73804</v>
      </c>
      <c r="N106" s="73" t="n">
        <f aca="false">N105+714</f>
        <v>71421</v>
      </c>
      <c r="O106" s="73" t="n">
        <f aca="false">O105+714</f>
        <v>71421</v>
      </c>
      <c r="P106" s="73" t="n">
        <v>73805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5.13"/>
  </cols>
  <sheetData>
    <row r="3" customFormat="false" ht="12.75" hidden="false" customHeight="false" outlineLevel="0" collapsed="false">
      <c r="A3" s="1" t="s">
        <v>63</v>
      </c>
    </row>
    <row r="6" customFormat="false" ht="15.75" hidden="false" customHeight="false" outlineLevel="0" collapsed="false">
      <c r="A6" s="76" t="s">
        <v>64</v>
      </c>
      <c r="B6" s="77"/>
    </row>
    <row r="7" customFormat="false" ht="15.75" hidden="false" customHeight="false" outlineLevel="0" collapsed="false">
      <c r="A7" s="78"/>
      <c r="B7" s="77"/>
    </row>
    <row r="8" customFormat="false" ht="12.75" hidden="false" customHeight="false" outlineLevel="0" collapsed="false">
      <c r="A8" s="1" t="s">
        <v>65</v>
      </c>
    </row>
    <row r="9" customFormat="false" ht="12.75" hidden="false" customHeight="false" outlineLevel="0" collapsed="false">
      <c r="B9" s="0" t="n">
        <v>28</v>
      </c>
      <c r="C9" s="0" t="s">
        <v>66</v>
      </c>
    </row>
    <row r="10" customFormat="false" ht="12.75" hidden="false" customHeight="false" outlineLevel="0" collapsed="false">
      <c r="B10" s="79" t="n">
        <v>0.85</v>
      </c>
      <c r="C10" s="0" t="s">
        <v>50</v>
      </c>
    </row>
    <row r="11" customFormat="false" ht="12.75" hidden="false" customHeight="false" outlineLevel="0" collapsed="false">
      <c r="B11" s="80" t="n">
        <v>54663</v>
      </c>
      <c r="C11" s="0" t="s">
        <v>67</v>
      </c>
    </row>
    <row r="12" customFormat="false" ht="12.75" hidden="false" customHeight="false" outlineLevel="0" collapsed="false">
      <c r="B12" s="50"/>
    </row>
    <row r="13" customFormat="false" ht="12.75" hidden="false" customHeight="false" outlineLevel="0" collapsed="false">
      <c r="B13" s="50"/>
    </row>
    <row r="14" customFormat="false" ht="12.75" hidden="false" customHeight="false" outlineLevel="0" collapsed="false">
      <c r="A14" s="1" t="s">
        <v>68</v>
      </c>
    </row>
    <row r="15" customFormat="false" ht="12.75" hidden="false" customHeight="false" outlineLevel="0" collapsed="false">
      <c r="A15" s="81" t="s">
        <v>62</v>
      </c>
    </row>
    <row r="16" customFormat="false" ht="12.75" hidden="false" customHeight="false" outlineLevel="0" collapsed="false">
      <c r="A16" s="81"/>
      <c r="B16" s="50" t="n">
        <v>1567700</v>
      </c>
      <c r="C16" s="0" t="s">
        <v>69</v>
      </c>
    </row>
    <row r="17" customFormat="false" ht="12.75" hidden="false" customHeight="false" outlineLevel="0" collapsed="false">
      <c r="A17" s="81"/>
      <c r="B17" s="50" t="n">
        <f aca="false">+B16*1.341</f>
        <v>2102285.7</v>
      </c>
      <c r="C17" s="0" t="s">
        <v>70</v>
      </c>
    </row>
    <row r="18" customFormat="false" ht="12.75" hidden="false" customHeight="false" outlineLevel="0" collapsed="false">
      <c r="A18" s="81"/>
      <c r="B18" s="50" t="n">
        <f aca="false">+B17*0.0124</f>
        <v>26068.34268</v>
      </c>
      <c r="C18" s="0" t="s">
        <v>71</v>
      </c>
    </row>
    <row r="19" customFormat="false" ht="12.75" hidden="false" customHeight="false" outlineLevel="0" collapsed="false">
      <c r="A19" s="1"/>
      <c r="B19" s="50" t="n">
        <v>60710</v>
      </c>
      <c r="C19" s="0" t="s">
        <v>72</v>
      </c>
    </row>
    <row r="20" customFormat="false" ht="12.75" hidden="false" customHeight="false" outlineLevel="0" collapsed="false">
      <c r="B20" s="82" t="n">
        <f aca="false">B18-B19</f>
        <v>-34641.65732</v>
      </c>
      <c r="C20" s="0" t="s">
        <v>73</v>
      </c>
    </row>
    <row r="22" customFormat="false" ht="12.75" hidden="false" customHeight="false" outlineLevel="0" collapsed="false">
      <c r="A22" s="1" t="s">
        <v>74</v>
      </c>
      <c r="B22" s="50"/>
    </row>
    <row r="23" customFormat="false" ht="12.75" hidden="false" customHeight="false" outlineLevel="0" collapsed="false">
      <c r="B23" s="50"/>
    </row>
    <row r="24" customFormat="false" ht="15.75" hidden="false" customHeight="false" outlineLevel="0" collapsed="false">
      <c r="B24" s="78" t="n">
        <f aca="false">B11+B20</f>
        <v>20021.34268</v>
      </c>
      <c r="C24" s="77" t="s">
        <v>75</v>
      </c>
    </row>
    <row r="25" customFormat="false" ht="15.75" hidden="false" customHeight="false" outlineLevel="0" collapsed="false">
      <c r="B25" s="78" t="n">
        <f aca="false">B24/B9</f>
        <v>715.047952857143</v>
      </c>
      <c r="C25" s="77" t="s">
        <v>76</v>
      </c>
      <c r="D25" s="83"/>
      <c r="E25" s="83"/>
    </row>
    <row r="26" customFormat="false" ht="12.75" hidden="false" customHeight="false" outlineLevel="0" collapsed="false">
      <c r="D26" s="83"/>
      <c r="E26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2002-01-10T17:55:15Z</dcterms:created>
  <dc:creator>Patrick</dc:creator>
  <dc:description/>
  <dc:language>en-US</dc:language>
  <cp:lastModifiedBy>Patrick</cp:lastModifiedBy>
  <cp:lastPrinted>2002-03-26T12:03:42Z</cp:lastPrinted>
  <dcterms:modified xsi:type="dcterms:W3CDTF">2002-03-27T13:48:56Z</dcterms:modified>
  <cp:revision>0</cp:revision>
  <dc:subject/>
  <dc:title/>
</cp:coreProperties>
</file>