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Allocations" sheetId="3" state="visible" r:id="rId5"/>
    <sheet name="Pctgs" sheetId="4" state="visible" r:id="rId6"/>
    <sheet name="Plan" sheetId="5" state="visible" r:id="rId7"/>
    <sheet name="Sheet3" sheetId="6" state="visible" r:id="rId8"/>
  </sheets>
  <definedNames>
    <definedName function="false" hidden="false" localSheetId="2" name="_xlnm.Print_Area" vbProcedure="false">Allocations!$D$83:$N$84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<sst xmlns="http://schemas.openxmlformats.org/spreadsheetml/2006/main" count="869" uniqueCount="137">
  <si>
    <t xml:space="preserve">Managing Director</t>
  </si>
  <si>
    <t xml:space="preserve">Vice President</t>
  </si>
  <si>
    <t xml:space="preserve">Director</t>
  </si>
  <si>
    <t xml:space="preserve">Manager</t>
  </si>
  <si>
    <t xml:space="preserve">Associate </t>
  </si>
  <si>
    <t xml:space="preserve">Analyst</t>
  </si>
  <si>
    <t xml:space="preserve">Assistant</t>
  </si>
  <si>
    <t xml:space="preserve">Specialist</t>
  </si>
  <si>
    <t xml:space="preserve">Part-Time</t>
  </si>
  <si>
    <t xml:space="preserve">Vacant</t>
  </si>
  <si>
    <t xml:space="preserve">VK</t>
  </si>
  <si>
    <t xml:space="preserve">SC</t>
  </si>
  <si>
    <t xml:space="preserve"> </t>
  </si>
  <si>
    <t xml:space="preserve">KM</t>
  </si>
  <si>
    <t xml:space="preserve">WS</t>
  </si>
  <si>
    <t xml:space="preserve">VS</t>
  </si>
  <si>
    <t xml:space="preserve">AD</t>
  </si>
  <si>
    <t xml:space="preserve">GM</t>
  </si>
  <si>
    <t xml:space="preserve">CV</t>
  </si>
  <si>
    <t xml:space="preserve">JH</t>
  </si>
  <si>
    <t xml:space="preserve">MRC</t>
  </si>
  <si>
    <t xml:space="preserve">RI</t>
  </si>
  <si>
    <t xml:space="preserve">FL</t>
  </si>
  <si>
    <t xml:space="preserve">YK</t>
  </si>
  <si>
    <t xml:space="preserve">TT</t>
  </si>
  <si>
    <t xml:space="preserve">MW</t>
  </si>
  <si>
    <t xml:space="preserve">BP</t>
  </si>
  <si>
    <t xml:space="preserve">VT</t>
  </si>
  <si>
    <t xml:space="preserve">KH</t>
  </si>
  <si>
    <t xml:space="preserve">TH</t>
  </si>
  <si>
    <t xml:space="preserve">AH</t>
  </si>
  <si>
    <t xml:space="preserve">KK</t>
  </si>
  <si>
    <t xml:space="preserve">SL</t>
  </si>
  <si>
    <t xml:space="preserve">KP</t>
  </si>
  <si>
    <t xml:space="preserve">RC</t>
  </si>
  <si>
    <t xml:space="preserve">AK</t>
  </si>
  <si>
    <t xml:space="preserve">OS</t>
  </si>
  <si>
    <t xml:space="preserve">SG</t>
  </si>
  <si>
    <t xml:space="preserve">ST</t>
  </si>
  <si>
    <t xml:space="preserve">CS</t>
  </si>
  <si>
    <t xml:space="preserve">SK</t>
  </si>
  <si>
    <t xml:space="preserve">ZL</t>
  </si>
  <si>
    <t xml:space="preserve">PI</t>
  </si>
  <si>
    <t xml:space="preserve">ML</t>
  </si>
  <si>
    <t xml:space="preserve">BL</t>
  </si>
  <si>
    <t xml:space="preserve">AA</t>
  </si>
  <si>
    <t xml:space="preserve">MR</t>
  </si>
  <si>
    <t xml:space="preserve">JV</t>
  </si>
  <si>
    <t xml:space="preserve">EK</t>
  </si>
  <si>
    <t xml:space="preserve">PT</t>
  </si>
  <si>
    <t xml:space="preserve">Total</t>
  </si>
  <si>
    <t xml:space="preserve">Skills Summary</t>
  </si>
  <si>
    <t xml:space="preserve">PhD</t>
  </si>
  <si>
    <t xml:space="preserve">PHD/ABD</t>
  </si>
  <si>
    <t xml:space="preserve">MBA</t>
  </si>
  <si>
    <t xml:space="preserve">MS/MA</t>
  </si>
  <si>
    <t xml:space="preserve">BBA</t>
  </si>
  <si>
    <t xml:space="preserve">Finance</t>
  </si>
  <si>
    <t xml:space="preserve">Mechanical Engineering</t>
  </si>
  <si>
    <t xml:space="preserve">Economics</t>
  </si>
  <si>
    <t xml:space="preserve">Political Science</t>
  </si>
  <si>
    <t xml:space="preserve">International Development and Commerce</t>
  </si>
  <si>
    <t xml:space="preserve">Physics</t>
  </si>
  <si>
    <t xml:space="preserve">Mathematics</t>
  </si>
  <si>
    <t xml:space="preserve">Mathematical Finance</t>
  </si>
  <si>
    <t xml:space="preserve">Industrial Enginnering, OR</t>
  </si>
  <si>
    <t xml:space="preserve">OR</t>
  </si>
  <si>
    <t xml:space="preserve">Electrical Engineering</t>
  </si>
  <si>
    <t xml:space="preserve">Engineering and Materials</t>
  </si>
  <si>
    <t xml:space="preserve">Nuclear Engineering</t>
  </si>
  <si>
    <t xml:space="preserve">Law and Diplomacy</t>
  </si>
  <si>
    <t xml:space="preserve">Meteorologist</t>
  </si>
  <si>
    <t xml:space="preserve">Anal</t>
  </si>
  <si>
    <t xml:space="preserve">Assoc</t>
  </si>
  <si>
    <t xml:space="preserve">Dir</t>
  </si>
  <si>
    <t xml:space="preserve">Man</t>
  </si>
  <si>
    <t xml:space="preserve">Spec</t>
  </si>
  <si>
    <t xml:space="preserve">Sspec</t>
  </si>
  <si>
    <t xml:space="preserve">RAC</t>
  </si>
  <si>
    <t xml:space="preserve">GPG</t>
  </si>
  <si>
    <t xml:space="preserve">ENA</t>
  </si>
  <si>
    <t xml:space="preserve">E Europe</t>
  </si>
  <si>
    <t xml:space="preserve">EES</t>
  </si>
  <si>
    <t xml:space="preserve">EI</t>
  </si>
  <si>
    <t xml:space="preserve">EBS</t>
  </si>
  <si>
    <t xml:space="preserve">ECM</t>
  </si>
  <si>
    <t xml:space="preserve">GRM</t>
  </si>
  <si>
    <t xml:space="preserve">Coord</t>
  </si>
  <si>
    <t xml:space="preserve">VP</t>
  </si>
  <si>
    <t xml:space="preserve">VAC Man</t>
  </si>
  <si>
    <t xml:space="preserve">VAC Assoc</t>
  </si>
  <si>
    <t xml:space="preserve">VAC Anal</t>
  </si>
  <si>
    <t xml:space="preserve">GK</t>
  </si>
  <si>
    <t xml:space="preserve">RD</t>
  </si>
  <si>
    <t xml:space="preserve">BZ</t>
  </si>
  <si>
    <t xml:space="preserve">Vac Man</t>
  </si>
  <si>
    <t xml:space="preserve">SY</t>
  </si>
  <si>
    <t xml:space="preserve">LS</t>
  </si>
  <si>
    <t xml:space="preserve">Vac Assoc</t>
  </si>
  <si>
    <t xml:space="preserve">WN</t>
  </si>
  <si>
    <t xml:space="preserve">PM</t>
  </si>
  <si>
    <t xml:space="preserve">SSpec</t>
  </si>
  <si>
    <t xml:space="preserve">YF</t>
  </si>
  <si>
    <t xml:space="preserve">HC</t>
  </si>
  <si>
    <t xml:space="preserve">VAC Asoc</t>
  </si>
  <si>
    <t xml:space="preserve">RZ</t>
  </si>
  <si>
    <t xml:space="preserve">SB</t>
  </si>
  <si>
    <t xml:space="preserve">EC</t>
  </si>
  <si>
    <t xml:space="preserve">CW</t>
  </si>
  <si>
    <t xml:space="preserve">Final Allocations</t>
  </si>
  <si>
    <t xml:space="preserve">MD</t>
  </si>
  <si>
    <t xml:space="preserve">Vac Dir</t>
  </si>
  <si>
    <t xml:space="preserve">PZ</t>
  </si>
  <si>
    <t xml:space="preserve">Bonus</t>
  </si>
  <si>
    <t xml:space="preserve">Tuition</t>
  </si>
  <si>
    <t xml:space="preserve">Top</t>
  </si>
  <si>
    <t xml:space="preserve">Gibner</t>
  </si>
  <si>
    <t xml:space="preserve">Vasant</t>
  </si>
  <si>
    <t xml:space="preserve">Grant</t>
  </si>
  <si>
    <t xml:space="preserve">Mike</t>
  </si>
  <si>
    <t xml:space="preserve">Maureen</t>
  </si>
  <si>
    <t xml:space="preserve">Krishna</t>
  </si>
  <si>
    <t xml:space="preserve">F/T</t>
  </si>
  <si>
    <t xml:space="preserve">F/T - Open</t>
  </si>
  <si>
    <t xml:space="preserve">P/T</t>
  </si>
  <si>
    <t xml:space="preserve">Temp</t>
  </si>
  <si>
    <t xml:space="preserve">Asst</t>
  </si>
  <si>
    <t xml:space="preserve">End of year</t>
  </si>
  <si>
    <t xml:space="preserve">ENE/RAC</t>
  </si>
  <si>
    <t xml:space="preserve">GPG Exec</t>
  </si>
  <si>
    <t xml:space="preserve">ENE Europe</t>
  </si>
  <si>
    <t xml:space="preserve">ENE NA</t>
  </si>
  <si>
    <t xml:space="preserve">VAC1</t>
  </si>
  <si>
    <t xml:space="preserve">VAC2</t>
  </si>
  <si>
    <t xml:space="preserve">VAC3</t>
  </si>
  <si>
    <t xml:space="preserve">VAC4</t>
  </si>
  <si>
    <t xml:space="preserve">VAC5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</si>
</sst>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666699"/>
      <name val="Arial"/>
      <family val="2"/>
    </font>
    <font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3366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n">
        <f aca="false">SUM(B35:J35)</f>
        <v>41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0" activeCellId="0" sqref="F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16.28"/>
    <col collapsed="false" customWidth="true" hidden="false" outlineLevel="0" max="2" min="2" style="2" width="9.28"/>
    <col collapsed="false" customWidth="true" hidden="false" outlineLevel="0" max="3" min="3" style="2" width="9.56"/>
    <col collapsed="false" customWidth="true" hidden="false" outlineLevel="0" max="4" min="4" style="2" width="9.7"/>
    <col collapsed="false" customWidth="true" hidden="false" outlineLevel="0" max="5" min="5" style="2" width="7.85"/>
    <col collapsed="false" customWidth="true" hidden="false" outlineLevel="0" max="6" min="6" style="2" width="8.85"/>
    <col collapsed="false" customWidth="true" hidden="false" outlineLevel="0" max="7" min="7" style="2" width="5.41"/>
    <col collapsed="false" customWidth="true" hidden="false" outlineLevel="0" max="8" min="8" style="2" width="9.56"/>
  </cols>
  <sheetData>
    <row r="2" customFormat="false" ht="20.25" hidden="false" customHeight="false" outlineLevel="0" collapsed="false">
      <c r="D2" s="8" t="s">
        <v>51</v>
      </c>
    </row>
    <row r="5" customFormat="false" ht="40.5" hidden="false" customHeight="false" outlineLevel="0" collapsed="false">
      <c r="B5" s="9" t="s">
        <v>52</v>
      </c>
      <c r="C5" s="9" t="s">
        <v>53</v>
      </c>
      <c r="D5" s="9" t="s">
        <v>54</v>
      </c>
      <c r="E5" s="9" t="s">
        <v>55</v>
      </c>
      <c r="F5" s="9" t="s">
        <v>56</v>
      </c>
      <c r="G5" s="10"/>
      <c r="H5" s="9" t="s">
        <v>50</v>
      </c>
    </row>
    <row r="8" customFormat="false" ht="12.75" hidden="false" customHeight="false" outlineLevel="0" collapsed="false">
      <c r="A8" s="7" t="s">
        <v>57</v>
      </c>
      <c r="B8" s="2" t="n">
        <f aca="false">1+1</f>
        <v>2</v>
      </c>
      <c r="D8" s="2" t="n">
        <f aca="false">2+1+1+1+1</f>
        <v>6</v>
      </c>
      <c r="E8" s="2" t="s">
        <v>12</v>
      </c>
      <c r="F8" s="2" t="n">
        <f aca="false">1</f>
        <v>1</v>
      </c>
      <c r="H8" s="2" t="n">
        <f aca="false">SUM(B8:F8)</f>
        <v>9</v>
      </c>
    </row>
    <row r="10" customFormat="false" ht="25.5" hidden="false" customHeight="false" outlineLevel="0" collapsed="false">
      <c r="A10" s="7" t="s">
        <v>58</v>
      </c>
      <c r="B10" s="2" t="n">
        <f aca="false">1</f>
        <v>1</v>
      </c>
      <c r="H10" s="2" t="n">
        <f aca="false">SUM(B10:F10)</f>
        <v>1</v>
      </c>
    </row>
    <row r="12" customFormat="false" ht="12.75" hidden="false" customHeight="false" outlineLevel="0" collapsed="false">
      <c r="A12" s="7" t="s">
        <v>59</v>
      </c>
      <c r="B12" s="2" t="n">
        <f aca="false">1</f>
        <v>1</v>
      </c>
      <c r="C12" s="2" t="n">
        <f aca="false">1</f>
        <v>1</v>
      </c>
      <c r="F12" s="2" t="n">
        <f aca="false">1+1</f>
        <v>2</v>
      </c>
      <c r="H12" s="2" t="n">
        <f aca="false">SUM(B12:F12)</f>
        <v>4</v>
      </c>
    </row>
    <row r="14" customFormat="false" ht="12.75" hidden="false" customHeight="false" outlineLevel="0" collapsed="false">
      <c r="A14" s="7" t="s">
        <v>60</v>
      </c>
      <c r="E14" s="2" t="n">
        <f aca="false">1</f>
        <v>1</v>
      </c>
      <c r="H14" s="2" t="n">
        <f aca="false">SUM(B14:F14)</f>
        <v>1</v>
      </c>
    </row>
    <row r="16" customFormat="false" ht="38.25" hidden="false" customHeight="false" outlineLevel="0" collapsed="false">
      <c r="A16" s="7" t="s">
        <v>61</v>
      </c>
      <c r="F16" s="2" t="n">
        <f aca="false">1</f>
        <v>1</v>
      </c>
      <c r="H16" s="2" t="n">
        <f aca="false">SUM(B16:F16)</f>
        <v>1</v>
      </c>
    </row>
    <row r="18" customFormat="false" ht="12.75" hidden="false" customHeight="false" outlineLevel="0" collapsed="false">
      <c r="A18" s="7" t="s">
        <v>62</v>
      </c>
      <c r="B18" s="2" t="n">
        <f aca="false">1+1+1+1+1+1+1</f>
        <v>7</v>
      </c>
      <c r="H18" s="2" t="n">
        <f aca="false">SUM(B18:F18)</f>
        <v>7</v>
      </c>
    </row>
    <row r="20" customFormat="false" ht="12.75" hidden="false" customHeight="false" outlineLevel="0" collapsed="false">
      <c r="A20" s="7" t="s">
        <v>63</v>
      </c>
      <c r="B20" s="2" t="n">
        <f aca="false">1+1+1+1</f>
        <v>4</v>
      </c>
      <c r="H20" s="2" t="n">
        <f aca="false">SUM(B20:F20)</f>
        <v>4</v>
      </c>
    </row>
    <row r="22" customFormat="false" ht="25.5" hidden="false" customHeight="false" outlineLevel="0" collapsed="false">
      <c r="A22" s="7" t="s">
        <v>64</v>
      </c>
      <c r="E22" s="2" t="n">
        <f aca="false">1</f>
        <v>1</v>
      </c>
      <c r="H22" s="2" t="n">
        <f aca="false">SUM(B22:F22)</f>
        <v>1</v>
      </c>
    </row>
    <row r="24" customFormat="false" ht="25.5" hidden="false" customHeight="false" outlineLevel="0" collapsed="false">
      <c r="A24" s="7" t="s">
        <v>65</v>
      </c>
      <c r="B24" s="2" t="n">
        <f aca="false">1+1</f>
        <v>2</v>
      </c>
      <c r="E24" s="2" t="n">
        <f aca="false">1</f>
        <v>1</v>
      </c>
      <c r="H24" s="2" t="n">
        <f aca="false">SUM(B24:F24)</f>
        <v>3</v>
      </c>
    </row>
    <row r="26" customFormat="false" ht="12.75" hidden="false" customHeight="false" outlineLevel="0" collapsed="false">
      <c r="A26" s="7" t="s">
        <v>66</v>
      </c>
      <c r="B26" s="2" t="n">
        <f aca="false">1</f>
        <v>1</v>
      </c>
      <c r="H26" s="2" t="n">
        <f aca="false">SUM(B26:F26)</f>
        <v>1</v>
      </c>
    </row>
    <row r="28" customFormat="false" ht="25.5" hidden="false" customHeight="false" outlineLevel="0" collapsed="false">
      <c r="A28" s="7" t="s">
        <v>67</v>
      </c>
      <c r="B28" s="2" t="n">
        <f aca="false">1</f>
        <v>1</v>
      </c>
      <c r="H28" s="2" t="n">
        <f aca="false">SUM(B28:F28)</f>
        <v>1</v>
      </c>
    </row>
    <row r="30" customFormat="false" ht="25.5" hidden="false" customHeight="false" outlineLevel="0" collapsed="false">
      <c r="A30" s="7" t="s">
        <v>68</v>
      </c>
      <c r="E30" s="2" t="n">
        <v>1</v>
      </c>
      <c r="H30" s="2" t="n">
        <f aca="false">SUM(B30:F30)</f>
        <v>1</v>
      </c>
    </row>
    <row r="32" customFormat="false" ht="25.5" hidden="false" customHeight="false" outlineLevel="0" collapsed="false">
      <c r="A32" s="7" t="s">
        <v>69</v>
      </c>
      <c r="B32" s="2" t="n">
        <v>1</v>
      </c>
      <c r="H32" s="2" t="n">
        <f aca="false">SUM(B32:F32)</f>
        <v>1</v>
      </c>
    </row>
    <row r="34" customFormat="false" ht="25.5" hidden="false" customHeight="false" outlineLevel="0" collapsed="false">
      <c r="A34" s="7" t="s">
        <v>70</v>
      </c>
      <c r="E34" s="2" t="n">
        <v>1</v>
      </c>
    </row>
    <row r="36" customFormat="false" ht="12.75" hidden="false" customHeight="false" outlineLevel="0" collapsed="false">
      <c r="A36" s="7" t="s">
        <v>71</v>
      </c>
      <c r="E36" s="2" t="n">
        <f aca="false">2</f>
        <v>2</v>
      </c>
    </row>
    <row r="37" customFormat="false" ht="12.75" hidden="false" customHeight="false" outlineLevel="0" collapsed="false">
      <c r="J37" s="2" t="s">
        <v>12</v>
      </c>
    </row>
    <row r="38" customFormat="false" ht="12.75" hidden="false" customHeight="false" outlineLevel="0" collapsed="false">
      <c r="A38" s="7" t="s">
        <v>50</v>
      </c>
      <c r="B38" s="2" t="n">
        <f aca="false">SUM(B8:B37)</f>
        <v>20</v>
      </c>
      <c r="C38" s="2" t="n">
        <f aca="false">SUM(C8:C37)</f>
        <v>1</v>
      </c>
      <c r="D38" s="2" t="n">
        <f aca="false">SUM(D8:D37)</f>
        <v>6</v>
      </c>
      <c r="E38" s="2" t="n">
        <f aca="false">SUM(E8:E37)</f>
        <v>7</v>
      </c>
      <c r="F38" s="2" t="n">
        <f aca="false">SUM(F8:F37)</f>
        <v>4</v>
      </c>
      <c r="H38" s="2" t="n">
        <f aca="false">SUM(B38:F38)</f>
        <v>38</v>
      </c>
    </row>
    <row r="40" customFormat="false" ht="20.25" hidden="false" customHeight="false" outlineLevel="0" collapsed="false">
      <c r="B40" s="11"/>
      <c r="C40" s="11"/>
      <c r="D40" s="11"/>
      <c r="E40" s="11"/>
      <c r="F40" s="11"/>
      <c r="G40" s="12"/>
      <c r="H40" s="11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4"/>
  <sheetViews>
    <sheetView showFormulas="false" showGridLines="true" showRowColHeaders="true" showZeros="true" rightToLeft="false" tabSelected="true" showOutlineSymbols="true" defaultGridColor="true" view="normal" topLeftCell="A63" colorId="64" zoomScale="100" zoomScaleNormal="100" zoomScalePageLayoutView="100" workbookViewId="0">
      <selection pane="topLeft" activeCell="F80" activeCellId="0" sqref="F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0.13"/>
    <col collapsed="false" customWidth="true" hidden="false" outlineLevel="0" max="6" min="6" style="2" width="10.41"/>
    <col collapsed="false" customWidth="true" hidden="false" outlineLevel="0" max="12" min="12" style="2" width="9.56"/>
  </cols>
  <sheetData>
    <row r="1" customFormat="false" ht="12.75" hidden="false" customHeight="false" outlineLevel="0" collapsed="false">
      <c r="S1" s="2" t="s">
        <v>72</v>
      </c>
      <c r="T1" s="2" t="n">
        <v>70</v>
      </c>
    </row>
    <row r="2" customFormat="false" ht="12.75" hidden="false" customHeight="false" outlineLevel="0" collapsed="false">
      <c r="S2" s="2" t="s">
        <v>73</v>
      </c>
      <c r="T2" s="2" t="n">
        <v>110</v>
      </c>
    </row>
    <row r="3" customFormat="false" ht="12.75" hidden="false" customHeight="false" outlineLevel="0" collapsed="false">
      <c r="S3" s="2" t="s">
        <v>74</v>
      </c>
      <c r="T3" s="2" t="n">
        <v>180</v>
      </c>
    </row>
    <row r="4" customFormat="false" ht="12.75" hidden="false" customHeight="false" outlineLevel="0" collapsed="false">
      <c r="S4" s="2" t="s">
        <v>75</v>
      </c>
      <c r="T4" s="2" t="n">
        <v>150</v>
      </c>
    </row>
    <row r="5" customFormat="false" ht="12.75" hidden="false" customHeight="false" outlineLevel="0" collapsed="false">
      <c r="S5" s="2" t="s">
        <v>49</v>
      </c>
      <c r="T5" s="2" t="n">
        <v>45</v>
      </c>
    </row>
    <row r="6" customFormat="false" ht="12.75" hidden="false" customHeight="false" outlineLevel="0" collapsed="false">
      <c r="S6" s="2" t="s">
        <v>76</v>
      </c>
      <c r="T6" s="2" t="n">
        <v>40</v>
      </c>
    </row>
    <row r="7" customFormat="false" ht="12.75" hidden="false" customHeight="false" outlineLevel="0" collapsed="false">
      <c r="S7" s="2" t="s">
        <v>77</v>
      </c>
      <c r="T7" s="2" t="n">
        <v>45</v>
      </c>
    </row>
    <row r="9" customFormat="false" ht="12.75" hidden="false" customHeight="false" outlineLevel="0" collapsed="false">
      <c r="D9" s="13" t="s">
        <v>78</v>
      </c>
      <c r="E9" s="13" t="s">
        <v>79</v>
      </c>
      <c r="F9" s="13" t="s">
        <v>80</v>
      </c>
      <c r="G9" s="13" t="s">
        <v>81</v>
      </c>
      <c r="H9" s="13" t="s">
        <v>82</v>
      </c>
      <c r="I9" s="13" t="s">
        <v>83</v>
      </c>
      <c r="J9" s="13" t="s">
        <v>84</v>
      </c>
      <c r="K9" s="13" t="s">
        <v>85</v>
      </c>
      <c r="L9" s="13" t="s">
        <v>86</v>
      </c>
      <c r="M9" s="13"/>
      <c r="N9" s="13" t="s">
        <v>50</v>
      </c>
    </row>
    <row r="12" customFormat="false" ht="12.75" hidden="false" customHeight="false" outlineLevel="0" collapsed="false">
      <c r="A12" s="13" t="s">
        <v>10</v>
      </c>
      <c r="B12" s="13"/>
      <c r="C12" s="13" t="n">
        <v>1</v>
      </c>
      <c r="D12" s="2" t="n">
        <f aca="false">$P12*Pctgs!D12</f>
        <v>150</v>
      </c>
      <c r="E12" s="2" t="n">
        <f aca="false">$P12*Pctgs!E12</f>
        <v>30</v>
      </c>
      <c r="F12" s="2" t="n">
        <f aca="false">$P12*Pctgs!F12</f>
        <v>75</v>
      </c>
      <c r="G12" s="2" t="n">
        <f aca="false">$P12*Pctgs!G12</f>
        <v>60</v>
      </c>
      <c r="H12" s="2" t="n">
        <f aca="false">$P12*Pctgs!H12</f>
        <v>45</v>
      </c>
      <c r="I12" s="2" t="n">
        <f aca="false">$P12*Pctgs!I12</f>
        <v>45</v>
      </c>
      <c r="J12" s="2" t="n">
        <f aca="false">$P12*Pctgs!J12</f>
        <v>90</v>
      </c>
      <c r="K12" s="2" t="n">
        <f aca="false">$P12*Pctgs!K12</f>
        <v>30</v>
      </c>
      <c r="L12" s="2" t="n">
        <f aca="false">$P12*Pctgs!L12</f>
        <v>75</v>
      </c>
      <c r="M12" s="2" t="n">
        <f aca="false">$P12*Pctgs!M12</f>
        <v>0</v>
      </c>
      <c r="N12" s="2" t="n">
        <f aca="false">SUM(D12:M12)</f>
        <v>600</v>
      </c>
      <c r="P12" s="2" t="n">
        <v>600</v>
      </c>
      <c r="Q12" s="13" t="s">
        <v>10</v>
      </c>
    </row>
    <row r="13" customFormat="false" ht="12.75" hidden="false" customHeight="false" outlineLevel="0" collapsed="false">
      <c r="A13" s="13"/>
      <c r="B13" s="13"/>
      <c r="C13" s="13"/>
      <c r="D13" s="2" t="n">
        <f aca="false">$P13*Pctgs!D13</f>
        <v>45</v>
      </c>
      <c r="E13" s="2" t="n">
        <f aca="false">$P13*Pctgs!E13</f>
        <v>9</v>
      </c>
      <c r="F13" s="2" t="n">
        <f aca="false">$P13*Pctgs!F13</f>
        <v>22.5</v>
      </c>
      <c r="G13" s="2" t="n">
        <f aca="false">$P13*Pctgs!G13</f>
        <v>18</v>
      </c>
      <c r="H13" s="2" t="n">
        <f aca="false">$P13*Pctgs!H13</f>
        <v>13.5</v>
      </c>
      <c r="I13" s="2" t="n">
        <f aca="false">$P13*Pctgs!I13</f>
        <v>13.5</v>
      </c>
      <c r="J13" s="2" t="n">
        <f aca="false">$P13*Pctgs!J13</f>
        <v>27</v>
      </c>
      <c r="K13" s="2" t="n">
        <f aca="false">$P13*Pctgs!K13</f>
        <v>9</v>
      </c>
      <c r="L13" s="2" t="n">
        <f aca="false">$P13*Pctgs!L13</f>
        <v>22.5</v>
      </c>
      <c r="M13" s="2" t="n">
        <f aca="false">$P13*Pctgs!M13</f>
        <v>0</v>
      </c>
      <c r="N13" s="2" t="n">
        <f aca="false">SUM(D13:M13)</f>
        <v>180</v>
      </c>
      <c r="P13" s="2" t="n">
        <v>180</v>
      </c>
      <c r="Q13" s="13" t="s">
        <v>87</v>
      </c>
    </row>
    <row r="14" customFormat="false" ht="12.75" hidden="false" customHeight="false" outlineLevel="0" collapsed="false">
      <c r="A14" s="14" t="s">
        <v>15</v>
      </c>
      <c r="B14" s="14" t="s">
        <v>88</v>
      </c>
      <c r="C14" s="14" t="n">
        <v>2</v>
      </c>
      <c r="D14" s="2" t="n">
        <f aca="false">$P14*Pctgs!D14</f>
        <v>0</v>
      </c>
      <c r="E14" s="2" t="n">
        <f aca="false">$P14*Pctgs!E14</f>
        <v>0</v>
      </c>
      <c r="F14" s="2" t="n">
        <f aca="false">$P14*Pctgs!F14</f>
        <v>0</v>
      </c>
      <c r="G14" s="2" t="n">
        <f aca="false">$P14*Pctgs!G14</f>
        <v>0</v>
      </c>
      <c r="H14" s="2" t="n">
        <f aca="false">$P14*Pctgs!H14</f>
        <v>0</v>
      </c>
      <c r="I14" s="2" t="n">
        <f aca="false">$P14*Pctgs!I14</f>
        <v>0</v>
      </c>
      <c r="J14" s="2" t="n">
        <f aca="false">$P14*Pctgs!J14</f>
        <v>0</v>
      </c>
      <c r="K14" s="2" t="n">
        <f aca="false">$P14*Pctgs!K14</f>
        <v>0</v>
      </c>
      <c r="L14" s="2" t="n">
        <f aca="false">$P14*Pctgs!L14</f>
        <v>385</v>
      </c>
      <c r="M14" s="2" t="n">
        <f aca="false">$P14*Pctgs!M14</f>
        <v>0</v>
      </c>
      <c r="N14" s="2" t="n">
        <f aca="false">SUM(D14:M14)</f>
        <v>385</v>
      </c>
      <c r="P14" s="2" t="n">
        <v>385</v>
      </c>
      <c r="Q14" s="14" t="s">
        <v>15</v>
      </c>
    </row>
    <row r="15" customFormat="false" ht="12.75" hidden="false" customHeight="false" outlineLevel="0" collapsed="false">
      <c r="A15" s="14" t="s">
        <v>16</v>
      </c>
      <c r="B15" s="14" t="s">
        <v>75</v>
      </c>
      <c r="C15" s="14" t="n">
        <v>3</v>
      </c>
      <c r="D15" s="2" t="n">
        <f aca="false">$P15*Pctgs!D15</f>
        <v>0</v>
      </c>
      <c r="E15" s="2" t="n">
        <f aca="false">$P15*Pctgs!E15</f>
        <v>0</v>
      </c>
      <c r="F15" s="2" t="n">
        <f aca="false">$P15*Pctgs!F15</f>
        <v>0</v>
      </c>
      <c r="G15" s="2" t="n">
        <f aca="false">$P15*Pctgs!G15</f>
        <v>0</v>
      </c>
      <c r="H15" s="2" t="n">
        <f aca="false">$P15*Pctgs!H15</f>
        <v>0</v>
      </c>
      <c r="I15" s="2" t="n">
        <f aca="false">$P15*Pctgs!I15</f>
        <v>0</v>
      </c>
      <c r="J15" s="2" t="n">
        <f aca="false">$P15*Pctgs!J15</f>
        <v>0</v>
      </c>
      <c r="K15" s="2" t="n">
        <f aca="false">$P15*Pctgs!K15</f>
        <v>0</v>
      </c>
      <c r="L15" s="2" t="n">
        <f aca="false">$P15*Pctgs!L15</f>
        <v>150</v>
      </c>
      <c r="M15" s="2" t="n">
        <f aca="false">$P15*Pctgs!M15</f>
        <v>0</v>
      </c>
      <c r="N15" s="2" t="n">
        <f aca="false">SUM(D15:M15)</f>
        <v>150</v>
      </c>
      <c r="P15" s="2" t="n">
        <f aca="false">VLOOKUP(B15,$S$1:$T$7,2)</f>
        <v>150</v>
      </c>
      <c r="Q15" s="14" t="s">
        <v>16</v>
      </c>
    </row>
    <row r="16" customFormat="false" ht="12.75" hidden="false" customHeight="false" outlineLevel="0" collapsed="false">
      <c r="A16" s="14" t="s">
        <v>89</v>
      </c>
      <c r="B16" s="14" t="s">
        <v>75</v>
      </c>
      <c r="C16" s="14" t="n">
        <v>4</v>
      </c>
      <c r="D16" s="2" t="n">
        <f aca="false">$P16*Pctgs!D16</f>
        <v>0</v>
      </c>
      <c r="E16" s="2" t="n">
        <f aca="false">$P16*Pctgs!E16</f>
        <v>0</v>
      </c>
      <c r="F16" s="2" t="n">
        <f aca="false">$P16*Pctgs!F16</f>
        <v>0</v>
      </c>
      <c r="G16" s="2" t="n">
        <f aca="false">$P16*Pctgs!G16</f>
        <v>0</v>
      </c>
      <c r="H16" s="2" t="n">
        <f aca="false">$P16*Pctgs!H16</f>
        <v>0</v>
      </c>
      <c r="I16" s="2" t="n">
        <f aca="false">$P16*Pctgs!I16</f>
        <v>0</v>
      </c>
      <c r="J16" s="2" t="n">
        <f aca="false">$P16*Pctgs!J16</f>
        <v>0</v>
      </c>
      <c r="K16" s="2" t="n">
        <f aca="false">$P16*Pctgs!K16</f>
        <v>0</v>
      </c>
      <c r="L16" s="2" t="n">
        <f aca="false">$P16*Pctgs!L16</f>
        <v>150</v>
      </c>
      <c r="M16" s="2" t="n">
        <f aca="false">$P16*Pctgs!M16</f>
        <v>0</v>
      </c>
      <c r="N16" s="2" t="n">
        <f aca="false">SUM(D16:M16)</f>
        <v>150</v>
      </c>
      <c r="P16" s="2" t="n">
        <f aca="false">VLOOKUP(B16,$S$1:$T$7,2)</f>
        <v>150</v>
      </c>
      <c r="Q16" s="14" t="s">
        <v>89</v>
      </c>
    </row>
    <row r="17" customFormat="false" ht="12.75" hidden="false" customHeight="false" outlineLevel="0" collapsed="false">
      <c r="A17" s="14" t="s">
        <v>19</v>
      </c>
      <c r="B17" s="14" t="s">
        <v>75</v>
      </c>
      <c r="C17" s="14" t="n">
        <v>5</v>
      </c>
      <c r="D17" s="2" t="n">
        <f aca="false">$P17*Pctgs!D17</f>
        <v>0</v>
      </c>
      <c r="E17" s="2" t="n">
        <f aca="false">$P17*Pctgs!E17</f>
        <v>0</v>
      </c>
      <c r="F17" s="2" t="n">
        <f aca="false">$P17*Pctgs!F17</f>
        <v>0</v>
      </c>
      <c r="G17" s="2" t="n">
        <f aca="false">$P17*Pctgs!G17</f>
        <v>15</v>
      </c>
      <c r="H17" s="2" t="n">
        <f aca="false">$P17*Pctgs!H17</f>
        <v>0</v>
      </c>
      <c r="I17" s="2" t="n">
        <f aca="false">$P17*Pctgs!I17</f>
        <v>0</v>
      </c>
      <c r="J17" s="2" t="n">
        <f aca="false">$P17*Pctgs!J17</f>
        <v>0</v>
      </c>
      <c r="K17" s="2" t="n">
        <f aca="false">$P17*Pctgs!K17</f>
        <v>0</v>
      </c>
      <c r="L17" s="2" t="n">
        <f aca="false">$P17*Pctgs!L17</f>
        <v>135</v>
      </c>
      <c r="M17" s="2" t="n">
        <f aca="false">$P17*Pctgs!M17</f>
        <v>0</v>
      </c>
      <c r="N17" s="2" t="n">
        <f aca="false">SUM(D17:M17)</f>
        <v>150</v>
      </c>
      <c r="P17" s="2" t="n">
        <f aca="false">VLOOKUP(B17,$S$1:$T$7,2)</f>
        <v>150</v>
      </c>
      <c r="Q17" s="14" t="s">
        <v>19</v>
      </c>
    </row>
    <row r="18" customFormat="false" ht="12.75" hidden="false" customHeight="false" outlineLevel="0" collapsed="false">
      <c r="A18" s="14" t="s">
        <v>90</v>
      </c>
      <c r="B18" s="14" t="s">
        <v>73</v>
      </c>
      <c r="C18" s="14" t="n">
        <v>6</v>
      </c>
      <c r="D18" s="2" t="n">
        <f aca="false">$P18*Pctgs!D18</f>
        <v>0</v>
      </c>
      <c r="E18" s="2" t="n">
        <f aca="false">$P18*Pctgs!E18</f>
        <v>0</v>
      </c>
      <c r="F18" s="2" t="n">
        <f aca="false">$P18*Pctgs!F18</f>
        <v>0</v>
      </c>
      <c r="G18" s="2" t="n">
        <f aca="false">$P18*Pctgs!G18</f>
        <v>0</v>
      </c>
      <c r="H18" s="2" t="n">
        <f aca="false">$P18*Pctgs!H18</f>
        <v>0</v>
      </c>
      <c r="I18" s="2" t="n">
        <f aca="false">$P18*Pctgs!I18</f>
        <v>0</v>
      </c>
      <c r="J18" s="2" t="n">
        <f aca="false">$P18*Pctgs!J18</f>
        <v>0</v>
      </c>
      <c r="K18" s="2" t="n">
        <f aca="false">$P18*Pctgs!K18</f>
        <v>0</v>
      </c>
      <c r="L18" s="2" t="n">
        <f aca="false">$P18*Pctgs!L18</f>
        <v>110</v>
      </c>
      <c r="M18" s="2" t="n">
        <f aca="false">$P18*Pctgs!M18</f>
        <v>0</v>
      </c>
      <c r="N18" s="2" t="n">
        <f aca="false">SUM(D18:M18)</f>
        <v>110</v>
      </c>
      <c r="P18" s="2" t="n">
        <f aca="false">VLOOKUP(B18,$S$1:$T$7,2)</f>
        <v>110</v>
      </c>
      <c r="Q18" s="14" t="s">
        <v>90</v>
      </c>
    </row>
    <row r="19" customFormat="false" ht="12.75" hidden="false" customHeight="false" outlineLevel="0" collapsed="false">
      <c r="A19" s="14" t="s">
        <v>91</v>
      </c>
      <c r="B19" s="14" t="s">
        <v>72</v>
      </c>
      <c r="C19" s="14" t="n">
        <v>7</v>
      </c>
      <c r="D19" s="2" t="n">
        <f aca="false">$P19*Pctgs!D19</f>
        <v>0</v>
      </c>
      <c r="E19" s="2" t="n">
        <f aca="false">$P19*Pctgs!E19</f>
        <v>0</v>
      </c>
      <c r="F19" s="2" t="n">
        <f aca="false">$P19*Pctgs!F19</f>
        <v>0</v>
      </c>
      <c r="G19" s="2" t="n">
        <f aca="false">$P19*Pctgs!G19</f>
        <v>0</v>
      </c>
      <c r="H19" s="2" t="n">
        <f aca="false">$P19*Pctgs!H19</f>
        <v>0</v>
      </c>
      <c r="I19" s="2" t="n">
        <f aca="false">$P19*Pctgs!I19</f>
        <v>0</v>
      </c>
      <c r="J19" s="2" t="n">
        <f aca="false">$P19*Pctgs!J19</f>
        <v>0</v>
      </c>
      <c r="K19" s="2" t="n">
        <f aca="false">$P19*Pctgs!K19</f>
        <v>0</v>
      </c>
      <c r="L19" s="2" t="n">
        <f aca="false">$P19*Pctgs!L19</f>
        <v>70</v>
      </c>
      <c r="M19" s="2" t="n">
        <f aca="false">$P19*Pctgs!M19</f>
        <v>0</v>
      </c>
      <c r="N19" s="2" t="n">
        <f aca="false">SUM(D19:M19)</f>
        <v>70</v>
      </c>
      <c r="P19" s="2" t="n">
        <f aca="false">VLOOKUP(B19,$S$1:$T$7,2)</f>
        <v>70</v>
      </c>
      <c r="Q19" s="14" t="s">
        <v>91</v>
      </c>
    </row>
    <row r="20" customFormat="false" ht="12.75" hidden="false" customHeight="false" outlineLevel="0" collapsed="false">
      <c r="A20" s="14" t="s">
        <v>89</v>
      </c>
      <c r="B20" s="14" t="s">
        <v>75</v>
      </c>
      <c r="C20" s="14" t="n">
        <v>8</v>
      </c>
      <c r="D20" s="2" t="n">
        <f aca="false">$P20*Pctgs!D20</f>
        <v>0</v>
      </c>
      <c r="E20" s="2" t="n">
        <f aca="false">$P20*Pctgs!E20</f>
        <v>0</v>
      </c>
      <c r="F20" s="2" t="n">
        <f aca="false">$P20*Pctgs!F20</f>
        <v>0</v>
      </c>
      <c r="G20" s="2" t="n">
        <f aca="false">$P20*Pctgs!G20</f>
        <v>0</v>
      </c>
      <c r="H20" s="2" t="n">
        <f aca="false">$P20*Pctgs!H20</f>
        <v>0</v>
      </c>
      <c r="I20" s="2" t="n">
        <f aca="false">$P20*Pctgs!I20</f>
        <v>0</v>
      </c>
      <c r="J20" s="2" t="n">
        <f aca="false">$P20*Pctgs!J20</f>
        <v>0</v>
      </c>
      <c r="K20" s="2" t="n">
        <f aca="false">$P20*Pctgs!K20</f>
        <v>0</v>
      </c>
      <c r="L20" s="2" t="n">
        <f aca="false">$P20*Pctgs!L20</f>
        <v>150</v>
      </c>
      <c r="M20" s="2" t="n">
        <f aca="false">$P20*Pctgs!M20</f>
        <v>0</v>
      </c>
      <c r="N20" s="2" t="n">
        <f aca="false">SUM(D20:M20)</f>
        <v>150</v>
      </c>
      <c r="P20" s="2" t="n">
        <f aca="false">VLOOKUP(B20,$S$1:$T$7,2)</f>
        <v>150</v>
      </c>
      <c r="Q20" s="14" t="s">
        <v>89</v>
      </c>
    </row>
    <row r="21" customFormat="false" ht="12.75" hidden="false" customHeight="false" outlineLevel="0" collapsed="false">
      <c r="A21" s="13"/>
      <c r="B21" s="13"/>
      <c r="C21" s="13"/>
      <c r="D21" s="2" t="s">
        <v>12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  <c r="M21" s="2" t="s">
        <v>12</v>
      </c>
      <c r="P21" s="2" t="s">
        <v>12</v>
      </c>
      <c r="Q21" s="13"/>
    </row>
    <row r="22" customFormat="false" ht="12.75" hidden="false" customHeight="false" outlineLevel="0" collapsed="false">
      <c r="A22" s="15" t="s">
        <v>20</v>
      </c>
      <c r="B22" s="15" t="s">
        <v>20</v>
      </c>
      <c r="C22" s="15" t="n">
        <v>9</v>
      </c>
      <c r="D22" s="2" t="n">
        <f aca="false">$P22*Pctgs!D22</f>
        <v>0</v>
      </c>
      <c r="E22" s="2" t="n">
        <f aca="false">$P22*Pctgs!E22</f>
        <v>0</v>
      </c>
      <c r="F22" s="2" t="n">
        <f aca="false">$P22*Pctgs!F22</f>
        <v>15</v>
      </c>
      <c r="G22" s="2" t="n">
        <f aca="false">$P22*Pctgs!G22</f>
        <v>0</v>
      </c>
      <c r="H22" s="2" t="n">
        <f aca="false">$P22*Pctgs!H22</f>
        <v>0</v>
      </c>
      <c r="I22" s="2" t="n">
        <f aca="false">$P22*Pctgs!I22</f>
        <v>120</v>
      </c>
      <c r="J22" s="2" t="n">
        <f aca="false">$P22*Pctgs!J22</f>
        <v>0</v>
      </c>
      <c r="K22" s="2" t="n">
        <f aca="false">$P22*Pctgs!K22</f>
        <v>0</v>
      </c>
      <c r="L22" s="2" t="n">
        <f aca="false">$P22*Pctgs!L22</f>
        <v>15</v>
      </c>
      <c r="M22" s="2" t="n">
        <f aca="false">$P22*Pctgs!M22</f>
        <v>0</v>
      </c>
      <c r="N22" s="2" t="n">
        <f aca="false">SUM(D22:M22)</f>
        <v>150</v>
      </c>
      <c r="P22" s="2" t="n">
        <f aca="false">VLOOKUP(B22,$S$1:$T$7,2)</f>
        <v>150</v>
      </c>
      <c r="Q22" s="15" t="s">
        <v>20</v>
      </c>
    </row>
    <row r="23" customFormat="false" ht="12.75" hidden="false" customHeight="false" outlineLevel="0" collapsed="false">
      <c r="A23" s="15" t="s">
        <v>92</v>
      </c>
      <c r="B23" s="15" t="s">
        <v>73</v>
      </c>
      <c r="C23" s="15" t="n">
        <v>11</v>
      </c>
      <c r="D23" s="2" t="n">
        <f aca="false">$P23*Pctgs!D23</f>
        <v>0</v>
      </c>
      <c r="E23" s="2" t="n">
        <f aca="false">$P23*Pctgs!E23</f>
        <v>0</v>
      </c>
      <c r="F23" s="2" t="n">
        <f aca="false">$P23*Pctgs!F23</f>
        <v>11</v>
      </c>
      <c r="G23" s="2" t="n">
        <f aca="false">$P23*Pctgs!G23</f>
        <v>0</v>
      </c>
      <c r="H23" s="2" t="n">
        <f aca="false">$P23*Pctgs!H23</f>
        <v>0</v>
      </c>
      <c r="I23" s="2" t="n">
        <f aca="false">$P23*Pctgs!I23</f>
        <v>88</v>
      </c>
      <c r="J23" s="2" t="n">
        <f aca="false">$P23*Pctgs!J23</f>
        <v>0</v>
      </c>
      <c r="K23" s="2" t="n">
        <f aca="false">$P23*Pctgs!K23</f>
        <v>0</v>
      </c>
      <c r="L23" s="2" t="n">
        <f aca="false">$P23*Pctgs!L23</f>
        <v>11</v>
      </c>
      <c r="M23" s="2" t="n">
        <f aca="false">$P23*Pctgs!M23</f>
        <v>0</v>
      </c>
      <c r="N23" s="2" t="n">
        <f aca="false">SUM(D23:M23)</f>
        <v>110</v>
      </c>
      <c r="P23" s="2" t="n">
        <f aca="false">VLOOKUP(B23,$S$1:$T$7,2)</f>
        <v>110</v>
      </c>
      <c r="Q23" s="15" t="s">
        <v>92</v>
      </c>
    </row>
    <row r="24" customFormat="false" ht="12.75" hidden="false" customHeight="false" outlineLevel="0" collapsed="false">
      <c r="A24" s="15" t="s">
        <v>23</v>
      </c>
      <c r="B24" s="15" t="s">
        <v>72</v>
      </c>
      <c r="C24" s="15" t="n">
        <v>12</v>
      </c>
      <c r="D24" s="2" t="n">
        <f aca="false">$P24*Pctgs!D24</f>
        <v>0</v>
      </c>
      <c r="E24" s="2" t="n">
        <f aca="false">$P24*Pctgs!E24</f>
        <v>0</v>
      </c>
      <c r="F24" s="2" t="n">
        <f aca="false">$P24*Pctgs!F24</f>
        <v>14</v>
      </c>
      <c r="G24" s="2" t="n">
        <f aca="false">$P24*Pctgs!G24</f>
        <v>0</v>
      </c>
      <c r="H24" s="2" t="n">
        <f aca="false">$P24*Pctgs!H24</f>
        <v>0</v>
      </c>
      <c r="I24" s="2" t="n">
        <f aca="false">$P24*Pctgs!I24</f>
        <v>56</v>
      </c>
      <c r="J24" s="2" t="n">
        <f aca="false">$P24*Pctgs!J24</f>
        <v>0</v>
      </c>
      <c r="K24" s="2" t="n">
        <f aca="false">$P24*Pctgs!K24</f>
        <v>0</v>
      </c>
      <c r="L24" s="2" t="n">
        <f aca="false">$P24*Pctgs!L24</f>
        <v>7</v>
      </c>
      <c r="M24" s="2" t="n">
        <f aca="false">$P24*Pctgs!M24</f>
        <v>0</v>
      </c>
      <c r="N24" s="2" t="n">
        <f aca="false">SUM(D24:M24)</f>
        <v>77</v>
      </c>
      <c r="P24" s="2" t="n">
        <f aca="false">VLOOKUP(B24,$S$1:$T$7,2)</f>
        <v>70</v>
      </c>
      <c r="Q24" s="15" t="s">
        <v>23</v>
      </c>
    </row>
    <row r="25" customFormat="false" ht="12.75" hidden="false" customHeight="false" outlineLevel="0" collapsed="false">
      <c r="A25" s="13"/>
      <c r="B25" s="13"/>
      <c r="C25" s="13"/>
      <c r="D25" s="2" t="s">
        <v>12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  <c r="M25" s="2" t="s">
        <v>12</v>
      </c>
      <c r="P25" s="2" t="s">
        <v>12</v>
      </c>
      <c r="Q25" s="13"/>
    </row>
    <row r="26" customFormat="false" ht="12.75" hidden="false" customHeight="false" outlineLevel="0" collapsed="false">
      <c r="A26" s="16" t="s">
        <v>17</v>
      </c>
      <c r="B26" s="16" t="s">
        <v>88</v>
      </c>
      <c r="C26" s="16" t="n">
        <v>13</v>
      </c>
      <c r="D26" s="2" t="n">
        <f aca="false">$P26*Pctgs!D26</f>
        <v>204</v>
      </c>
      <c r="E26" s="2" t="n">
        <f aca="false">$P26*Pctgs!E26</f>
        <v>0</v>
      </c>
      <c r="F26" s="2" t="n">
        <f aca="false">$P26*Pctgs!F26</f>
        <v>102</v>
      </c>
      <c r="G26" s="2" t="n">
        <f aca="false">$P26*Pctgs!G26</f>
        <v>34</v>
      </c>
      <c r="H26" s="2" t="n">
        <f aca="false">$P26*Pctgs!H26</f>
        <v>0</v>
      </c>
      <c r="I26" s="2" t="n">
        <f aca="false">$P26*Pctgs!I26</f>
        <v>0</v>
      </c>
      <c r="J26" s="2" t="n">
        <f aca="false">$P26*Pctgs!J26</f>
        <v>0</v>
      </c>
      <c r="K26" s="2" t="n">
        <f aca="false">$P26*Pctgs!K26</f>
        <v>0</v>
      </c>
      <c r="L26" s="2" t="n">
        <f aca="false">$P26*Pctgs!L26</f>
        <v>0</v>
      </c>
      <c r="M26" s="2" t="n">
        <f aca="false">$P26*Pctgs!M26</f>
        <v>0</v>
      </c>
      <c r="N26" s="2" t="n">
        <f aca="false">SUM(D26:M26)</f>
        <v>340</v>
      </c>
      <c r="P26" s="2" t="n">
        <v>340</v>
      </c>
      <c r="Q26" s="16" t="s">
        <v>17</v>
      </c>
    </row>
    <row r="27" customFormat="false" ht="12.75" hidden="false" customHeight="false" outlineLevel="0" collapsed="false">
      <c r="A27" s="16" t="s">
        <v>24</v>
      </c>
      <c r="B27" s="16" t="s">
        <v>74</v>
      </c>
      <c r="C27" s="16" t="n">
        <f aca="false">C26+1</f>
        <v>14</v>
      </c>
      <c r="D27" s="2" t="n">
        <f aca="false">$P27*Pctgs!D27</f>
        <v>180</v>
      </c>
      <c r="E27" s="2" t="n">
        <f aca="false">$P27*Pctgs!E27</f>
        <v>0</v>
      </c>
      <c r="F27" s="2" t="n">
        <f aca="false">$P27*Pctgs!F27</f>
        <v>0</v>
      </c>
      <c r="G27" s="2" t="n">
        <f aca="false">$P27*Pctgs!G27</f>
        <v>0</v>
      </c>
      <c r="H27" s="2" t="n">
        <f aca="false">$P27*Pctgs!H27</f>
        <v>0</v>
      </c>
      <c r="I27" s="2" t="n">
        <f aca="false">$P27*Pctgs!I27</f>
        <v>0</v>
      </c>
      <c r="J27" s="2" t="n">
        <f aca="false">$P27*Pctgs!J27</f>
        <v>0</v>
      </c>
      <c r="K27" s="2" t="n">
        <f aca="false">$P27*Pctgs!K27</f>
        <v>0</v>
      </c>
      <c r="L27" s="2" t="n">
        <f aca="false">$P27*Pctgs!L27</f>
        <v>0</v>
      </c>
      <c r="M27" s="2" t="n">
        <f aca="false">$P27*Pctgs!M27</f>
        <v>0</v>
      </c>
      <c r="N27" s="2" t="n">
        <f aca="false">SUM(D27:M27)</f>
        <v>180</v>
      </c>
      <c r="P27" s="2" t="n">
        <f aca="false">VLOOKUP(B27,$S$1:$T$7,2)</f>
        <v>180</v>
      </c>
      <c r="Q27" s="16" t="s">
        <v>24</v>
      </c>
    </row>
    <row r="28" customFormat="false" ht="12.75" hidden="false" customHeight="false" outlineLevel="0" collapsed="false">
      <c r="A28" s="16" t="s">
        <v>93</v>
      </c>
      <c r="B28" s="16" t="s">
        <v>75</v>
      </c>
      <c r="C28" s="16" t="n">
        <f aca="false">C27+1</f>
        <v>15</v>
      </c>
      <c r="D28" s="2" t="n">
        <f aca="false">$P28*Pctgs!D28</f>
        <v>150</v>
      </c>
      <c r="E28" s="2" t="n">
        <f aca="false">$P28*Pctgs!E28</f>
        <v>0</v>
      </c>
      <c r="F28" s="2" t="n">
        <f aca="false">$P28*Pctgs!F28</f>
        <v>0</v>
      </c>
      <c r="G28" s="2" t="n">
        <f aca="false">$P28*Pctgs!G28</f>
        <v>0</v>
      </c>
      <c r="H28" s="2" t="n">
        <f aca="false">$P28*Pctgs!H28</f>
        <v>0</v>
      </c>
      <c r="I28" s="2" t="n">
        <f aca="false">$P28*Pctgs!I28</f>
        <v>0</v>
      </c>
      <c r="J28" s="2" t="n">
        <f aca="false">$P28*Pctgs!J28</f>
        <v>0</v>
      </c>
      <c r="K28" s="2" t="n">
        <f aca="false">$P28*Pctgs!K28</f>
        <v>0</v>
      </c>
      <c r="L28" s="2" t="n">
        <f aca="false">$P28*Pctgs!L28</f>
        <v>0</v>
      </c>
      <c r="M28" s="2" t="n">
        <f aca="false">$P28*Pctgs!M28</f>
        <v>0</v>
      </c>
      <c r="N28" s="2" t="n">
        <f aca="false">SUM(D28:M28)</f>
        <v>150</v>
      </c>
      <c r="P28" s="2" t="n">
        <f aca="false">VLOOKUP(B28,$S$1:$T$7,2)</f>
        <v>150</v>
      </c>
      <c r="Q28" s="16" t="s">
        <v>93</v>
      </c>
    </row>
    <row r="29" customFormat="false" ht="12.75" hidden="false" customHeight="false" outlineLevel="0" collapsed="false">
      <c r="A29" s="16" t="s">
        <v>94</v>
      </c>
      <c r="B29" s="16" t="s">
        <v>75</v>
      </c>
      <c r="C29" s="16" t="n">
        <f aca="false">C28+1</f>
        <v>16</v>
      </c>
      <c r="D29" s="2" t="n">
        <f aca="false">$P29*Pctgs!D29</f>
        <v>150</v>
      </c>
      <c r="E29" s="2" t="n">
        <f aca="false">$P29*Pctgs!E29</f>
        <v>0</v>
      </c>
      <c r="F29" s="2" t="n">
        <f aca="false">$P29*Pctgs!F29</f>
        <v>0</v>
      </c>
      <c r="G29" s="2" t="n">
        <f aca="false">$P29*Pctgs!G29</f>
        <v>0</v>
      </c>
      <c r="H29" s="2" t="n">
        <f aca="false">$P29*Pctgs!H29</f>
        <v>0</v>
      </c>
      <c r="I29" s="2" t="n">
        <f aca="false">$P29*Pctgs!I29</f>
        <v>0</v>
      </c>
      <c r="J29" s="2" t="n">
        <f aca="false">$P29*Pctgs!J29</f>
        <v>0</v>
      </c>
      <c r="K29" s="2" t="n">
        <f aca="false">$P29*Pctgs!K29</f>
        <v>0</v>
      </c>
      <c r="L29" s="2" t="n">
        <f aca="false">$P29*Pctgs!L29</f>
        <v>0</v>
      </c>
      <c r="M29" s="2" t="n">
        <f aca="false">$P29*Pctgs!M29</f>
        <v>0</v>
      </c>
      <c r="N29" s="2" t="n">
        <f aca="false">SUM(D29:M29)</f>
        <v>150</v>
      </c>
      <c r="P29" s="2" t="n">
        <f aca="false">VLOOKUP(B29,$S$1:$T$7,2)</f>
        <v>150</v>
      </c>
      <c r="Q29" s="16" t="s">
        <v>94</v>
      </c>
    </row>
    <row r="30" customFormat="false" ht="12.75" hidden="false" customHeight="false" outlineLevel="0" collapsed="false">
      <c r="A30" s="16" t="s">
        <v>45</v>
      </c>
      <c r="B30" s="16" t="s">
        <v>75</v>
      </c>
      <c r="C30" s="16" t="n">
        <f aca="false">C29+1</f>
        <v>17</v>
      </c>
      <c r="D30" s="2" t="n">
        <f aca="false">$P30*Pctgs!D30</f>
        <v>150</v>
      </c>
      <c r="E30" s="2" t="n">
        <f aca="false">$P30*Pctgs!E30</f>
        <v>0</v>
      </c>
      <c r="F30" s="2" t="n">
        <f aca="false">$P30*Pctgs!F30</f>
        <v>0</v>
      </c>
      <c r="G30" s="2" t="n">
        <f aca="false">$P30*Pctgs!G30</f>
        <v>0</v>
      </c>
      <c r="H30" s="2" t="n">
        <f aca="false">$P30*Pctgs!H30</f>
        <v>0</v>
      </c>
      <c r="I30" s="2" t="n">
        <f aca="false">$P30*Pctgs!I30</f>
        <v>0</v>
      </c>
      <c r="J30" s="2" t="n">
        <f aca="false">$P30*Pctgs!J30</f>
        <v>0</v>
      </c>
      <c r="K30" s="2" t="n">
        <f aca="false">$P30*Pctgs!K30</f>
        <v>0</v>
      </c>
      <c r="L30" s="2" t="n">
        <f aca="false">$P30*Pctgs!L30</f>
        <v>0</v>
      </c>
      <c r="M30" s="2" t="n">
        <f aca="false">$P30*Pctgs!M30</f>
        <v>0</v>
      </c>
      <c r="N30" s="2" t="n">
        <f aca="false">SUM(D30:M30)</f>
        <v>150</v>
      </c>
      <c r="P30" s="2" t="n">
        <f aca="false">VLOOKUP(B30,$S$1:$T$7,2)</f>
        <v>150</v>
      </c>
      <c r="Q30" s="16" t="s">
        <v>45</v>
      </c>
    </row>
    <row r="31" customFormat="false" ht="12.75" hidden="false" customHeight="false" outlineLevel="0" collapsed="false">
      <c r="A31" s="16" t="s">
        <v>95</v>
      </c>
      <c r="B31" s="16" t="s">
        <v>75</v>
      </c>
      <c r="C31" s="16" t="n">
        <f aca="false">C30+1</f>
        <v>18</v>
      </c>
      <c r="D31" s="2" t="n">
        <f aca="false">$P31*Pctgs!D31</f>
        <v>150</v>
      </c>
      <c r="E31" s="2" t="n">
        <f aca="false">$P31*Pctgs!E31</f>
        <v>0</v>
      </c>
      <c r="F31" s="2" t="n">
        <f aca="false">$P31*Pctgs!F31</f>
        <v>0</v>
      </c>
      <c r="G31" s="2" t="n">
        <f aca="false">$P31*Pctgs!G31</f>
        <v>0</v>
      </c>
      <c r="H31" s="2" t="n">
        <f aca="false">$P31*Pctgs!H31</f>
        <v>0</v>
      </c>
      <c r="I31" s="2" t="n">
        <f aca="false">$P31*Pctgs!I31</f>
        <v>0</v>
      </c>
      <c r="J31" s="2" t="n">
        <f aca="false">$P31*Pctgs!J31</f>
        <v>0</v>
      </c>
      <c r="K31" s="2" t="n">
        <f aca="false">$P31*Pctgs!K31</f>
        <v>0</v>
      </c>
      <c r="L31" s="2" t="n">
        <f aca="false">$P31*Pctgs!L31</f>
        <v>0</v>
      </c>
      <c r="M31" s="2" t="n">
        <f aca="false">$P31*Pctgs!M31</f>
        <v>0</v>
      </c>
      <c r="N31" s="2" t="n">
        <f aca="false">SUM(D31:M31)</f>
        <v>150</v>
      </c>
      <c r="P31" s="2" t="n">
        <f aca="false">VLOOKUP(B31,$S$1:$T$7,2)</f>
        <v>150</v>
      </c>
      <c r="Q31" s="16" t="s">
        <v>95</v>
      </c>
    </row>
    <row r="32" customFormat="false" ht="12.75" hidden="false" customHeight="false" outlineLevel="0" collapsed="false">
      <c r="A32" s="16" t="s">
        <v>95</v>
      </c>
      <c r="B32" s="16" t="s">
        <v>75</v>
      </c>
      <c r="C32" s="16" t="n">
        <f aca="false">C31+1</f>
        <v>19</v>
      </c>
      <c r="D32" s="2" t="n">
        <f aca="false">$P32*Pctgs!D32</f>
        <v>150</v>
      </c>
      <c r="E32" s="2" t="n">
        <f aca="false">$P32*Pctgs!E32</f>
        <v>0</v>
      </c>
      <c r="F32" s="2" t="n">
        <f aca="false">$P32*Pctgs!F32</f>
        <v>0</v>
      </c>
      <c r="G32" s="2" t="n">
        <f aca="false">$P32*Pctgs!G32</f>
        <v>0</v>
      </c>
      <c r="H32" s="2" t="n">
        <f aca="false">$P32*Pctgs!H32</f>
        <v>0</v>
      </c>
      <c r="I32" s="2" t="n">
        <f aca="false">$P32*Pctgs!I32</f>
        <v>0</v>
      </c>
      <c r="J32" s="2" t="n">
        <f aca="false">$P32*Pctgs!J32</f>
        <v>0</v>
      </c>
      <c r="K32" s="2" t="n">
        <f aca="false">$P32*Pctgs!K32</f>
        <v>0</v>
      </c>
      <c r="L32" s="2" t="n">
        <f aca="false">$P32*Pctgs!L32</f>
        <v>0</v>
      </c>
      <c r="M32" s="2" t="n">
        <f aca="false">$P32*Pctgs!M32</f>
        <v>0</v>
      </c>
      <c r="N32" s="2" t="n">
        <f aca="false">SUM(D32:M32)</f>
        <v>150</v>
      </c>
      <c r="P32" s="2" t="n">
        <f aca="false">VLOOKUP(B32,$S$1:$T$7,2)</f>
        <v>150</v>
      </c>
      <c r="Q32" s="16" t="s">
        <v>95</v>
      </c>
      <c r="R32" s="2" t="s">
        <v>12</v>
      </c>
    </row>
    <row r="33" customFormat="false" ht="12.75" hidden="false" customHeight="false" outlineLevel="0" collapsed="false">
      <c r="A33" s="16" t="s">
        <v>30</v>
      </c>
      <c r="B33" s="16" t="s">
        <v>75</v>
      </c>
      <c r="C33" s="16" t="n">
        <f aca="false">C32+1</f>
        <v>20</v>
      </c>
      <c r="D33" s="2" t="n">
        <f aca="false">$P33*Pctgs!D33</f>
        <v>0</v>
      </c>
      <c r="E33" s="2" t="n">
        <f aca="false">$P33*Pctgs!E33</f>
        <v>0</v>
      </c>
      <c r="F33" s="2" t="n">
        <f aca="false">$P33*Pctgs!F33</f>
        <v>105</v>
      </c>
      <c r="G33" s="2" t="n">
        <f aca="false">$P33*Pctgs!G33</f>
        <v>0</v>
      </c>
      <c r="H33" s="2" t="n">
        <f aca="false">$P33*Pctgs!H33</f>
        <v>0</v>
      </c>
      <c r="I33" s="2" t="n">
        <f aca="false">$P33*Pctgs!I33</f>
        <v>45</v>
      </c>
      <c r="J33" s="2" t="n">
        <f aca="false">$P33*Pctgs!J33</f>
        <v>0</v>
      </c>
      <c r="K33" s="2" t="n">
        <f aca="false">$P33*Pctgs!K33</f>
        <v>0</v>
      </c>
      <c r="L33" s="2" t="n">
        <f aca="false">$P33*Pctgs!L33</f>
        <v>0</v>
      </c>
      <c r="M33" s="2" t="n">
        <f aca="false">$P33*Pctgs!M33</f>
        <v>0</v>
      </c>
      <c r="N33" s="2" t="n">
        <f aca="false">SUM(D33:M33)</f>
        <v>150</v>
      </c>
      <c r="P33" s="2" t="n">
        <f aca="false">VLOOKUP(B33,$S$1:$T$7,2)</f>
        <v>150</v>
      </c>
      <c r="Q33" s="16" t="s">
        <v>30</v>
      </c>
    </row>
    <row r="34" customFormat="false" ht="12.75" hidden="false" customHeight="false" outlineLevel="0" collapsed="false">
      <c r="A34" s="16" t="s">
        <v>96</v>
      </c>
      <c r="B34" s="16" t="s">
        <v>49</v>
      </c>
      <c r="C34" s="16" t="n">
        <f aca="false">C33+1</f>
        <v>21</v>
      </c>
      <c r="D34" s="2" t="n">
        <f aca="false">$P34*Pctgs!D34</f>
        <v>0</v>
      </c>
      <c r="E34" s="2" t="n">
        <f aca="false">$P34*Pctgs!E34</f>
        <v>0</v>
      </c>
      <c r="F34" s="2" t="n">
        <f aca="false">$P34*Pctgs!F34</f>
        <v>45</v>
      </c>
      <c r="G34" s="2" t="n">
        <f aca="false">$P34*Pctgs!G34</f>
        <v>0</v>
      </c>
      <c r="H34" s="2" t="n">
        <f aca="false">$P34*Pctgs!H34</f>
        <v>0</v>
      </c>
      <c r="I34" s="2" t="n">
        <f aca="false">$P34*Pctgs!I34</f>
        <v>0</v>
      </c>
      <c r="J34" s="2" t="n">
        <f aca="false">$P34*Pctgs!J34</f>
        <v>0</v>
      </c>
      <c r="K34" s="2" t="n">
        <f aca="false">$P34*Pctgs!K34</f>
        <v>0</v>
      </c>
      <c r="L34" s="2" t="n">
        <f aca="false">$P34*Pctgs!L34</f>
        <v>0</v>
      </c>
      <c r="M34" s="2" t="n">
        <f aca="false">$P34*Pctgs!M34</f>
        <v>0</v>
      </c>
      <c r="N34" s="2" t="n">
        <f aca="false">SUM(D34:M34)</f>
        <v>45</v>
      </c>
      <c r="P34" s="2" t="n">
        <f aca="false">VLOOKUP(B34,$S$1:$T$7,2)</f>
        <v>45</v>
      </c>
      <c r="Q34" s="16" t="s">
        <v>96</v>
      </c>
    </row>
    <row r="35" customFormat="false" ht="12.75" hidden="false" customHeight="false" outlineLevel="0" collapsed="false">
      <c r="A35" s="16" t="s">
        <v>29</v>
      </c>
      <c r="B35" s="16" t="s">
        <v>75</v>
      </c>
      <c r="C35" s="16" t="n">
        <f aca="false">C34+1</f>
        <v>22</v>
      </c>
      <c r="D35" s="2" t="n">
        <f aca="false">$P35*Pctgs!D35</f>
        <v>0</v>
      </c>
      <c r="E35" s="2" t="n">
        <f aca="false">$P35*Pctgs!E35</f>
        <v>0</v>
      </c>
      <c r="F35" s="2" t="n">
        <f aca="false">$P35*Pctgs!F35</f>
        <v>150</v>
      </c>
      <c r="G35" s="2" t="n">
        <f aca="false">$P35*Pctgs!G35</f>
        <v>0</v>
      </c>
      <c r="H35" s="2" t="n">
        <f aca="false">$P35*Pctgs!H35</f>
        <v>0</v>
      </c>
      <c r="I35" s="2" t="n">
        <f aca="false">$P35*Pctgs!I35</f>
        <v>0</v>
      </c>
      <c r="J35" s="2" t="n">
        <f aca="false">$P35*Pctgs!J35</f>
        <v>0</v>
      </c>
      <c r="K35" s="2" t="n">
        <f aca="false">$P35*Pctgs!K35</f>
        <v>0</v>
      </c>
      <c r="L35" s="2" t="n">
        <f aca="false">$P35*Pctgs!L35</f>
        <v>0</v>
      </c>
      <c r="M35" s="2" t="n">
        <f aca="false">$P35*Pctgs!M35</f>
        <v>0</v>
      </c>
      <c r="N35" s="2" t="n">
        <f aca="false">SUM(D35:M35)</f>
        <v>150</v>
      </c>
      <c r="P35" s="2" t="n">
        <f aca="false">VLOOKUP(B35,$S$1:$T$7,2)</f>
        <v>150</v>
      </c>
      <c r="Q35" s="16" t="s">
        <v>29</v>
      </c>
    </row>
    <row r="36" customFormat="false" ht="12.75" hidden="false" customHeight="false" outlineLevel="0" collapsed="false">
      <c r="A36" s="16" t="s">
        <v>95</v>
      </c>
      <c r="B36" s="16" t="s">
        <v>75</v>
      </c>
      <c r="C36" s="16" t="n">
        <f aca="false">C35+1</f>
        <v>23</v>
      </c>
      <c r="D36" s="2" t="n">
        <f aca="false">$P36*Pctgs!D36</f>
        <v>0</v>
      </c>
      <c r="E36" s="2" t="n">
        <f aca="false">$P36*Pctgs!E36</f>
        <v>0</v>
      </c>
      <c r="F36" s="2" t="n">
        <f aca="false">$P36*Pctgs!F36</f>
        <v>150</v>
      </c>
      <c r="G36" s="2" t="n">
        <f aca="false">$P36*Pctgs!G36</f>
        <v>0</v>
      </c>
      <c r="H36" s="2" t="n">
        <f aca="false">$P36*Pctgs!H36</f>
        <v>0</v>
      </c>
      <c r="I36" s="2" t="n">
        <f aca="false">$P36*Pctgs!I36</f>
        <v>0</v>
      </c>
      <c r="J36" s="2" t="n">
        <f aca="false">$P36*Pctgs!J36</f>
        <v>0</v>
      </c>
      <c r="K36" s="2" t="n">
        <f aca="false">$P36*Pctgs!K36</f>
        <v>0</v>
      </c>
      <c r="L36" s="2" t="n">
        <f aca="false">$P36*Pctgs!L36</f>
        <v>0</v>
      </c>
      <c r="M36" s="2" t="n">
        <f aca="false">$P36*Pctgs!M36</f>
        <v>0</v>
      </c>
      <c r="N36" s="2" t="n">
        <f aca="false">SUM(D36:M36)</f>
        <v>150</v>
      </c>
      <c r="P36" s="2" t="n">
        <f aca="false">VLOOKUP(B36,$S$1:$T$7,2)</f>
        <v>150</v>
      </c>
      <c r="Q36" s="16" t="s">
        <v>95</v>
      </c>
    </row>
    <row r="37" customFormat="false" ht="12.75" hidden="false" customHeight="false" outlineLevel="0" collapsed="false">
      <c r="A37" s="16" t="s">
        <v>31</v>
      </c>
      <c r="B37" s="16" t="s">
        <v>75</v>
      </c>
      <c r="C37" s="16" t="n">
        <f aca="false">C36+1</f>
        <v>24</v>
      </c>
      <c r="D37" s="2" t="n">
        <f aca="false">$P37*Pctgs!D37</f>
        <v>150</v>
      </c>
      <c r="E37" s="2" t="n">
        <f aca="false">$P37*Pctgs!E37</f>
        <v>0</v>
      </c>
      <c r="F37" s="2" t="n">
        <f aca="false">$P37*Pctgs!F37</f>
        <v>0</v>
      </c>
      <c r="G37" s="2" t="n">
        <f aca="false">$P37*Pctgs!G37</f>
        <v>0</v>
      </c>
      <c r="H37" s="2" t="n">
        <f aca="false">$P37*Pctgs!H37</f>
        <v>0</v>
      </c>
      <c r="I37" s="2" t="n">
        <f aca="false">$P37*Pctgs!I37</f>
        <v>0</v>
      </c>
      <c r="J37" s="2" t="n">
        <f aca="false">$P37*Pctgs!J37</f>
        <v>0</v>
      </c>
      <c r="K37" s="2" t="n">
        <f aca="false">$P37*Pctgs!K37</f>
        <v>0</v>
      </c>
      <c r="L37" s="2" t="n">
        <f aca="false">$P37*Pctgs!L37</f>
        <v>0</v>
      </c>
      <c r="M37" s="2" t="n">
        <f aca="false">$P37*Pctgs!M37</f>
        <v>0</v>
      </c>
      <c r="N37" s="2" t="n">
        <f aca="false">SUM(D37:M37)</f>
        <v>150</v>
      </c>
      <c r="P37" s="2" t="n">
        <f aca="false">VLOOKUP(B37,$S$1:$T$7,2)</f>
        <v>150</v>
      </c>
      <c r="Q37" s="16" t="s">
        <v>31</v>
      </c>
    </row>
    <row r="38" customFormat="false" ht="12.75" hidden="false" customHeight="false" outlineLevel="0" collapsed="false">
      <c r="A38" s="16" t="s">
        <v>97</v>
      </c>
      <c r="B38" s="16" t="s">
        <v>73</v>
      </c>
      <c r="C38" s="16" t="n">
        <f aca="false">C37+1</f>
        <v>25</v>
      </c>
      <c r="D38" s="2" t="n">
        <f aca="false">$P38*Pctgs!D38</f>
        <v>110</v>
      </c>
      <c r="E38" s="2" t="n">
        <f aca="false">$P38*Pctgs!E38</f>
        <v>0</v>
      </c>
      <c r="F38" s="2" t="n">
        <f aca="false">$P38*Pctgs!F38</f>
        <v>0</v>
      </c>
      <c r="G38" s="2" t="n">
        <f aca="false">$P38*Pctgs!G38</f>
        <v>0</v>
      </c>
      <c r="H38" s="2" t="n">
        <f aca="false">$P38*Pctgs!H38</f>
        <v>0</v>
      </c>
      <c r="I38" s="2" t="n">
        <f aca="false">$P38*Pctgs!I38</f>
        <v>0</v>
      </c>
      <c r="J38" s="2" t="n">
        <f aca="false">$P38*Pctgs!J38</f>
        <v>0</v>
      </c>
      <c r="K38" s="2" t="n">
        <f aca="false">$P38*Pctgs!K38</f>
        <v>0</v>
      </c>
      <c r="L38" s="2" t="n">
        <f aca="false">$P38*Pctgs!L38</f>
        <v>0</v>
      </c>
      <c r="M38" s="2" t="n">
        <f aca="false">$P38*Pctgs!M38</f>
        <v>0</v>
      </c>
      <c r="N38" s="2" t="n">
        <f aca="false">SUM(D38:M38)</f>
        <v>110</v>
      </c>
      <c r="P38" s="2" t="n">
        <f aca="false">VLOOKUP(B38,$S$1:$T$7,2)</f>
        <v>110</v>
      </c>
      <c r="Q38" s="16" t="s">
        <v>98</v>
      </c>
    </row>
    <row r="39" customFormat="false" ht="12.75" hidden="false" customHeight="false" outlineLevel="0" collapsed="false">
      <c r="A39" s="13"/>
      <c r="B39" s="13"/>
      <c r="C39" s="13"/>
      <c r="D39" s="2" t="s">
        <v>12</v>
      </c>
      <c r="E39" s="2" t="s">
        <v>12</v>
      </c>
      <c r="F39" s="2" t="s">
        <v>12</v>
      </c>
      <c r="G39" s="2" t="s">
        <v>12</v>
      </c>
      <c r="H39" s="2" t="s">
        <v>12</v>
      </c>
      <c r="I39" s="2" t="s">
        <v>12</v>
      </c>
      <c r="J39" s="2" t="s">
        <v>12</v>
      </c>
      <c r="K39" s="2" t="s">
        <v>12</v>
      </c>
      <c r="L39" s="2" t="s">
        <v>12</v>
      </c>
      <c r="M39" s="2" t="s">
        <v>12</v>
      </c>
      <c r="P39" s="2" t="s">
        <v>12</v>
      </c>
      <c r="Q39" s="13"/>
    </row>
    <row r="40" customFormat="false" ht="12.75" hidden="false" customHeight="false" outlineLevel="0" collapsed="false">
      <c r="A40" s="17" t="s">
        <v>33</v>
      </c>
      <c r="B40" s="17" t="s">
        <v>74</v>
      </c>
      <c r="C40" s="17" t="n">
        <v>26</v>
      </c>
      <c r="D40" s="2" t="n">
        <f aca="false">$P40*Pctgs!D40</f>
        <v>0</v>
      </c>
      <c r="E40" s="2" t="n">
        <f aca="false">$P40*Pctgs!E40</f>
        <v>90</v>
      </c>
      <c r="F40" s="2" t="n">
        <f aca="false">$P40*Pctgs!F40</f>
        <v>0</v>
      </c>
      <c r="G40" s="2" t="n">
        <f aca="false">$P40*Pctgs!G40</f>
        <v>0</v>
      </c>
      <c r="H40" s="2" t="n">
        <f aca="false">$P40*Pctgs!H40</f>
        <v>90</v>
      </c>
      <c r="I40" s="2" t="n">
        <f aca="false">$P40*Pctgs!I40</f>
        <v>0</v>
      </c>
      <c r="J40" s="2" t="n">
        <f aca="false">$P40*Pctgs!J40</f>
        <v>0</v>
      </c>
      <c r="K40" s="2" t="n">
        <f aca="false">$P40*Pctgs!K40</f>
        <v>0</v>
      </c>
      <c r="L40" s="2" t="n">
        <f aca="false">$P40*Pctgs!L40</f>
        <v>0</v>
      </c>
      <c r="M40" s="2" t="n">
        <f aca="false">$P40*Pctgs!M40</f>
        <v>0</v>
      </c>
      <c r="N40" s="2" t="n">
        <f aca="false">SUM(D40:M40)</f>
        <v>180</v>
      </c>
      <c r="P40" s="2" t="n">
        <f aca="false">VLOOKUP(B40,$S$1:$T$7,2)</f>
        <v>180</v>
      </c>
      <c r="Q40" s="17" t="s">
        <v>33</v>
      </c>
    </row>
    <row r="41" customFormat="false" ht="12.75" hidden="false" customHeight="false" outlineLevel="0" collapsed="false">
      <c r="A41" s="17" t="s">
        <v>95</v>
      </c>
      <c r="B41" s="17" t="s">
        <v>75</v>
      </c>
      <c r="C41" s="17" t="n">
        <f aca="false">C40+1</f>
        <v>27</v>
      </c>
      <c r="D41" s="2" t="n">
        <f aca="false">$P41*Pctgs!D41</f>
        <v>0</v>
      </c>
      <c r="E41" s="2" t="n">
        <f aca="false">$P41*Pctgs!E41</f>
        <v>0</v>
      </c>
      <c r="F41" s="2" t="n">
        <f aca="false">$P41*Pctgs!F41</f>
        <v>0</v>
      </c>
      <c r="G41" s="2" t="n">
        <f aca="false">$P41*Pctgs!G41</f>
        <v>0</v>
      </c>
      <c r="H41" s="2" t="n">
        <f aca="false">$P41*Pctgs!H41</f>
        <v>150</v>
      </c>
      <c r="I41" s="2" t="n">
        <f aca="false">$P41*Pctgs!I41</f>
        <v>0</v>
      </c>
      <c r="J41" s="2" t="n">
        <f aca="false">$P41*Pctgs!J41</f>
        <v>0</v>
      </c>
      <c r="K41" s="2" t="n">
        <f aca="false">$P41*Pctgs!K41</f>
        <v>0</v>
      </c>
      <c r="L41" s="2" t="n">
        <f aca="false">$P41*Pctgs!L41</f>
        <v>0</v>
      </c>
      <c r="M41" s="2" t="n">
        <f aca="false">$P41*Pctgs!M41</f>
        <v>0</v>
      </c>
      <c r="N41" s="2" t="n">
        <f aca="false">SUM(D41:M41)</f>
        <v>150</v>
      </c>
      <c r="P41" s="2" t="n">
        <f aca="false">VLOOKUP(B41,$S$1:$T$7,2)</f>
        <v>150</v>
      </c>
      <c r="Q41" s="17" t="s">
        <v>95</v>
      </c>
    </row>
    <row r="42" customFormat="false" ht="12.75" hidden="false" customHeight="false" outlineLevel="0" collapsed="false">
      <c r="A42" s="17" t="s">
        <v>37</v>
      </c>
      <c r="B42" s="17" t="s">
        <v>76</v>
      </c>
      <c r="C42" s="17" t="n">
        <f aca="false">C41+1</f>
        <v>28</v>
      </c>
      <c r="D42" s="2" t="n">
        <f aca="false">$P42*Pctgs!D42</f>
        <v>0</v>
      </c>
      <c r="E42" s="2" t="n">
        <f aca="false">$P42*Pctgs!E42</f>
        <v>0</v>
      </c>
      <c r="F42" s="2" t="n">
        <f aca="false">$P42*Pctgs!F42</f>
        <v>0</v>
      </c>
      <c r="G42" s="2" t="n">
        <f aca="false">$P42*Pctgs!G42</f>
        <v>0</v>
      </c>
      <c r="H42" s="2" t="n">
        <f aca="false">$P42*Pctgs!H42</f>
        <v>40</v>
      </c>
      <c r="I42" s="2" t="n">
        <f aca="false">$P42*Pctgs!I42</f>
        <v>0</v>
      </c>
      <c r="J42" s="2" t="n">
        <f aca="false">$P42*Pctgs!J42</f>
        <v>0</v>
      </c>
      <c r="K42" s="2" t="n">
        <f aca="false">$P42*Pctgs!K42</f>
        <v>0</v>
      </c>
      <c r="L42" s="2" t="n">
        <f aca="false">$P42*Pctgs!L42</f>
        <v>0</v>
      </c>
      <c r="M42" s="2" t="n">
        <f aca="false">$P42*Pctgs!M42</f>
        <v>0</v>
      </c>
      <c r="N42" s="2" t="n">
        <f aca="false">SUM(D42:M42)</f>
        <v>40</v>
      </c>
      <c r="P42" s="2" t="n">
        <f aca="false">VLOOKUP(B42,$S$1:$T$7,2)</f>
        <v>40</v>
      </c>
      <c r="Q42" s="17" t="s">
        <v>37</v>
      </c>
    </row>
    <row r="43" customFormat="false" ht="12.75" hidden="false" customHeight="false" outlineLevel="0" collapsed="false">
      <c r="A43" s="17" t="s">
        <v>40</v>
      </c>
      <c r="B43" s="17" t="s">
        <v>75</v>
      </c>
      <c r="C43" s="17" t="n">
        <f aca="false">C42+1</f>
        <v>29</v>
      </c>
      <c r="D43" s="2" t="n">
        <f aca="false">$P43*Pctgs!D43</f>
        <v>0</v>
      </c>
      <c r="E43" s="2" t="n">
        <f aca="false">$P43*Pctgs!E43</f>
        <v>0</v>
      </c>
      <c r="F43" s="2" t="n">
        <f aca="false">$P43*Pctgs!F43</f>
        <v>0</v>
      </c>
      <c r="G43" s="2" t="n">
        <f aca="false">$P43*Pctgs!G43</f>
        <v>0</v>
      </c>
      <c r="H43" s="2" t="n">
        <f aca="false">$P43*Pctgs!H43</f>
        <v>150</v>
      </c>
      <c r="I43" s="2" t="n">
        <f aca="false">$P43*Pctgs!I43</f>
        <v>0</v>
      </c>
      <c r="J43" s="2" t="n">
        <f aca="false">$P43*Pctgs!J43</f>
        <v>0</v>
      </c>
      <c r="K43" s="2" t="n">
        <f aca="false">$P43*Pctgs!K43</f>
        <v>0</v>
      </c>
      <c r="L43" s="2" t="n">
        <f aca="false">$P43*Pctgs!L43</f>
        <v>0</v>
      </c>
      <c r="M43" s="2" t="n">
        <f aca="false">$P43*Pctgs!M43</f>
        <v>0</v>
      </c>
      <c r="N43" s="2" t="n">
        <f aca="false">SUM(D43:M43)</f>
        <v>150</v>
      </c>
      <c r="P43" s="2" t="n">
        <f aca="false">VLOOKUP(B43,$S$1:$T$7,2)</f>
        <v>150</v>
      </c>
      <c r="Q43" s="17" t="s">
        <v>40</v>
      </c>
    </row>
    <row r="44" customFormat="false" ht="12.75" hidden="false" customHeight="false" outlineLevel="0" collapsed="false">
      <c r="A44" s="17" t="s">
        <v>99</v>
      </c>
      <c r="B44" s="17" t="s">
        <v>75</v>
      </c>
      <c r="C44" s="17" t="n">
        <f aca="false">C43+1</f>
        <v>30</v>
      </c>
      <c r="D44" s="2" t="n">
        <f aca="false">$P44*Pctgs!D44</f>
        <v>0</v>
      </c>
      <c r="E44" s="2" t="n">
        <f aca="false">$P44*Pctgs!E44</f>
        <v>0</v>
      </c>
      <c r="F44" s="2" t="n">
        <f aca="false">$P44*Pctgs!F44</f>
        <v>0</v>
      </c>
      <c r="G44" s="2" t="n">
        <f aca="false">$P44*Pctgs!G44</f>
        <v>0</v>
      </c>
      <c r="H44" s="2" t="n">
        <f aca="false">$P44*Pctgs!H44</f>
        <v>150</v>
      </c>
      <c r="I44" s="2" t="n">
        <f aca="false">$P44*Pctgs!I44</f>
        <v>0</v>
      </c>
      <c r="J44" s="2" t="n">
        <f aca="false">$P44*Pctgs!J44</f>
        <v>0</v>
      </c>
      <c r="K44" s="2" t="n">
        <f aca="false">$P44*Pctgs!K44</f>
        <v>0</v>
      </c>
      <c r="L44" s="2" t="n">
        <f aca="false">$P44*Pctgs!L44</f>
        <v>0</v>
      </c>
      <c r="M44" s="2" t="n">
        <f aca="false">$P44*Pctgs!M44</f>
        <v>0</v>
      </c>
      <c r="N44" s="2" t="n">
        <f aca="false">SUM(D44:M44)</f>
        <v>150</v>
      </c>
      <c r="P44" s="2" t="n">
        <f aca="false">VLOOKUP(B44,$S$1:$T$7,2)</f>
        <v>150</v>
      </c>
      <c r="Q44" s="17" t="s">
        <v>99</v>
      </c>
    </row>
    <row r="45" customFormat="false" ht="12.75" hidden="false" customHeight="false" outlineLevel="0" collapsed="false">
      <c r="A45" s="17" t="s">
        <v>36</v>
      </c>
      <c r="B45" s="17" t="s">
        <v>74</v>
      </c>
      <c r="C45" s="17" t="n">
        <f aca="false">C44+1</f>
        <v>31</v>
      </c>
      <c r="D45" s="2" t="n">
        <f aca="false">$P45*Pctgs!D45</f>
        <v>0</v>
      </c>
      <c r="E45" s="2" t="n">
        <f aca="false">$P45*Pctgs!E45</f>
        <v>0</v>
      </c>
      <c r="F45" s="2" t="n">
        <f aca="false">$P45*Pctgs!F45</f>
        <v>0</v>
      </c>
      <c r="G45" s="2" t="n">
        <f aca="false">$P45*Pctgs!G45</f>
        <v>0</v>
      </c>
      <c r="H45" s="2" t="n">
        <f aca="false">$P45*Pctgs!H45</f>
        <v>180</v>
      </c>
      <c r="I45" s="2" t="n">
        <f aca="false">$P45*Pctgs!I45</f>
        <v>0</v>
      </c>
      <c r="J45" s="2" t="n">
        <f aca="false">$P45*Pctgs!J45</f>
        <v>0</v>
      </c>
      <c r="K45" s="2" t="n">
        <f aca="false">$P45*Pctgs!K45</f>
        <v>0</v>
      </c>
      <c r="L45" s="2" t="n">
        <f aca="false">$P45*Pctgs!L45</f>
        <v>0</v>
      </c>
      <c r="M45" s="2" t="n">
        <f aca="false">$P45*Pctgs!M45</f>
        <v>0</v>
      </c>
      <c r="N45" s="2" t="n">
        <f aca="false">SUM(D45:M45)</f>
        <v>180</v>
      </c>
      <c r="P45" s="2" t="n">
        <f aca="false">VLOOKUP(B45,$S$1:$T$7,2)</f>
        <v>180</v>
      </c>
      <c r="Q45" s="17" t="s">
        <v>36</v>
      </c>
    </row>
    <row r="46" customFormat="false" ht="12.75" hidden="false" customHeight="false" outlineLevel="0" collapsed="false">
      <c r="A46" s="17" t="s">
        <v>100</v>
      </c>
      <c r="B46" s="17" t="s">
        <v>101</v>
      </c>
      <c r="C46" s="17" t="n">
        <f aca="false">C45+1</f>
        <v>32</v>
      </c>
      <c r="D46" s="2" t="n">
        <f aca="false">$P46*Pctgs!D46</f>
        <v>0</v>
      </c>
      <c r="E46" s="2" t="n">
        <f aca="false">$P46*Pctgs!E46</f>
        <v>0</v>
      </c>
      <c r="F46" s="2" t="n">
        <f aca="false">$P46*Pctgs!F46</f>
        <v>0</v>
      </c>
      <c r="G46" s="2" t="n">
        <f aca="false">$P46*Pctgs!G46</f>
        <v>0</v>
      </c>
      <c r="H46" s="2" t="n">
        <f aca="false">$P46*Pctgs!H46</f>
        <v>45</v>
      </c>
      <c r="I46" s="2" t="n">
        <f aca="false">$P46*Pctgs!I46</f>
        <v>0</v>
      </c>
      <c r="J46" s="2" t="n">
        <f aca="false">$P46*Pctgs!J46</f>
        <v>0</v>
      </c>
      <c r="K46" s="2" t="n">
        <f aca="false">$P46*Pctgs!K46</f>
        <v>0</v>
      </c>
      <c r="L46" s="2" t="n">
        <f aca="false">$P46*Pctgs!L46</f>
        <v>0</v>
      </c>
      <c r="M46" s="2" t="n">
        <f aca="false">$P46*Pctgs!M46</f>
        <v>0</v>
      </c>
      <c r="N46" s="2" t="n">
        <f aca="false">SUM(D46:M46)</f>
        <v>45</v>
      </c>
      <c r="P46" s="2" t="n">
        <f aca="false">VLOOKUP(B46,$S$1:$T$7,2)</f>
        <v>45</v>
      </c>
      <c r="Q46" s="17" t="s">
        <v>100</v>
      </c>
    </row>
    <row r="47" customFormat="false" ht="12.75" hidden="false" customHeight="false" outlineLevel="0" collapsed="false">
      <c r="A47" s="17" t="s">
        <v>95</v>
      </c>
      <c r="B47" s="17" t="s">
        <v>75</v>
      </c>
      <c r="C47" s="17" t="n">
        <f aca="false">C46+1</f>
        <v>33</v>
      </c>
      <c r="D47" s="2" t="n">
        <f aca="false">$P47*Pctgs!D47</f>
        <v>0</v>
      </c>
      <c r="E47" s="2" t="n">
        <f aca="false">$P47*Pctgs!E47</f>
        <v>0</v>
      </c>
      <c r="F47" s="2" t="n">
        <f aca="false">$P47*Pctgs!F47</f>
        <v>0</v>
      </c>
      <c r="G47" s="2" t="n">
        <f aca="false">$P47*Pctgs!G47</f>
        <v>0</v>
      </c>
      <c r="H47" s="2" t="n">
        <f aca="false">$P47*Pctgs!H47</f>
        <v>150</v>
      </c>
      <c r="I47" s="2" t="n">
        <f aca="false">$P47*Pctgs!I47</f>
        <v>0</v>
      </c>
      <c r="J47" s="2" t="n">
        <f aca="false">$P47*Pctgs!J47</f>
        <v>0</v>
      </c>
      <c r="K47" s="2" t="n">
        <f aca="false">$P47*Pctgs!K47</f>
        <v>0</v>
      </c>
      <c r="L47" s="2" t="n">
        <f aca="false">$P47*Pctgs!L47</f>
        <v>0</v>
      </c>
      <c r="M47" s="2" t="n">
        <f aca="false">$P47*Pctgs!M47</f>
        <v>0</v>
      </c>
      <c r="N47" s="2" t="n">
        <f aca="false">SUM(D47:M47)</f>
        <v>150</v>
      </c>
      <c r="P47" s="2" t="n">
        <f aca="false">VLOOKUP(B47,$S$1:$T$7,2)</f>
        <v>150</v>
      </c>
      <c r="Q47" s="17" t="s">
        <v>95</v>
      </c>
    </row>
    <row r="48" customFormat="false" ht="12.75" hidden="false" customHeight="false" outlineLevel="0" collapsed="false">
      <c r="A48" s="17" t="s">
        <v>95</v>
      </c>
      <c r="B48" s="17" t="s">
        <v>75</v>
      </c>
      <c r="C48" s="17" t="n">
        <f aca="false">C47+1</f>
        <v>34</v>
      </c>
      <c r="D48" s="2" t="n">
        <f aca="false">$P48*Pctgs!D48</f>
        <v>0</v>
      </c>
      <c r="E48" s="2" t="n">
        <f aca="false">$P48*Pctgs!E48</f>
        <v>0</v>
      </c>
      <c r="F48" s="2" t="n">
        <f aca="false">$P48*Pctgs!F48</f>
        <v>0</v>
      </c>
      <c r="G48" s="2" t="n">
        <f aca="false">$P48*Pctgs!G48</f>
        <v>0</v>
      </c>
      <c r="H48" s="2" t="n">
        <f aca="false">$P48*Pctgs!H48</f>
        <v>150</v>
      </c>
      <c r="I48" s="2" t="n">
        <f aca="false">$P48*Pctgs!I48</f>
        <v>0</v>
      </c>
      <c r="J48" s="2" t="n">
        <f aca="false">$P48*Pctgs!J48</f>
        <v>0</v>
      </c>
      <c r="K48" s="2" t="n">
        <f aca="false">$P48*Pctgs!K48</f>
        <v>0</v>
      </c>
      <c r="L48" s="2" t="n">
        <f aca="false">$P48*Pctgs!L48</f>
        <v>0</v>
      </c>
      <c r="M48" s="2" t="n">
        <f aca="false">$P48*Pctgs!M48</f>
        <v>0</v>
      </c>
      <c r="N48" s="2" t="n">
        <f aca="false">SUM(D48:M48)</f>
        <v>150</v>
      </c>
      <c r="P48" s="2" t="n">
        <f aca="false">VLOOKUP(B48,$S$1:$T$7,2)</f>
        <v>150</v>
      </c>
      <c r="Q48" s="17" t="s">
        <v>95</v>
      </c>
    </row>
    <row r="49" customFormat="false" ht="12.75" hidden="false" customHeight="false" outlineLevel="0" collapsed="false">
      <c r="A49" s="17" t="s">
        <v>102</v>
      </c>
      <c r="B49" s="17" t="s">
        <v>75</v>
      </c>
      <c r="C49" s="17" t="n">
        <f aca="false">C48+1</f>
        <v>35</v>
      </c>
      <c r="D49" s="2" t="n">
        <f aca="false">$P49*Pctgs!D49</f>
        <v>0</v>
      </c>
      <c r="E49" s="2" t="n">
        <f aca="false">$P49*Pctgs!E49</f>
        <v>150</v>
      </c>
      <c r="F49" s="2" t="n">
        <f aca="false">$P49*Pctgs!F49</f>
        <v>0</v>
      </c>
      <c r="G49" s="2" t="n">
        <f aca="false">$P49*Pctgs!G49</f>
        <v>0</v>
      </c>
      <c r="H49" s="2" t="n">
        <f aca="false">$P49*Pctgs!H49</f>
        <v>0</v>
      </c>
      <c r="I49" s="2" t="n">
        <f aca="false">$P49*Pctgs!I49</f>
        <v>0</v>
      </c>
      <c r="J49" s="2" t="n">
        <f aca="false">$P49*Pctgs!J49</f>
        <v>0</v>
      </c>
      <c r="K49" s="2" t="n">
        <f aca="false">$P49*Pctgs!K49</f>
        <v>0</v>
      </c>
      <c r="L49" s="2" t="n">
        <f aca="false">$P49*Pctgs!L49</f>
        <v>0</v>
      </c>
      <c r="M49" s="2" t="n">
        <f aca="false">$P49*Pctgs!M49</f>
        <v>0</v>
      </c>
      <c r="N49" s="2" t="n">
        <f aca="false">SUM(D49:M49)</f>
        <v>150</v>
      </c>
      <c r="P49" s="2" t="n">
        <f aca="false">VLOOKUP(B49,$S$1:$T$7,2)</f>
        <v>150</v>
      </c>
      <c r="Q49" s="17" t="s">
        <v>102</v>
      </c>
    </row>
    <row r="50" customFormat="false" ht="12.75" hidden="false" customHeight="false" outlineLevel="0" collapsed="false">
      <c r="A50" s="17" t="s">
        <v>95</v>
      </c>
      <c r="B50" s="17" t="s">
        <v>75</v>
      </c>
      <c r="C50" s="17" t="n">
        <f aca="false">C49+1</f>
        <v>36</v>
      </c>
      <c r="D50" s="2" t="n">
        <f aca="false">$P50*Pctgs!D50</f>
        <v>0</v>
      </c>
      <c r="E50" s="2" t="n">
        <f aca="false">$P50*Pctgs!E50</f>
        <v>150</v>
      </c>
      <c r="F50" s="2" t="n">
        <f aca="false">$P50*Pctgs!F50</f>
        <v>0</v>
      </c>
      <c r="G50" s="2" t="n">
        <f aca="false">$P50*Pctgs!G50</f>
        <v>0</v>
      </c>
      <c r="H50" s="2" t="n">
        <f aca="false">$P50*Pctgs!H50</f>
        <v>0</v>
      </c>
      <c r="I50" s="2" t="n">
        <f aca="false">$P50*Pctgs!I50</f>
        <v>0</v>
      </c>
      <c r="J50" s="2" t="n">
        <f aca="false">$P50*Pctgs!J50</f>
        <v>0</v>
      </c>
      <c r="K50" s="2" t="n">
        <f aca="false">$P50*Pctgs!K50</f>
        <v>0</v>
      </c>
      <c r="L50" s="2" t="n">
        <f aca="false">$P50*Pctgs!L50</f>
        <v>0</v>
      </c>
      <c r="M50" s="2" t="n">
        <f aca="false">$P50*Pctgs!M50</f>
        <v>0</v>
      </c>
      <c r="N50" s="2" t="n">
        <f aca="false">SUM(D50:M50)</f>
        <v>150</v>
      </c>
      <c r="P50" s="2" t="n">
        <f aca="false">VLOOKUP(B50,$S$1:$T$7,2)</f>
        <v>150</v>
      </c>
      <c r="Q50" s="17" t="s">
        <v>95</v>
      </c>
    </row>
    <row r="51" customFormat="false" ht="12.75" hidden="false" customHeight="false" outlineLevel="0" collapsed="false">
      <c r="A51" s="17" t="s">
        <v>95</v>
      </c>
      <c r="B51" s="17" t="s">
        <v>75</v>
      </c>
      <c r="C51" s="17" t="n">
        <f aca="false">C50+1</f>
        <v>37</v>
      </c>
      <c r="D51" s="2" t="n">
        <f aca="false">$P51*Pctgs!D51</f>
        <v>0</v>
      </c>
      <c r="E51" s="2" t="n">
        <f aca="false">$P51*Pctgs!E51</f>
        <v>150</v>
      </c>
      <c r="F51" s="2" t="n">
        <f aca="false">$P51*Pctgs!F51</f>
        <v>0</v>
      </c>
      <c r="G51" s="2" t="n">
        <f aca="false">$P51*Pctgs!G51</f>
        <v>0</v>
      </c>
      <c r="H51" s="2" t="n">
        <f aca="false">$P51*Pctgs!H51</f>
        <v>0</v>
      </c>
      <c r="I51" s="2" t="n">
        <f aca="false">$P51*Pctgs!I51</f>
        <v>0</v>
      </c>
      <c r="J51" s="2" t="n">
        <f aca="false">$P51*Pctgs!J51</f>
        <v>0</v>
      </c>
      <c r="K51" s="2" t="n">
        <f aca="false">$P51*Pctgs!K51</f>
        <v>0</v>
      </c>
      <c r="L51" s="2" t="n">
        <f aca="false">$P51*Pctgs!L51</f>
        <v>0</v>
      </c>
      <c r="M51" s="2" t="n">
        <f aca="false">$P51*Pctgs!M51</f>
        <v>0</v>
      </c>
      <c r="N51" s="2" t="n">
        <f aca="false">SUM(D51:M51)</f>
        <v>150</v>
      </c>
      <c r="P51" s="2" t="n">
        <f aca="false">VLOOKUP(B51,$S$1:$T$7,2)</f>
        <v>150</v>
      </c>
      <c r="Q51" s="17" t="s">
        <v>95</v>
      </c>
    </row>
    <row r="52" customFormat="false" ht="12.75" hidden="false" customHeight="false" outlineLevel="0" collapsed="false">
      <c r="A52" s="13"/>
      <c r="B52" s="13"/>
      <c r="C52" s="17" t="s">
        <v>12</v>
      </c>
      <c r="D52" s="2" t="s">
        <v>12</v>
      </c>
      <c r="E52" s="2" t="s">
        <v>12</v>
      </c>
      <c r="F52" s="2" t="s">
        <v>12</v>
      </c>
      <c r="G52" s="2" t="s">
        <v>12</v>
      </c>
      <c r="H52" s="2" t="s">
        <v>12</v>
      </c>
      <c r="I52" s="2" t="s">
        <v>12</v>
      </c>
      <c r="J52" s="2" t="s">
        <v>12</v>
      </c>
      <c r="K52" s="2" t="s">
        <v>12</v>
      </c>
      <c r="L52" s="2" t="s">
        <v>12</v>
      </c>
      <c r="M52" s="2" t="s">
        <v>12</v>
      </c>
      <c r="P52" s="18" t="s">
        <v>12</v>
      </c>
      <c r="Q52" s="13"/>
    </row>
    <row r="53" customFormat="false" ht="12.75" hidden="false" customHeight="false" outlineLevel="0" collapsed="false">
      <c r="A53" s="19" t="s">
        <v>37</v>
      </c>
      <c r="B53" s="19" t="s">
        <v>88</v>
      </c>
      <c r="C53" s="19" t="n">
        <v>38</v>
      </c>
      <c r="D53" s="2" t="n">
        <f aca="false">$P53*Pctgs!D53</f>
        <v>0</v>
      </c>
      <c r="E53" s="2" t="n">
        <f aca="false">$P53*Pctgs!E53</f>
        <v>0</v>
      </c>
      <c r="F53" s="2" t="n">
        <f aca="false">$P53*Pctgs!F53</f>
        <v>18.75</v>
      </c>
      <c r="G53" s="2" t="n">
        <f aca="false">$P53*Pctgs!G53</f>
        <v>37.5</v>
      </c>
      <c r="H53" s="2" t="n">
        <f aca="false">$P53*Pctgs!H53</f>
        <v>0</v>
      </c>
      <c r="I53" s="2" t="n">
        <f aca="false">$P53*Pctgs!I53</f>
        <v>0</v>
      </c>
      <c r="J53" s="2" t="n">
        <f aca="false">$P53*Pctgs!J53</f>
        <v>150</v>
      </c>
      <c r="K53" s="2" t="n">
        <f aca="false">$P53*Pctgs!K53</f>
        <v>25</v>
      </c>
      <c r="L53" s="2" t="n">
        <f aca="false">$P53*Pctgs!L53</f>
        <v>18.75</v>
      </c>
      <c r="M53" s="2" t="n">
        <f aca="false">$P53*Pctgs!M53</f>
        <v>0</v>
      </c>
      <c r="N53" s="2" t="n">
        <f aca="false">SUM(D53:M53)</f>
        <v>250</v>
      </c>
      <c r="P53" s="2" t="n">
        <v>250</v>
      </c>
      <c r="Q53" s="19" t="s">
        <v>37</v>
      </c>
    </row>
    <row r="54" customFormat="false" ht="12.75" hidden="false" customHeight="false" outlineLevel="0" collapsed="false">
      <c r="A54" s="19" t="s">
        <v>41</v>
      </c>
      <c r="B54" s="19" t="s">
        <v>74</v>
      </c>
      <c r="C54" s="19" t="n">
        <f aca="false">C53+1</f>
        <v>39</v>
      </c>
      <c r="D54" s="2" t="n">
        <f aca="false">$P54*Pctgs!D54</f>
        <v>0</v>
      </c>
      <c r="E54" s="2" t="n">
        <f aca="false">$P54*Pctgs!E54</f>
        <v>9</v>
      </c>
      <c r="F54" s="2" t="n">
        <f aca="false">$P54*Pctgs!F54</f>
        <v>72</v>
      </c>
      <c r="G54" s="2" t="n">
        <f aca="false">$P54*Pctgs!G54</f>
        <v>18</v>
      </c>
      <c r="H54" s="2" t="n">
        <f aca="false">$P54*Pctgs!H54</f>
        <v>0</v>
      </c>
      <c r="I54" s="2" t="n">
        <f aca="false">$P54*Pctgs!I54</f>
        <v>9</v>
      </c>
      <c r="J54" s="2" t="n">
        <f aca="false">$P54*Pctgs!J54</f>
        <v>9</v>
      </c>
      <c r="K54" s="2" t="n">
        <f aca="false">$P54*Pctgs!K54</f>
        <v>0</v>
      </c>
      <c r="L54" s="2" t="n">
        <f aca="false">$P54*Pctgs!L54</f>
        <v>63</v>
      </c>
      <c r="M54" s="2" t="n">
        <f aca="false">$P54*Pctgs!M54</f>
        <v>0</v>
      </c>
      <c r="N54" s="2" t="n">
        <f aca="false">SUM(D54:M54)</f>
        <v>180</v>
      </c>
      <c r="P54" s="2" t="n">
        <f aca="false">VLOOKUP(B54,$S$1:$T$7,2)</f>
        <v>180</v>
      </c>
      <c r="Q54" s="19" t="s">
        <v>41</v>
      </c>
    </row>
    <row r="55" customFormat="false" ht="12.75" hidden="false" customHeight="false" outlineLevel="0" collapsed="false">
      <c r="A55" s="19" t="s">
        <v>42</v>
      </c>
      <c r="B55" s="19" t="s">
        <v>75</v>
      </c>
      <c r="C55" s="19" t="n">
        <f aca="false">C54+1</f>
        <v>40</v>
      </c>
      <c r="D55" s="2" t="n">
        <f aca="false">$P55*Pctgs!D55</f>
        <v>0</v>
      </c>
      <c r="E55" s="2" t="n">
        <f aca="false">$P55*Pctgs!E55</f>
        <v>7.5</v>
      </c>
      <c r="F55" s="2" t="n">
        <f aca="false">$P55*Pctgs!F55</f>
        <v>60</v>
      </c>
      <c r="G55" s="2" t="n">
        <f aca="false">$P55*Pctgs!G55</f>
        <v>7.5</v>
      </c>
      <c r="H55" s="2" t="n">
        <f aca="false">$P55*Pctgs!H55</f>
        <v>0</v>
      </c>
      <c r="I55" s="2" t="n">
        <f aca="false">$P55*Pctgs!I55</f>
        <v>7.5</v>
      </c>
      <c r="J55" s="2" t="n">
        <f aca="false">$P55*Pctgs!J55</f>
        <v>7.5</v>
      </c>
      <c r="K55" s="2" t="n">
        <f aca="false">$P55*Pctgs!K55</f>
        <v>0</v>
      </c>
      <c r="L55" s="2" t="n">
        <f aca="false">$P55*Pctgs!L55</f>
        <v>60</v>
      </c>
      <c r="M55" s="2" t="n">
        <f aca="false">$P55*Pctgs!M55</f>
        <v>0</v>
      </c>
      <c r="N55" s="2" t="n">
        <f aca="false">SUM(D55:M55)</f>
        <v>150</v>
      </c>
      <c r="P55" s="2" t="n">
        <f aca="false">VLOOKUP(B55,$S$1:$T$7,2)</f>
        <v>150</v>
      </c>
      <c r="Q55" s="19" t="s">
        <v>42</v>
      </c>
    </row>
    <row r="56" customFormat="false" ht="12.75" hidden="false" customHeight="false" outlineLevel="0" collapsed="false">
      <c r="A56" s="19" t="s">
        <v>44</v>
      </c>
      <c r="B56" s="19" t="s">
        <v>75</v>
      </c>
      <c r="C56" s="19" t="n">
        <f aca="false">C55+1</f>
        <v>41</v>
      </c>
      <c r="D56" s="2" t="n">
        <f aca="false">$P56*Pctgs!D56</f>
        <v>0</v>
      </c>
      <c r="E56" s="2" t="n">
        <f aca="false">$P56*Pctgs!E56</f>
        <v>7.5</v>
      </c>
      <c r="F56" s="2" t="n">
        <f aca="false">$P56*Pctgs!F56</f>
        <v>60</v>
      </c>
      <c r="G56" s="2" t="n">
        <f aca="false">$P56*Pctgs!G56</f>
        <v>7.5</v>
      </c>
      <c r="H56" s="2" t="n">
        <f aca="false">$P56*Pctgs!H56</f>
        <v>0</v>
      </c>
      <c r="I56" s="2" t="n">
        <f aca="false">$P56*Pctgs!I56</f>
        <v>7.5</v>
      </c>
      <c r="J56" s="2" t="n">
        <f aca="false">$P56*Pctgs!J56</f>
        <v>7.5</v>
      </c>
      <c r="K56" s="2" t="n">
        <f aca="false">$P56*Pctgs!K56</f>
        <v>0</v>
      </c>
      <c r="L56" s="2" t="n">
        <f aca="false">$P56*Pctgs!L56</f>
        <v>60</v>
      </c>
      <c r="M56" s="2" t="n">
        <f aca="false">$P56*Pctgs!M56</f>
        <v>0</v>
      </c>
      <c r="N56" s="2" t="n">
        <f aca="false">SUM(D56:M56)</f>
        <v>150</v>
      </c>
      <c r="P56" s="2" t="n">
        <f aca="false">VLOOKUP(B56,$S$1:$T$7,2)</f>
        <v>150</v>
      </c>
      <c r="Q56" s="19" t="s">
        <v>44</v>
      </c>
    </row>
    <row r="57" customFormat="false" ht="12.75" hidden="false" customHeight="false" outlineLevel="0" collapsed="false">
      <c r="A57" s="19" t="s">
        <v>103</v>
      </c>
      <c r="B57" s="19" t="s">
        <v>73</v>
      </c>
      <c r="C57" s="19" t="n">
        <f aca="false">C56+1</f>
        <v>42</v>
      </c>
      <c r="D57" s="2" t="n">
        <f aca="false">$P57*Pctgs!D57</f>
        <v>0</v>
      </c>
      <c r="E57" s="2" t="n">
        <f aca="false">$P57*Pctgs!E57</f>
        <v>5.5</v>
      </c>
      <c r="F57" s="2" t="n">
        <f aca="false">$P57*Pctgs!F57</f>
        <v>55</v>
      </c>
      <c r="G57" s="2" t="n">
        <f aca="false">$P57*Pctgs!G57</f>
        <v>5.5</v>
      </c>
      <c r="H57" s="2" t="n">
        <f aca="false">$P57*Pctgs!H57</f>
        <v>0</v>
      </c>
      <c r="I57" s="2" t="n">
        <f aca="false">$P57*Pctgs!I57</f>
        <v>5.5</v>
      </c>
      <c r="J57" s="2" t="n">
        <f aca="false">$P57*Pctgs!J57</f>
        <v>5.5</v>
      </c>
      <c r="K57" s="2" t="n">
        <f aca="false">$P57*Pctgs!K57</f>
        <v>0</v>
      </c>
      <c r="L57" s="2" t="n">
        <f aca="false">$P57*Pctgs!L57</f>
        <v>33</v>
      </c>
      <c r="M57" s="2" t="n">
        <f aca="false">$P57*Pctgs!M57</f>
        <v>0</v>
      </c>
      <c r="N57" s="2" t="n">
        <f aca="false">SUM(D57:M57)</f>
        <v>110</v>
      </c>
      <c r="P57" s="2" t="n">
        <f aca="false">VLOOKUP(B57,$S$1:$T$7,2)</f>
        <v>110</v>
      </c>
      <c r="Q57" s="19" t="s">
        <v>103</v>
      </c>
    </row>
    <row r="58" customFormat="false" ht="12.75" hidden="false" customHeight="false" outlineLevel="0" collapsed="false">
      <c r="A58" s="19" t="s">
        <v>104</v>
      </c>
      <c r="B58" s="19" t="s">
        <v>73</v>
      </c>
      <c r="C58" s="19" t="n">
        <f aca="false">C57+1</f>
        <v>43</v>
      </c>
      <c r="D58" s="2" t="n">
        <f aca="false">$P58*Pctgs!D58</f>
        <v>0</v>
      </c>
      <c r="E58" s="2" t="n">
        <f aca="false">$P58*Pctgs!E58</f>
        <v>5.5</v>
      </c>
      <c r="F58" s="2" t="n">
        <f aca="false">$P58*Pctgs!F58</f>
        <v>88</v>
      </c>
      <c r="G58" s="2" t="n">
        <f aca="false">$P58*Pctgs!G58</f>
        <v>5.5</v>
      </c>
      <c r="H58" s="2" t="n">
        <f aca="false">$P58*Pctgs!H58</f>
        <v>0</v>
      </c>
      <c r="I58" s="2" t="n">
        <f aca="false">$P58*Pctgs!I58</f>
        <v>5.5</v>
      </c>
      <c r="J58" s="2" t="n">
        <f aca="false">$P58*Pctgs!J58</f>
        <v>5.5</v>
      </c>
      <c r="K58" s="2" t="n">
        <f aca="false">$P58*Pctgs!K58</f>
        <v>0</v>
      </c>
      <c r="L58" s="2" t="n">
        <f aca="false">$P58*Pctgs!L58</f>
        <v>0</v>
      </c>
      <c r="M58" s="2" t="n">
        <f aca="false">$P58*Pctgs!M58</f>
        <v>0</v>
      </c>
      <c r="N58" s="2" t="n">
        <f aca="false">SUM(D58:M58)</f>
        <v>110</v>
      </c>
      <c r="P58" s="2" t="n">
        <f aca="false">VLOOKUP(B58,$S$1:$T$7,2)</f>
        <v>110</v>
      </c>
      <c r="Q58" s="19" t="s">
        <v>104</v>
      </c>
    </row>
    <row r="59" customFormat="false" ht="12.75" hidden="false" customHeight="false" outlineLevel="0" collapsed="false">
      <c r="A59" s="19" t="s">
        <v>38</v>
      </c>
      <c r="B59" s="19" t="s">
        <v>74</v>
      </c>
      <c r="C59" s="19" t="n">
        <f aca="false">C58+1</f>
        <v>44</v>
      </c>
      <c r="D59" s="2" t="n">
        <f aca="false">$P59*Pctgs!D59</f>
        <v>0</v>
      </c>
      <c r="E59" s="2" t="n">
        <f aca="false">$P59*Pctgs!E59</f>
        <v>0</v>
      </c>
      <c r="F59" s="2" t="n">
        <f aca="false">$P59*Pctgs!F59</f>
        <v>0</v>
      </c>
      <c r="G59" s="2" t="n">
        <f aca="false">$P59*Pctgs!G59</f>
        <v>0</v>
      </c>
      <c r="H59" s="2" t="n">
        <f aca="false">$P59*Pctgs!H59</f>
        <v>0</v>
      </c>
      <c r="I59" s="2" t="n">
        <f aca="false">$P59*Pctgs!I59</f>
        <v>0</v>
      </c>
      <c r="J59" s="2" t="n">
        <f aca="false">$P59*Pctgs!J59</f>
        <v>180</v>
      </c>
      <c r="K59" s="2" t="n">
        <f aca="false">$P59*Pctgs!K59</f>
        <v>0</v>
      </c>
      <c r="L59" s="2" t="n">
        <f aca="false">$P59*Pctgs!L59</f>
        <v>0</v>
      </c>
      <c r="M59" s="2" t="n">
        <f aca="false">$P59*Pctgs!M59</f>
        <v>0</v>
      </c>
      <c r="N59" s="2" t="n">
        <f aca="false">SUM(D59:M59)</f>
        <v>180</v>
      </c>
      <c r="P59" s="2" t="n">
        <f aca="false">VLOOKUP(B59,$S$1:$T$7,2)</f>
        <v>180</v>
      </c>
      <c r="Q59" s="19" t="s">
        <v>38</v>
      </c>
    </row>
    <row r="60" customFormat="false" ht="12.75" hidden="false" customHeight="false" outlineLevel="0" collapsed="false">
      <c r="A60" s="19" t="s">
        <v>39</v>
      </c>
      <c r="B60" s="19" t="s">
        <v>75</v>
      </c>
      <c r="C60" s="19" t="n">
        <f aca="false">C59+1</f>
        <v>45</v>
      </c>
      <c r="D60" s="2" t="n">
        <f aca="false">$P60*Pctgs!D60</f>
        <v>0</v>
      </c>
      <c r="E60" s="2" t="n">
        <f aca="false">$P60*Pctgs!E60</f>
        <v>0</v>
      </c>
      <c r="F60" s="2" t="n">
        <f aca="false">$P60*Pctgs!F60</f>
        <v>0</v>
      </c>
      <c r="G60" s="2" t="n">
        <f aca="false">$P60*Pctgs!G60</f>
        <v>0</v>
      </c>
      <c r="H60" s="2" t="n">
        <f aca="false">$P60*Pctgs!H60</f>
        <v>0</v>
      </c>
      <c r="I60" s="2" t="n">
        <f aca="false">$P60*Pctgs!I60</f>
        <v>0</v>
      </c>
      <c r="J60" s="2" t="n">
        <f aca="false">$P60*Pctgs!J60</f>
        <v>150</v>
      </c>
      <c r="K60" s="2" t="n">
        <f aca="false">$P60*Pctgs!K60</f>
        <v>0</v>
      </c>
      <c r="L60" s="2" t="n">
        <f aca="false">$P60*Pctgs!L60</f>
        <v>0</v>
      </c>
      <c r="M60" s="2" t="n">
        <f aca="false">$P60*Pctgs!M60</f>
        <v>0</v>
      </c>
      <c r="N60" s="2" t="n">
        <f aca="false">SUM(D60:M60)</f>
        <v>150</v>
      </c>
      <c r="P60" s="2" t="n">
        <f aca="false">VLOOKUP(B60,$S$1:$T$7,2)</f>
        <v>150</v>
      </c>
      <c r="Q60" s="19" t="s">
        <v>39</v>
      </c>
    </row>
    <row r="61" customFormat="false" ht="12.75" hidden="false" customHeight="false" outlineLevel="0" collapsed="false">
      <c r="A61" s="19" t="s">
        <v>40</v>
      </c>
      <c r="B61" s="19" t="s">
        <v>73</v>
      </c>
      <c r="C61" s="19" t="n">
        <f aca="false">C60+1</f>
        <v>46</v>
      </c>
      <c r="D61" s="2" t="n">
        <f aca="false">$P61*Pctgs!D61</f>
        <v>0</v>
      </c>
      <c r="E61" s="2" t="n">
        <f aca="false">$P61*Pctgs!E61</f>
        <v>0</v>
      </c>
      <c r="F61" s="2" t="n">
        <f aca="false">$P61*Pctgs!F61</f>
        <v>0</v>
      </c>
      <c r="G61" s="2" t="n">
        <f aca="false">$P61*Pctgs!G61</f>
        <v>0</v>
      </c>
      <c r="H61" s="2" t="n">
        <f aca="false">$P61*Pctgs!H61</f>
        <v>0</v>
      </c>
      <c r="I61" s="2" t="n">
        <f aca="false">$P61*Pctgs!I61</f>
        <v>0</v>
      </c>
      <c r="J61" s="2" t="n">
        <f aca="false">$P61*Pctgs!J61</f>
        <v>110</v>
      </c>
      <c r="K61" s="2" t="n">
        <f aca="false">$P61*Pctgs!K61</f>
        <v>0</v>
      </c>
      <c r="L61" s="2" t="n">
        <f aca="false">$P61*Pctgs!L61</f>
        <v>0</v>
      </c>
      <c r="M61" s="2" t="n">
        <f aca="false">$P61*Pctgs!M61</f>
        <v>0</v>
      </c>
      <c r="N61" s="2" t="n">
        <f aca="false">SUM(D61:M61)</f>
        <v>110</v>
      </c>
      <c r="P61" s="2" t="n">
        <f aca="false">VLOOKUP(B61,$S$1:$T$7,2)</f>
        <v>110</v>
      </c>
      <c r="Q61" s="19" t="s">
        <v>40</v>
      </c>
    </row>
    <row r="62" customFormat="false" ht="12.75" hidden="false" customHeight="false" outlineLevel="0" collapsed="false">
      <c r="A62" s="19" t="s">
        <v>43</v>
      </c>
      <c r="B62" s="19" t="s">
        <v>75</v>
      </c>
      <c r="C62" s="19" t="n">
        <f aca="false">C61+1</f>
        <v>47</v>
      </c>
      <c r="D62" s="2" t="n">
        <f aca="false">$P62*Pctgs!D62</f>
        <v>0</v>
      </c>
      <c r="E62" s="2" t="n">
        <f aca="false">$P62*Pctgs!E62</f>
        <v>0</v>
      </c>
      <c r="F62" s="2" t="n">
        <f aca="false">$P62*Pctgs!F62</f>
        <v>0</v>
      </c>
      <c r="G62" s="2" t="n">
        <f aca="false">$P62*Pctgs!G62</f>
        <v>0</v>
      </c>
      <c r="H62" s="2" t="n">
        <f aca="false">$P62*Pctgs!H62</f>
        <v>0</v>
      </c>
      <c r="I62" s="2" t="n">
        <f aca="false">$P62*Pctgs!I62</f>
        <v>0</v>
      </c>
      <c r="J62" s="2" t="n">
        <f aca="false">$P62*Pctgs!J62</f>
        <v>150</v>
      </c>
      <c r="K62" s="2" t="n">
        <f aca="false">$P62*Pctgs!K62</f>
        <v>0</v>
      </c>
      <c r="L62" s="2" t="n">
        <f aca="false">$P62*Pctgs!L62</f>
        <v>0</v>
      </c>
      <c r="M62" s="2" t="n">
        <f aca="false">$P62*Pctgs!M62</f>
        <v>0</v>
      </c>
      <c r="N62" s="2" t="n">
        <f aca="false">SUM(D62:M62)</f>
        <v>150</v>
      </c>
      <c r="P62" s="2" t="n">
        <f aca="false">VLOOKUP(B62,$S$1:$T$7,2)</f>
        <v>150</v>
      </c>
      <c r="Q62" s="19" t="s">
        <v>43</v>
      </c>
    </row>
    <row r="63" customFormat="false" ht="12.75" hidden="false" customHeight="false" outlineLevel="0" collapsed="false">
      <c r="A63" s="19" t="s">
        <v>37</v>
      </c>
      <c r="B63" s="19" t="s">
        <v>72</v>
      </c>
      <c r="C63" s="19" t="n">
        <f aca="false">C62+1</f>
        <v>48</v>
      </c>
      <c r="D63" s="2" t="n">
        <f aca="false">$P63*Pctgs!D63</f>
        <v>0</v>
      </c>
      <c r="E63" s="2" t="n">
        <f aca="false">$P63*Pctgs!E63</f>
        <v>0</v>
      </c>
      <c r="F63" s="2" t="n">
        <f aca="false">$P63*Pctgs!F63</f>
        <v>0</v>
      </c>
      <c r="G63" s="2" t="n">
        <f aca="false">$P63*Pctgs!G63</f>
        <v>0</v>
      </c>
      <c r="H63" s="2" t="n">
        <f aca="false">$P63*Pctgs!H63</f>
        <v>0</v>
      </c>
      <c r="I63" s="2" t="n">
        <f aca="false">$P63*Pctgs!I63</f>
        <v>0</v>
      </c>
      <c r="J63" s="2" t="n">
        <f aca="false">$P63*Pctgs!J63</f>
        <v>70</v>
      </c>
      <c r="K63" s="2" t="n">
        <f aca="false">$P63*Pctgs!K63</f>
        <v>0</v>
      </c>
      <c r="L63" s="2" t="n">
        <f aca="false">$P63*Pctgs!L63</f>
        <v>0</v>
      </c>
      <c r="M63" s="2" t="n">
        <f aca="false">$P63*Pctgs!M63</f>
        <v>0</v>
      </c>
      <c r="N63" s="2" t="n">
        <f aca="false">SUM(D63:M63)</f>
        <v>70</v>
      </c>
      <c r="P63" s="2" t="n">
        <f aca="false">VLOOKUP(B63,$S$1:$T$7,2)</f>
        <v>70</v>
      </c>
      <c r="Q63" s="19" t="s">
        <v>37</v>
      </c>
    </row>
    <row r="64" customFormat="false" ht="12.75" hidden="false" customHeight="false" outlineLevel="0" collapsed="false">
      <c r="A64" s="19" t="s">
        <v>105</v>
      </c>
      <c r="B64" s="19" t="s">
        <v>72</v>
      </c>
      <c r="C64" s="19" t="n">
        <f aca="false">C63+1</f>
        <v>49</v>
      </c>
      <c r="D64" s="2" t="n">
        <f aca="false">$P64*Pctgs!D64</f>
        <v>0</v>
      </c>
      <c r="E64" s="2" t="n">
        <f aca="false">$P64*Pctgs!E64</f>
        <v>0</v>
      </c>
      <c r="F64" s="2" t="n">
        <f aca="false">$P64*Pctgs!F64</f>
        <v>0</v>
      </c>
      <c r="G64" s="2" t="n">
        <f aca="false">$P64*Pctgs!G64</f>
        <v>0</v>
      </c>
      <c r="H64" s="2" t="n">
        <f aca="false">$P64*Pctgs!H64</f>
        <v>0</v>
      </c>
      <c r="I64" s="2" t="n">
        <f aca="false">$P64*Pctgs!I64</f>
        <v>0</v>
      </c>
      <c r="J64" s="2" t="n">
        <f aca="false">$P64*Pctgs!J64</f>
        <v>70</v>
      </c>
      <c r="K64" s="2" t="n">
        <f aca="false">$P64*Pctgs!K64</f>
        <v>0</v>
      </c>
      <c r="L64" s="2" t="n">
        <f aca="false">$P64*Pctgs!L64</f>
        <v>0</v>
      </c>
      <c r="M64" s="2" t="n">
        <f aca="false">$P64*Pctgs!M64</f>
        <v>0</v>
      </c>
      <c r="N64" s="2" t="n">
        <f aca="false">SUM(D64:M64)</f>
        <v>70</v>
      </c>
      <c r="P64" s="2" t="n">
        <f aca="false">VLOOKUP(B64,$S$1:$T$7,2)</f>
        <v>70</v>
      </c>
      <c r="Q64" s="19" t="s">
        <v>104</v>
      </c>
    </row>
    <row r="65" customFormat="false" ht="12.75" hidden="false" customHeight="false" outlineLevel="0" collapsed="false">
      <c r="A65" s="19" t="s">
        <v>89</v>
      </c>
      <c r="B65" s="19" t="s">
        <v>75</v>
      </c>
      <c r="C65" s="19" t="n">
        <f aca="false">C64+1</f>
        <v>50</v>
      </c>
      <c r="D65" s="2" t="n">
        <f aca="false">$P65*Pctgs!D65</f>
        <v>0</v>
      </c>
      <c r="E65" s="2" t="n">
        <f aca="false">$P65*Pctgs!E65</f>
        <v>0</v>
      </c>
      <c r="F65" s="2" t="n">
        <f aca="false">$P65*Pctgs!F65</f>
        <v>0</v>
      </c>
      <c r="G65" s="2" t="n">
        <f aca="false">$P65*Pctgs!G65</f>
        <v>0</v>
      </c>
      <c r="H65" s="2" t="n">
        <f aca="false">$P65*Pctgs!H65</f>
        <v>0</v>
      </c>
      <c r="I65" s="2" t="n">
        <f aca="false">$P65*Pctgs!I65</f>
        <v>0</v>
      </c>
      <c r="J65" s="2" t="n">
        <f aca="false">$P65*Pctgs!J65</f>
        <v>150</v>
      </c>
      <c r="K65" s="2" t="n">
        <f aca="false">$P65*Pctgs!K65</f>
        <v>0</v>
      </c>
      <c r="L65" s="2" t="n">
        <f aca="false">$P65*Pctgs!L65</f>
        <v>0</v>
      </c>
      <c r="M65" s="2" t="n">
        <f aca="false">$P65*Pctgs!M65</f>
        <v>0</v>
      </c>
      <c r="N65" s="2" t="n">
        <f aca="false">SUM(D65:M65)</f>
        <v>150</v>
      </c>
      <c r="P65" s="2" t="n">
        <f aca="false">VLOOKUP(B65,$S$1:$T$7,2)</f>
        <v>150</v>
      </c>
      <c r="Q65" s="19" t="s">
        <v>89</v>
      </c>
    </row>
    <row r="66" customFormat="false" ht="12.75" hidden="false" customHeight="false" outlineLevel="0" collapsed="false">
      <c r="A66" s="13"/>
      <c r="B66" s="13"/>
      <c r="C66" s="13"/>
      <c r="D66" s="2" t="s">
        <v>12</v>
      </c>
      <c r="E66" s="2" t="s">
        <v>12</v>
      </c>
      <c r="F66" s="2" t="s">
        <v>12</v>
      </c>
      <c r="G66" s="2" t="s">
        <v>12</v>
      </c>
      <c r="H66" s="2" t="s">
        <v>12</v>
      </c>
      <c r="I66" s="2" t="s">
        <v>12</v>
      </c>
      <c r="J66" s="2" t="s">
        <v>12</v>
      </c>
      <c r="K66" s="2" t="s">
        <v>12</v>
      </c>
      <c r="L66" s="2" t="s">
        <v>12</v>
      </c>
      <c r="M66" s="2" t="s">
        <v>12</v>
      </c>
      <c r="P66" s="2" t="s">
        <v>12</v>
      </c>
      <c r="Q66" s="13"/>
    </row>
    <row r="67" customFormat="false" ht="12.75" hidden="false" customHeight="false" outlineLevel="0" collapsed="false">
      <c r="A67" s="13" t="s">
        <v>46</v>
      </c>
      <c r="B67" s="13" t="s">
        <v>88</v>
      </c>
      <c r="C67" s="13" t="n">
        <v>51</v>
      </c>
      <c r="D67" s="2" t="n">
        <f aca="false">$P67*Pctgs!D67</f>
        <v>0</v>
      </c>
      <c r="E67" s="2" t="n">
        <f aca="false">$P67*Pctgs!E67</f>
        <v>0</v>
      </c>
      <c r="F67" s="2" t="n">
        <f aca="false">$P67*Pctgs!F67</f>
        <v>240</v>
      </c>
      <c r="G67" s="2" t="n">
        <f aca="false">$P67*Pctgs!G67</f>
        <v>0</v>
      </c>
      <c r="H67" s="2" t="n">
        <f aca="false">$P67*Pctgs!H67</f>
        <v>0</v>
      </c>
      <c r="I67" s="2" t="n">
        <f aca="false">$P67*Pctgs!I67</f>
        <v>0</v>
      </c>
      <c r="J67" s="2" t="n">
        <f aca="false">$P67*Pctgs!J67</f>
        <v>0</v>
      </c>
      <c r="K67" s="2" t="n">
        <f aca="false">$P67*Pctgs!K67</f>
        <v>0</v>
      </c>
      <c r="L67" s="2" t="n">
        <f aca="false">$P67*Pctgs!L67</f>
        <v>0</v>
      </c>
      <c r="M67" s="2" t="n">
        <f aca="false">$P67*Pctgs!M67</f>
        <v>0</v>
      </c>
      <c r="N67" s="2" t="n">
        <f aca="false">SUM(D67:M67)</f>
        <v>240</v>
      </c>
      <c r="P67" s="2" t="n">
        <v>240</v>
      </c>
      <c r="Q67" s="13" t="s">
        <v>46</v>
      </c>
    </row>
    <row r="68" customFormat="false" ht="12.75" hidden="false" customHeight="false" outlineLevel="0" collapsed="false">
      <c r="A68" s="13" t="s">
        <v>47</v>
      </c>
      <c r="B68" s="13" t="s">
        <v>75</v>
      </c>
      <c r="C68" s="13" t="n">
        <f aca="false">C67+1</f>
        <v>52</v>
      </c>
      <c r="D68" s="2" t="n">
        <f aca="false">$P68*Pctgs!D68</f>
        <v>0</v>
      </c>
      <c r="E68" s="2" t="n">
        <f aca="false">$P68*Pctgs!E68</f>
        <v>0</v>
      </c>
      <c r="F68" s="2" t="n">
        <f aca="false">$P68*Pctgs!F68</f>
        <v>150</v>
      </c>
      <c r="G68" s="2" t="n">
        <f aca="false">$P68*Pctgs!G68</f>
        <v>0</v>
      </c>
      <c r="H68" s="2" t="n">
        <f aca="false">$P68*Pctgs!H68</f>
        <v>0</v>
      </c>
      <c r="I68" s="2" t="n">
        <f aca="false">$P68*Pctgs!I68</f>
        <v>0</v>
      </c>
      <c r="J68" s="2" t="n">
        <f aca="false">$P68*Pctgs!J68</f>
        <v>0</v>
      </c>
      <c r="K68" s="2" t="n">
        <f aca="false">$P68*Pctgs!K68</f>
        <v>0</v>
      </c>
      <c r="L68" s="2" t="n">
        <f aca="false">$P68*Pctgs!L68</f>
        <v>0</v>
      </c>
      <c r="M68" s="2" t="n">
        <f aca="false">$P68*Pctgs!M68</f>
        <v>0</v>
      </c>
      <c r="N68" s="2" t="n">
        <f aca="false">SUM(D68:M68)</f>
        <v>150</v>
      </c>
      <c r="P68" s="2" t="n">
        <f aca="false">VLOOKUP(B68,$S$1:$T$7,2)</f>
        <v>150</v>
      </c>
      <c r="Q68" s="13" t="s">
        <v>47</v>
      </c>
    </row>
    <row r="69" customFormat="false" ht="12.75" hidden="false" customHeight="false" outlineLevel="0" collapsed="false">
      <c r="A69" s="13" t="s">
        <v>106</v>
      </c>
      <c r="B69" s="13" t="s">
        <v>75</v>
      </c>
      <c r="C69" s="13" t="n">
        <f aca="false">C68+1</f>
        <v>53</v>
      </c>
      <c r="D69" s="2" t="n">
        <f aca="false">$P69*Pctgs!D69</f>
        <v>0</v>
      </c>
      <c r="E69" s="2" t="n">
        <f aca="false">$P69*Pctgs!E69</f>
        <v>0</v>
      </c>
      <c r="F69" s="2" t="n">
        <f aca="false">$P69*Pctgs!F69</f>
        <v>150</v>
      </c>
      <c r="G69" s="2" t="n">
        <f aca="false">$P69*Pctgs!G69</f>
        <v>0</v>
      </c>
      <c r="H69" s="2" t="n">
        <f aca="false">$P69*Pctgs!H69</f>
        <v>0</v>
      </c>
      <c r="I69" s="2" t="n">
        <f aca="false">$P69*Pctgs!I69</f>
        <v>0</v>
      </c>
      <c r="J69" s="2" t="n">
        <f aca="false">$P69*Pctgs!J69</f>
        <v>0</v>
      </c>
      <c r="K69" s="2" t="n">
        <f aca="false">$P69*Pctgs!K69</f>
        <v>0</v>
      </c>
      <c r="L69" s="2" t="n">
        <f aca="false">$P69*Pctgs!L69</f>
        <v>0</v>
      </c>
      <c r="M69" s="2" t="n">
        <f aca="false">$P69*Pctgs!M69</f>
        <v>0</v>
      </c>
      <c r="N69" s="2" t="n">
        <f aca="false">SUM(D69:M69)</f>
        <v>150</v>
      </c>
      <c r="P69" s="2" t="n">
        <f aca="false">VLOOKUP(B69,$S$1:$T$7,2)</f>
        <v>150</v>
      </c>
      <c r="Q69" s="13" t="s">
        <v>106</v>
      </c>
    </row>
    <row r="70" customFormat="false" ht="12.75" hidden="false" customHeight="false" outlineLevel="0" collapsed="false">
      <c r="A70" s="13" t="s">
        <v>24</v>
      </c>
      <c r="B70" s="13" t="s">
        <v>75</v>
      </c>
      <c r="C70" s="13" t="n">
        <f aca="false">C69+1</f>
        <v>54</v>
      </c>
      <c r="D70" s="2" t="n">
        <f aca="false">$P70*Pctgs!D70</f>
        <v>0</v>
      </c>
      <c r="E70" s="2" t="n">
        <f aca="false">$P70*Pctgs!E70</f>
        <v>0</v>
      </c>
      <c r="F70" s="2" t="n">
        <f aca="false">$P70*Pctgs!F70</f>
        <v>150</v>
      </c>
      <c r="G70" s="2" t="n">
        <f aca="false">$P70*Pctgs!G70</f>
        <v>0</v>
      </c>
      <c r="H70" s="2" t="n">
        <f aca="false">$P70*Pctgs!H70</f>
        <v>0</v>
      </c>
      <c r="I70" s="2" t="n">
        <f aca="false">$P70*Pctgs!I70</f>
        <v>0</v>
      </c>
      <c r="J70" s="2" t="n">
        <f aca="false">$P70*Pctgs!J70</f>
        <v>0</v>
      </c>
      <c r="K70" s="2" t="n">
        <f aca="false">$P70*Pctgs!K70</f>
        <v>0</v>
      </c>
      <c r="L70" s="2" t="n">
        <f aca="false">$P70*Pctgs!L70</f>
        <v>0</v>
      </c>
      <c r="M70" s="2" t="n">
        <f aca="false">$P70*Pctgs!M70</f>
        <v>0</v>
      </c>
      <c r="N70" s="2" t="n">
        <f aca="false">SUM(D70:M70)</f>
        <v>150</v>
      </c>
      <c r="P70" s="2" t="n">
        <f aca="false">VLOOKUP(B70,$S$1:$T$7,2)</f>
        <v>150</v>
      </c>
      <c r="Q70" s="13" t="s">
        <v>24</v>
      </c>
    </row>
    <row r="71" customFormat="false" ht="12.75" hidden="false" customHeight="false" outlineLevel="0" collapsed="false">
      <c r="A71" s="13" t="s">
        <v>107</v>
      </c>
      <c r="B71" s="13" t="s">
        <v>49</v>
      </c>
      <c r="C71" s="13" t="n">
        <f aca="false">C70+1</f>
        <v>55</v>
      </c>
      <c r="D71" s="2" t="n">
        <f aca="false">$P71*Pctgs!D71</f>
        <v>0</v>
      </c>
      <c r="E71" s="2" t="n">
        <f aca="false">$P71*Pctgs!E71</f>
        <v>0</v>
      </c>
      <c r="F71" s="2" t="n">
        <f aca="false">$P71*Pctgs!F71</f>
        <v>45</v>
      </c>
      <c r="G71" s="2" t="n">
        <f aca="false">$P71*Pctgs!G71</f>
        <v>0</v>
      </c>
      <c r="H71" s="2" t="n">
        <f aca="false">$P71*Pctgs!H71</f>
        <v>0</v>
      </c>
      <c r="I71" s="2" t="n">
        <f aca="false">$P71*Pctgs!I71</f>
        <v>0</v>
      </c>
      <c r="J71" s="2" t="n">
        <f aca="false">$P71*Pctgs!J71</f>
        <v>0</v>
      </c>
      <c r="K71" s="2" t="n">
        <f aca="false">$P71*Pctgs!K71</f>
        <v>0</v>
      </c>
      <c r="L71" s="2" t="n">
        <f aca="false">$P71*Pctgs!L71</f>
        <v>0</v>
      </c>
      <c r="M71" s="2" t="n">
        <f aca="false">$P71*Pctgs!M71</f>
        <v>0</v>
      </c>
      <c r="N71" s="2" t="n">
        <f aca="false">SUM(D71:M71)</f>
        <v>45</v>
      </c>
      <c r="P71" s="2" t="n">
        <f aca="false">VLOOKUP(B71,$S$1:$T$7,2)</f>
        <v>45</v>
      </c>
      <c r="Q71" s="13" t="s">
        <v>107</v>
      </c>
    </row>
    <row r="72" customFormat="false" ht="12.75" hidden="false" customHeight="false" outlineLevel="0" collapsed="false">
      <c r="A72" s="13" t="s">
        <v>108</v>
      </c>
      <c r="B72" s="13" t="s">
        <v>73</v>
      </c>
      <c r="C72" s="13" t="n">
        <f aca="false">C71+1</f>
        <v>56</v>
      </c>
      <c r="D72" s="2" t="n">
        <f aca="false">$P72*Pctgs!D72</f>
        <v>0</v>
      </c>
      <c r="E72" s="2" t="n">
        <f aca="false">$P72*Pctgs!E72</f>
        <v>0</v>
      </c>
      <c r="F72" s="2" t="n">
        <f aca="false">$P72*Pctgs!F72</f>
        <v>110</v>
      </c>
      <c r="G72" s="2" t="n">
        <f aca="false">$P72*Pctgs!G72</f>
        <v>0</v>
      </c>
      <c r="H72" s="2" t="n">
        <f aca="false">$P72*Pctgs!H72</f>
        <v>0</v>
      </c>
      <c r="I72" s="2" t="n">
        <f aca="false">$P72*Pctgs!I72</f>
        <v>0</v>
      </c>
      <c r="J72" s="2" t="n">
        <f aca="false">$P72*Pctgs!J72</f>
        <v>0</v>
      </c>
      <c r="K72" s="2" t="n">
        <f aca="false">$P72*Pctgs!K72</f>
        <v>0</v>
      </c>
      <c r="L72" s="2" t="n">
        <f aca="false">$P72*Pctgs!L72</f>
        <v>0</v>
      </c>
      <c r="M72" s="2" t="n">
        <f aca="false">$P72*Pctgs!M72</f>
        <v>0</v>
      </c>
      <c r="N72" s="2" t="n">
        <f aca="false">SUM(D72:M72)</f>
        <v>110</v>
      </c>
      <c r="P72" s="2" t="n">
        <f aca="false">VLOOKUP(B72,$S$1:$T$7,2)</f>
        <v>110</v>
      </c>
      <c r="Q72" s="13" t="s">
        <v>108</v>
      </c>
      <c r="R72" s="2" t="s">
        <v>12</v>
      </c>
    </row>
    <row r="74" customFormat="false" ht="12.75" hidden="false" customHeight="false" outlineLevel="0" collapsed="false">
      <c r="D74" s="2" t="n">
        <f aca="false">SUM(D12:D72)</f>
        <v>1589</v>
      </c>
      <c r="E74" s="2" t="n">
        <f aca="false">SUM(E12:E72)</f>
        <v>614</v>
      </c>
      <c r="F74" s="2" t="n">
        <f aca="false">SUM(F12:F72)</f>
        <v>1888.25</v>
      </c>
      <c r="G74" s="2" t="n">
        <f aca="false">SUM(G12:G72)</f>
        <v>208.5</v>
      </c>
      <c r="H74" s="2" t="n">
        <f aca="false">SUM(H12:H72)</f>
        <v>1163.5</v>
      </c>
      <c r="I74" s="2" t="n">
        <f aca="false">SUM(I12:I72)</f>
        <v>402.5</v>
      </c>
      <c r="J74" s="2" t="n">
        <f aca="false">SUM(J12:J72)</f>
        <v>1182</v>
      </c>
      <c r="K74" s="2" t="n">
        <f aca="false">SUM(K12:K72)</f>
        <v>64</v>
      </c>
      <c r="L74" s="2" t="n">
        <f aca="false">SUM(L12:L72)</f>
        <v>1515.25</v>
      </c>
      <c r="M74" s="2" t="n">
        <f aca="false">SUM(M12:M72)</f>
        <v>0</v>
      </c>
      <c r="N74" s="2" t="n">
        <f aca="false">SUM(N12:N72)</f>
        <v>8627</v>
      </c>
      <c r="P74" s="2" t="n">
        <f aca="false">SUM(D74:M74)</f>
        <v>8627</v>
      </c>
    </row>
    <row r="75" customFormat="false" ht="12.75" hidden="false" customHeight="false" outlineLevel="0" collapsed="false">
      <c r="D75" s="2" t="n">
        <f aca="false">D74/$P$74</f>
        <v>0.18418917352498</v>
      </c>
      <c r="E75" s="2" t="n">
        <f aca="false">E74/$P$74</f>
        <v>0.0711719021676133</v>
      </c>
      <c r="F75" s="2" t="n">
        <f aca="false">F74/$P$74</f>
        <v>0.218876782195433</v>
      </c>
      <c r="G75" s="2" t="n">
        <f aca="false">G74/$P$74</f>
        <v>0.0241683087979599</v>
      </c>
      <c r="H75" s="2" t="n">
        <f aca="false">H74/$P$74</f>
        <v>0.134867277153124</v>
      </c>
      <c r="I75" s="2" t="n">
        <f aca="false">I74/$P$74</f>
        <v>0.0466558479193231</v>
      </c>
      <c r="J75" s="2" t="n">
        <f aca="false">J74/$P$74</f>
        <v>0.137011707430161</v>
      </c>
      <c r="K75" s="2" t="n">
        <f aca="false">K74/$P$74</f>
        <v>0.00741856960704764</v>
      </c>
      <c r="L75" s="2" t="n">
        <f aca="false">L74/$P$74</f>
        <v>0.175640431204358</v>
      </c>
      <c r="M75" s="2" t="n">
        <f aca="false">M74/$P$74</f>
        <v>0</v>
      </c>
      <c r="N75" s="2" t="n">
        <f aca="false">SUM(D75:M75)</f>
        <v>1</v>
      </c>
      <c r="P75" s="2" t="n">
        <f aca="false">SUM(D75:M75)</f>
        <v>1</v>
      </c>
    </row>
    <row r="76" customFormat="false" ht="12.75" hidden="false" customHeight="false" outlineLevel="0" collapsed="false">
      <c r="R76" s="2" t="s">
        <v>12</v>
      </c>
      <c r="S76" s="2" t="s">
        <v>12</v>
      </c>
      <c r="T76" s="2" t="s">
        <v>12</v>
      </c>
    </row>
    <row r="77" customFormat="false" ht="12.75" hidden="false" customHeight="false" outlineLevel="0" collapsed="false">
      <c r="D77" s="13" t="s">
        <v>78</v>
      </c>
      <c r="E77" s="13" t="s">
        <v>79</v>
      </c>
      <c r="F77" s="13" t="s">
        <v>80</v>
      </c>
      <c r="G77" s="13" t="s">
        <v>81</v>
      </c>
      <c r="H77" s="13" t="s">
        <v>82</v>
      </c>
      <c r="I77" s="13" t="s">
        <v>83</v>
      </c>
      <c r="J77" s="13" t="s">
        <v>84</v>
      </c>
      <c r="K77" s="13" t="s">
        <v>85</v>
      </c>
      <c r="L77" s="13" t="s">
        <v>86</v>
      </c>
      <c r="M77" s="13"/>
      <c r="N77" s="13" t="s">
        <v>50</v>
      </c>
      <c r="R77" s="13" t="s">
        <v>12</v>
      </c>
      <c r="S77" s="2" t="s">
        <v>12</v>
      </c>
    </row>
    <row r="80" customFormat="false" ht="12.75" hidden="false" customHeight="false" outlineLevel="0" collapsed="false">
      <c r="D80" s="2" t="s">
        <v>12</v>
      </c>
      <c r="F80" s="2" t="s">
        <v>12</v>
      </c>
    </row>
    <row r="83" customFormat="false" ht="12.75" hidden="false" customHeight="false" outlineLevel="0" collapsed="false">
      <c r="A83" s="5" t="s">
        <v>109</v>
      </c>
      <c r="B83" s="5"/>
      <c r="D83" s="5" t="n">
        <v>0.184</v>
      </c>
      <c r="E83" s="5" t="n">
        <v>0.07</v>
      </c>
      <c r="F83" s="5" t="n">
        <v>0.218</v>
      </c>
      <c r="G83" s="5" t="n">
        <v>0.024</v>
      </c>
      <c r="H83" s="5" t="n">
        <v>0.135</v>
      </c>
      <c r="I83" s="5" t="n">
        <v>0.047</v>
      </c>
      <c r="J83" s="5" t="n">
        <v>0.137</v>
      </c>
      <c r="K83" s="5" t="n">
        <v>0.01</v>
      </c>
      <c r="L83" s="5" t="n">
        <v>0.175</v>
      </c>
      <c r="N83" s="2" t="n">
        <f aca="false">SUM(D83:M83)</f>
        <v>1</v>
      </c>
    </row>
    <row r="84" customFormat="false" ht="12.75" hidden="false" customHeight="false" outlineLevel="0" collapsed="false">
      <c r="D84" s="13" t="s">
        <v>78</v>
      </c>
      <c r="E84" s="13" t="s">
        <v>79</v>
      </c>
      <c r="F84" s="13" t="s">
        <v>80</v>
      </c>
      <c r="G84" s="13" t="s">
        <v>81</v>
      </c>
      <c r="H84" s="13" t="s">
        <v>82</v>
      </c>
      <c r="I84" s="13" t="s">
        <v>83</v>
      </c>
      <c r="J84" s="13" t="s">
        <v>84</v>
      </c>
      <c r="K84" s="13" t="s">
        <v>85</v>
      </c>
      <c r="L84" s="13" t="s">
        <v>86</v>
      </c>
      <c r="M84" s="13"/>
      <c r="N84" s="13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91"/>
  <sheetViews>
    <sheetView showFormulas="false" showGridLines="true" showRowColHeaders="true" showZeros="true" rightToLeft="false" tabSelected="false" showOutlineSymbols="true" defaultGridColor="true" view="normal" topLeftCell="A58" colorId="64" zoomScale="100" zoomScaleNormal="100" zoomScalePageLayoutView="100" workbookViewId="0">
      <selection pane="topLeft" activeCell="M59" activeCellId="0" sqref="M5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R1" s="2" t="s">
        <v>72</v>
      </c>
      <c r="S1" s="2" t="n">
        <v>70</v>
      </c>
    </row>
    <row r="2" customFormat="false" ht="12.75" hidden="false" customHeight="false" outlineLevel="0" collapsed="false">
      <c r="R2" s="2" t="s">
        <v>73</v>
      </c>
      <c r="S2" s="2" t="n">
        <v>110</v>
      </c>
    </row>
    <row r="3" customFormat="false" ht="12.75" hidden="false" customHeight="false" outlineLevel="0" collapsed="false">
      <c r="R3" s="2" t="s">
        <v>74</v>
      </c>
      <c r="S3" s="2" t="n">
        <v>180</v>
      </c>
    </row>
    <row r="4" customFormat="false" ht="12.75" hidden="false" customHeight="false" outlineLevel="0" collapsed="false">
      <c r="R4" s="2" t="s">
        <v>75</v>
      </c>
      <c r="S4" s="2" t="n">
        <v>150</v>
      </c>
    </row>
    <row r="5" customFormat="false" ht="12.75" hidden="false" customHeight="false" outlineLevel="0" collapsed="false">
      <c r="R5" s="2" t="s">
        <v>49</v>
      </c>
      <c r="S5" s="2" t="n">
        <v>45</v>
      </c>
    </row>
    <row r="6" customFormat="false" ht="12.75" hidden="false" customHeight="false" outlineLevel="0" collapsed="false">
      <c r="R6" s="2" t="s">
        <v>76</v>
      </c>
      <c r="S6" s="2" t="n">
        <v>40</v>
      </c>
    </row>
    <row r="7" customFormat="false" ht="12.75" hidden="false" customHeight="false" outlineLevel="0" collapsed="false">
      <c r="R7" s="2" t="s">
        <v>77</v>
      </c>
      <c r="S7" s="2" t="n">
        <v>45</v>
      </c>
    </row>
    <row r="9" customFormat="false" ht="12.75" hidden="false" customHeight="false" outlineLevel="0" collapsed="false">
      <c r="D9" s="13" t="s">
        <v>78</v>
      </c>
      <c r="E9" s="13" t="s">
        <v>79</v>
      </c>
      <c r="F9" s="13" t="s">
        <v>80</v>
      </c>
      <c r="G9" s="13" t="s">
        <v>81</v>
      </c>
      <c r="H9" s="13" t="s">
        <v>82</v>
      </c>
      <c r="I9" s="13" t="s">
        <v>83</v>
      </c>
      <c r="J9" s="13" t="s">
        <v>84</v>
      </c>
      <c r="K9" s="13" t="s">
        <v>85</v>
      </c>
      <c r="L9" s="13" t="s">
        <v>86</v>
      </c>
      <c r="M9" s="13"/>
      <c r="N9" s="13" t="s">
        <v>50</v>
      </c>
    </row>
    <row r="11" customFormat="false" ht="12.75" hidden="false" customHeight="false" outlineLevel="0" collapsed="false">
      <c r="R11" s="14" t="s">
        <v>74</v>
      </c>
      <c r="S11" s="14" t="s">
        <v>75</v>
      </c>
      <c r="T11" s="14" t="s">
        <v>73</v>
      </c>
      <c r="U11" s="14" t="s">
        <v>72</v>
      </c>
      <c r="V11" s="14" t="s">
        <v>76</v>
      </c>
      <c r="W11" s="14" t="s">
        <v>77</v>
      </c>
      <c r="X11" s="14" t="s">
        <v>49</v>
      </c>
      <c r="Y11" s="14" t="s">
        <v>110</v>
      </c>
      <c r="Z11" s="14" t="s">
        <v>88</v>
      </c>
      <c r="AA11" s="14"/>
      <c r="AB11" s="14" t="s">
        <v>50</v>
      </c>
    </row>
    <row r="12" customFormat="false" ht="12.75" hidden="false" customHeight="false" outlineLevel="0" collapsed="false">
      <c r="A12" s="13" t="s">
        <v>10</v>
      </c>
      <c r="B12" s="13" t="s">
        <v>110</v>
      </c>
      <c r="C12" s="13" t="n">
        <v>1</v>
      </c>
      <c r="D12" s="2" t="n">
        <v>0.25</v>
      </c>
      <c r="E12" s="2" t="n">
        <v>0.05</v>
      </c>
      <c r="F12" s="2" t="n">
        <v>0.125</v>
      </c>
      <c r="G12" s="2" t="n">
        <v>0.1</v>
      </c>
      <c r="H12" s="2" t="n">
        <v>0.075</v>
      </c>
      <c r="I12" s="2" t="n">
        <v>0.075</v>
      </c>
      <c r="J12" s="2" t="n">
        <v>0.15</v>
      </c>
      <c r="K12" s="2" t="n">
        <v>0.05</v>
      </c>
      <c r="L12" s="2" t="n">
        <v>0.125</v>
      </c>
      <c r="M12" s="2" t="n">
        <f aca="false">Sheet3!J43*$P12</f>
        <v>0</v>
      </c>
      <c r="N12" s="2" t="n">
        <f aca="false">SUM(D12:M12)</f>
        <v>1</v>
      </c>
      <c r="Q12" s="13" t="s">
        <v>10</v>
      </c>
      <c r="R12" s="2" t="n">
        <f aca="false">IF($B12="Dir",1,0)</f>
        <v>0</v>
      </c>
      <c r="S12" s="2" t="n">
        <f aca="false">IF($B12="Man",1,0)</f>
        <v>0</v>
      </c>
      <c r="T12" s="2" t="n">
        <f aca="false">IF($B12="Assoc",1,0)</f>
        <v>0</v>
      </c>
      <c r="U12" s="2" t="n">
        <f aca="false">IF($B12="Anal",1,0)</f>
        <v>0</v>
      </c>
      <c r="V12" s="2" t="n">
        <f aca="false">IF($B12="Spec",1,0)</f>
        <v>0</v>
      </c>
      <c r="W12" s="2" t="n">
        <f aca="false">IF($B12="SSpec",1,0)</f>
        <v>0</v>
      </c>
      <c r="X12" s="2" t="n">
        <f aca="false">IF($B12="PT",1,0)</f>
        <v>0</v>
      </c>
      <c r="Y12" s="2" t="n">
        <f aca="false">IF($B12="MD",1,0)</f>
        <v>1</v>
      </c>
      <c r="Z12" s="2" t="n">
        <f aca="false">IF($B12="VP",1,0)</f>
        <v>0</v>
      </c>
      <c r="AB12" s="2" t="n">
        <f aca="false">SUM(R12:Z12)</f>
        <v>1</v>
      </c>
    </row>
    <row r="13" customFormat="false" ht="12.75" hidden="false" customHeight="false" outlineLevel="0" collapsed="false">
      <c r="A13" s="13" t="s">
        <v>111</v>
      </c>
      <c r="B13" s="13" t="s">
        <v>74</v>
      </c>
      <c r="C13" s="13" t="n">
        <v>2</v>
      </c>
      <c r="D13" s="2" t="n">
        <v>0.25</v>
      </c>
      <c r="E13" s="2" t="n">
        <v>0.05</v>
      </c>
      <c r="F13" s="2" t="n">
        <v>0.125</v>
      </c>
      <c r="G13" s="2" t="n">
        <v>0.1</v>
      </c>
      <c r="H13" s="2" t="n">
        <v>0.075</v>
      </c>
      <c r="I13" s="2" t="n">
        <v>0.075</v>
      </c>
      <c r="J13" s="2" t="n">
        <v>0.15</v>
      </c>
      <c r="K13" s="2" t="n">
        <v>0.05</v>
      </c>
      <c r="L13" s="2" t="n">
        <v>0.125</v>
      </c>
      <c r="M13" s="2" t="n">
        <f aca="false">Sheet3!J44*$P13</f>
        <v>0</v>
      </c>
      <c r="N13" s="2" t="n">
        <f aca="false">SUM(D13:M13)</f>
        <v>1</v>
      </c>
      <c r="Q13" s="13"/>
      <c r="R13" s="2" t="n">
        <f aca="false">IF($B13="Dir",1,0)</f>
        <v>1</v>
      </c>
      <c r="S13" s="2" t="n">
        <f aca="false">IF($B13="Man",1,0)</f>
        <v>0</v>
      </c>
      <c r="T13" s="2" t="n">
        <f aca="false">IF($B13="Assoc",1,0)</f>
        <v>0</v>
      </c>
      <c r="U13" s="2" t="n">
        <f aca="false">IF($B13="Anal",1,0)</f>
        <v>0</v>
      </c>
      <c r="V13" s="2" t="n">
        <f aca="false">IF($B13="Spec",1,0)</f>
        <v>0</v>
      </c>
      <c r="W13" s="2" t="n">
        <f aca="false">IF($B13="SSpec",1,0)</f>
        <v>0</v>
      </c>
      <c r="X13" s="2" t="n">
        <f aca="false">IF($B13="PT",1,0)</f>
        <v>0</v>
      </c>
      <c r="Y13" s="2" t="n">
        <f aca="false">IF($B13="MD",1,0)</f>
        <v>0</v>
      </c>
      <c r="Z13" s="2" t="n">
        <f aca="false">IF($B13="VP",1,0)</f>
        <v>0</v>
      </c>
      <c r="AB13" s="2" t="n">
        <f aca="false">SUM(R13:Z13)</f>
        <v>1</v>
      </c>
    </row>
    <row r="14" customFormat="false" ht="12.75" hidden="false" customHeight="false" outlineLevel="0" collapsed="false">
      <c r="A14" s="14" t="s">
        <v>15</v>
      </c>
      <c r="B14" s="14" t="s">
        <v>88</v>
      </c>
      <c r="C14" s="14" t="n">
        <v>3</v>
      </c>
      <c r="D14" s="2" t="n">
        <v>0</v>
      </c>
      <c r="E14" s="2" t="n">
        <f aca="false">Sheet3!C45*$P14</f>
        <v>0</v>
      </c>
      <c r="F14" s="2" t="n">
        <v>0</v>
      </c>
      <c r="G14" s="2" t="n">
        <v>0</v>
      </c>
      <c r="H14" s="2" t="n">
        <f aca="false">Sheet3!E45*$P14</f>
        <v>0</v>
      </c>
      <c r="I14" s="2" t="n">
        <f aca="false">Sheet3!F45*$P14</f>
        <v>0</v>
      </c>
      <c r="J14" s="2" t="n">
        <f aca="false">Sheet3!G45*$P14</f>
        <v>0</v>
      </c>
      <c r="K14" s="2" t="n">
        <v>0</v>
      </c>
      <c r="L14" s="2" t="n">
        <v>1</v>
      </c>
      <c r="M14" s="2" t="n">
        <f aca="false">Sheet3!J45*$P14</f>
        <v>0</v>
      </c>
      <c r="N14" s="2" t="n">
        <f aca="false">SUM(D14:M14)</f>
        <v>1</v>
      </c>
      <c r="Q14" s="14" t="s">
        <v>15</v>
      </c>
      <c r="R14" s="2" t="n">
        <f aca="false">IF($B14="Dir",1,0)</f>
        <v>0</v>
      </c>
      <c r="S14" s="2" t="n">
        <f aca="false">IF($B14="Man",1,0)</f>
        <v>0</v>
      </c>
      <c r="T14" s="2" t="n">
        <f aca="false">IF($B14="Assoc",1,0)</f>
        <v>0</v>
      </c>
      <c r="U14" s="2" t="n">
        <f aca="false">IF($B14="Anal",1,0)</f>
        <v>0</v>
      </c>
      <c r="V14" s="2" t="n">
        <f aca="false">IF($B14="Spec",1,0)</f>
        <v>0</v>
      </c>
      <c r="W14" s="2" t="n">
        <f aca="false">IF($B14="SSpec",1,0)</f>
        <v>0</v>
      </c>
      <c r="X14" s="2" t="n">
        <f aca="false">IF($B14="PT",1,0)</f>
        <v>0</v>
      </c>
      <c r="Y14" s="2" t="n">
        <f aca="false">IF($B14="MD",1,0)</f>
        <v>0</v>
      </c>
      <c r="Z14" s="2" t="n">
        <f aca="false">IF($B14="VP",1,0)</f>
        <v>1</v>
      </c>
      <c r="AB14" s="2" t="n">
        <f aca="false">SUM(R14:Z14)</f>
        <v>1</v>
      </c>
    </row>
    <row r="15" customFormat="false" ht="12.75" hidden="false" customHeight="false" outlineLevel="0" collapsed="false">
      <c r="A15" s="14" t="s">
        <v>16</v>
      </c>
      <c r="B15" s="14" t="s">
        <v>75</v>
      </c>
      <c r="C15" s="14" t="n">
        <f aca="false">C14+1</f>
        <v>4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1</v>
      </c>
      <c r="M15" s="2" t="n">
        <v>0</v>
      </c>
      <c r="N15" s="2" t="n">
        <f aca="false">SUM(D15:M15)</f>
        <v>1</v>
      </c>
      <c r="Q15" s="14" t="s">
        <v>16</v>
      </c>
      <c r="R15" s="2" t="n">
        <f aca="false">IF($B15="Dir",1,0)</f>
        <v>0</v>
      </c>
      <c r="S15" s="2" t="n">
        <f aca="false">IF($B15="Man",1,0)</f>
        <v>1</v>
      </c>
      <c r="T15" s="2" t="n">
        <f aca="false">IF($B15="Assoc",1,0)</f>
        <v>0</v>
      </c>
      <c r="U15" s="2" t="n">
        <f aca="false">IF($B15="Anal",1,0)</f>
        <v>0</v>
      </c>
      <c r="V15" s="2" t="n">
        <f aca="false">IF($B15="Spec",1,0)</f>
        <v>0</v>
      </c>
      <c r="W15" s="2" t="n">
        <f aca="false">IF($B15="SSpec",1,0)</f>
        <v>0</v>
      </c>
      <c r="X15" s="2" t="n">
        <f aca="false">IF($B15="PT",1,0)</f>
        <v>0</v>
      </c>
      <c r="Y15" s="2" t="n">
        <f aca="false">IF($B15="MD",1,0)</f>
        <v>0</v>
      </c>
      <c r="Z15" s="2" t="n">
        <f aca="false">IF($B15="VP",1,0)</f>
        <v>0</v>
      </c>
      <c r="AB15" s="2" t="n">
        <f aca="false">SUM(R15:Z15)</f>
        <v>1</v>
      </c>
    </row>
    <row r="16" customFormat="false" ht="12.75" hidden="false" customHeight="false" outlineLevel="0" collapsed="false">
      <c r="A16" s="14" t="s">
        <v>89</v>
      </c>
      <c r="B16" s="14" t="s">
        <v>75</v>
      </c>
      <c r="C16" s="14" t="n">
        <f aca="false">C15+1</f>
        <v>5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1</v>
      </c>
      <c r="M16" s="2" t="n">
        <v>0</v>
      </c>
      <c r="N16" s="2" t="n">
        <f aca="false">SUM(D16:M16)</f>
        <v>1</v>
      </c>
      <c r="Q16" s="14" t="s">
        <v>89</v>
      </c>
      <c r="R16" s="2" t="n">
        <f aca="false">IF($B16="Dir",1,0)</f>
        <v>0</v>
      </c>
      <c r="S16" s="2" t="n">
        <f aca="false">IF($B16="Man",1,0)</f>
        <v>1</v>
      </c>
      <c r="T16" s="2" t="n">
        <f aca="false">IF($B16="Assoc",1,0)</f>
        <v>0</v>
      </c>
      <c r="U16" s="2" t="n">
        <f aca="false">IF($B16="Anal",1,0)</f>
        <v>0</v>
      </c>
      <c r="V16" s="2" t="n">
        <f aca="false">IF($B16="Spec",1,0)</f>
        <v>0</v>
      </c>
      <c r="W16" s="2" t="n">
        <f aca="false">IF($B16="SSpec",1,0)</f>
        <v>0</v>
      </c>
      <c r="X16" s="2" t="n">
        <f aca="false">IF($B16="PT",1,0)</f>
        <v>0</v>
      </c>
      <c r="Y16" s="2" t="n">
        <f aca="false">IF($B16="MD",1,0)</f>
        <v>0</v>
      </c>
      <c r="Z16" s="2" t="n">
        <f aca="false">IF($B16="VP",1,0)</f>
        <v>0</v>
      </c>
      <c r="AB16" s="2" t="n">
        <f aca="false">SUM(R16:Z16)</f>
        <v>1</v>
      </c>
    </row>
    <row r="17" customFormat="false" ht="12.75" hidden="false" customHeight="false" outlineLevel="0" collapsed="false">
      <c r="A17" s="14" t="s">
        <v>19</v>
      </c>
      <c r="B17" s="14" t="s">
        <v>75</v>
      </c>
      <c r="C17" s="14" t="n">
        <f aca="false">C16+1</f>
        <v>6</v>
      </c>
      <c r="D17" s="2" t="n">
        <v>0</v>
      </c>
      <c r="E17" s="2" t="n">
        <v>0</v>
      </c>
      <c r="F17" s="2" t="n">
        <v>0</v>
      </c>
      <c r="G17" s="2" t="n">
        <v>0.1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0.9</v>
      </c>
      <c r="M17" s="2" t="n">
        <v>0</v>
      </c>
      <c r="N17" s="2" t="n">
        <f aca="false">SUM(D17:M17)</f>
        <v>1</v>
      </c>
      <c r="Q17" s="14" t="s">
        <v>19</v>
      </c>
      <c r="R17" s="2" t="n">
        <f aca="false">IF($B17="Dir",1,0)</f>
        <v>0</v>
      </c>
      <c r="S17" s="2" t="n">
        <f aca="false">IF($B17="Man",1,0)</f>
        <v>1</v>
      </c>
      <c r="T17" s="2" t="n">
        <f aca="false">IF($B17="Assoc",1,0)</f>
        <v>0</v>
      </c>
      <c r="U17" s="2" t="n">
        <f aca="false">IF($B17="Anal",1,0)</f>
        <v>0</v>
      </c>
      <c r="V17" s="2" t="n">
        <f aca="false">IF($B17="Spec",1,0)</f>
        <v>0</v>
      </c>
      <c r="W17" s="2" t="n">
        <f aca="false">IF($B17="SSpec",1,0)</f>
        <v>0</v>
      </c>
      <c r="X17" s="2" t="n">
        <f aca="false">IF($B17="PT",1,0)</f>
        <v>0</v>
      </c>
      <c r="Y17" s="2" t="n">
        <f aca="false">IF($B17="MD",1,0)</f>
        <v>0</v>
      </c>
      <c r="Z17" s="2" t="n">
        <f aca="false">IF($B17="VP",1,0)</f>
        <v>0</v>
      </c>
      <c r="AB17" s="2" t="n">
        <f aca="false">SUM(R17:Z17)</f>
        <v>1</v>
      </c>
    </row>
    <row r="18" customFormat="false" ht="12.75" hidden="false" customHeight="false" outlineLevel="0" collapsed="false">
      <c r="A18" s="14" t="s">
        <v>90</v>
      </c>
      <c r="B18" s="14" t="s">
        <v>73</v>
      </c>
      <c r="C18" s="14" t="n">
        <f aca="false">C17+1</f>
        <v>7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1</v>
      </c>
      <c r="M18" s="2" t="n">
        <v>0</v>
      </c>
      <c r="N18" s="2" t="n">
        <f aca="false">SUM(D18:M18)</f>
        <v>1</v>
      </c>
      <c r="Q18" s="14" t="s">
        <v>90</v>
      </c>
      <c r="R18" s="2" t="n">
        <f aca="false">IF($B18="Dir",1,0)</f>
        <v>0</v>
      </c>
      <c r="S18" s="2" t="n">
        <f aca="false">IF($B18="Man",1,0)</f>
        <v>0</v>
      </c>
      <c r="T18" s="2" t="n">
        <f aca="false">IF($B18="Assoc",1,0)</f>
        <v>1</v>
      </c>
      <c r="U18" s="2" t="n">
        <f aca="false">IF($B18="Anal",1,0)</f>
        <v>0</v>
      </c>
      <c r="V18" s="2" t="n">
        <f aca="false">IF($B18="Spec",1,0)</f>
        <v>0</v>
      </c>
      <c r="W18" s="2" t="n">
        <f aca="false">IF($B18="SSpec",1,0)</f>
        <v>0</v>
      </c>
      <c r="X18" s="2" t="n">
        <f aca="false">IF($B18="PT",1,0)</f>
        <v>0</v>
      </c>
      <c r="Y18" s="2" t="n">
        <f aca="false">IF($B18="MD",1,0)</f>
        <v>0</v>
      </c>
      <c r="Z18" s="2" t="n">
        <f aca="false">IF($B18="VP",1,0)</f>
        <v>0</v>
      </c>
      <c r="AB18" s="2" t="n">
        <f aca="false">SUM(R18:Z18)</f>
        <v>1</v>
      </c>
    </row>
    <row r="19" customFormat="false" ht="12.75" hidden="false" customHeight="false" outlineLevel="0" collapsed="false">
      <c r="A19" s="14" t="s">
        <v>91</v>
      </c>
      <c r="B19" s="14" t="s">
        <v>72</v>
      </c>
      <c r="C19" s="14" t="n">
        <f aca="false">C18+1</f>
        <v>8</v>
      </c>
      <c r="D19" s="2" t="n">
        <v>0</v>
      </c>
      <c r="E19" s="2" t="n">
        <v>0</v>
      </c>
      <c r="F19" s="2" t="n">
        <v>0</v>
      </c>
      <c r="G19" s="2" t="n">
        <v>0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1</v>
      </c>
      <c r="M19" s="2" t="n">
        <v>0</v>
      </c>
      <c r="N19" s="2" t="n">
        <f aca="false">SUM(D19:M19)</f>
        <v>1</v>
      </c>
      <c r="Q19" s="14" t="s">
        <v>91</v>
      </c>
      <c r="R19" s="2" t="n">
        <f aca="false">IF($B19="Dir",1,0)</f>
        <v>0</v>
      </c>
      <c r="S19" s="2" t="n">
        <f aca="false">IF($B19="Man",1,0)</f>
        <v>0</v>
      </c>
      <c r="T19" s="2" t="n">
        <f aca="false">IF($B19="Assoc",1,0)</f>
        <v>0</v>
      </c>
      <c r="U19" s="2" t="n">
        <f aca="false">IF($B19="Anal",1,0)</f>
        <v>1</v>
      </c>
      <c r="V19" s="2" t="n">
        <f aca="false">IF($B19="Spec",1,0)</f>
        <v>0</v>
      </c>
      <c r="W19" s="2" t="n">
        <f aca="false">IF($B19="SSpec",1,0)</f>
        <v>0</v>
      </c>
      <c r="X19" s="2" t="n">
        <f aca="false">IF($B19="PT",1,0)</f>
        <v>0</v>
      </c>
      <c r="Y19" s="2" t="n">
        <f aca="false">IF($B19="MD",1,0)</f>
        <v>0</v>
      </c>
      <c r="Z19" s="2" t="n">
        <f aca="false">IF($B19="VP",1,0)</f>
        <v>0</v>
      </c>
      <c r="AB19" s="2" t="n">
        <f aca="false">SUM(R19:Z19)</f>
        <v>1</v>
      </c>
    </row>
    <row r="20" customFormat="false" ht="12.75" hidden="false" customHeight="false" outlineLevel="0" collapsed="false">
      <c r="A20" s="14" t="s">
        <v>89</v>
      </c>
      <c r="B20" s="14" t="s">
        <v>75</v>
      </c>
      <c r="C20" s="14" t="n">
        <f aca="false">C19+1</f>
        <v>9</v>
      </c>
      <c r="D20" s="2" t="n">
        <v>0</v>
      </c>
      <c r="E20" s="2" t="n">
        <v>0</v>
      </c>
      <c r="F20" s="2" t="n">
        <v>0</v>
      </c>
      <c r="G20" s="2" t="n">
        <v>0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1</v>
      </c>
      <c r="M20" s="2" t="n">
        <v>0</v>
      </c>
      <c r="N20" s="2" t="n">
        <f aca="false">SUM(D20:M20)</f>
        <v>1</v>
      </c>
      <c r="Q20" s="14" t="s">
        <v>89</v>
      </c>
      <c r="R20" s="2" t="n">
        <f aca="false">IF($B20="Dir",1,0)</f>
        <v>0</v>
      </c>
      <c r="S20" s="2" t="n">
        <f aca="false">IF($B20="Man",1,0)</f>
        <v>1</v>
      </c>
      <c r="T20" s="2" t="n">
        <f aca="false">IF($B20="Assoc",1,0)</f>
        <v>0</v>
      </c>
      <c r="U20" s="2" t="n">
        <f aca="false">IF($B20="Anal",1,0)</f>
        <v>0</v>
      </c>
      <c r="V20" s="2" t="n">
        <f aca="false">IF($B20="Spec",1,0)</f>
        <v>0</v>
      </c>
      <c r="W20" s="2" t="n">
        <f aca="false">IF($B20="SSpec",1,0)</f>
        <v>0</v>
      </c>
      <c r="X20" s="2" t="n">
        <f aca="false">IF($B20="PT",1,0)</f>
        <v>0</v>
      </c>
      <c r="Y20" s="2" t="n">
        <f aca="false">IF($B20="MD",1,0)</f>
        <v>0</v>
      </c>
      <c r="Z20" s="2" t="n">
        <f aca="false">IF($B20="VP",1,0)</f>
        <v>0</v>
      </c>
      <c r="AB20" s="2" t="n">
        <f aca="false">SUM(R20:Z20)</f>
        <v>1</v>
      </c>
    </row>
    <row r="21" customFormat="false" ht="12.75" hidden="false" customHeight="false" outlineLevel="0" collapsed="false">
      <c r="A21" s="13"/>
      <c r="B21" s="13"/>
      <c r="C21" s="13"/>
      <c r="D21" s="2" t="s">
        <v>12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  <c r="M21" s="2" t="s">
        <v>12</v>
      </c>
      <c r="N21" s="2" t="s">
        <v>12</v>
      </c>
      <c r="Q21" s="13"/>
      <c r="R21" s="2" t="s">
        <v>12</v>
      </c>
      <c r="S21" s="2" t="s">
        <v>12</v>
      </c>
      <c r="T21" s="2" t="s">
        <v>12</v>
      </c>
      <c r="U21" s="2" t="s">
        <v>12</v>
      </c>
      <c r="V21" s="2" t="s">
        <v>12</v>
      </c>
      <c r="W21" s="2" t="s">
        <v>12</v>
      </c>
      <c r="X21" s="2" t="s">
        <v>12</v>
      </c>
      <c r="Y21" s="2" t="s">
        <v>12</v>
      </c>
      <c r="Z21" s="2" t="s">
        <v>12</v>
      </c>
      <c r="AB21" s="2" t="s">
        <v>12</v>
      </c>
    </row>
    <row r="22" customFormat="false" ht="12.75" hidden="false" customHeight="false" outlineLevel="0" collapsed="false">
      <c r="A22" s="15" t="s">
        <v>20</v>
      </c>
      <c r="B22" s="15" t="s">
        <v>74</v>
      </c>
      <c r="C22" s="15" t="n">
        <v>10</v>
      </c>
      <c r="D22" s="2" t="n">
        <v>0</v>
      </c>
      <c r="E22" s="2" t="n">
        <v>0</v>
      </c>
      <c r="F22" s="2" t="n">
        <v>0.1</v>
      </c>
      <c r="G22" s="2" t="n">
        <v>0</v>
      </c>
      <c r="H22" s="2" t="n">
        <v>0</v>
      </c>
      <c r="I22" s="2" t="n">
        <v>0.8</v>
      </c>
      <c r="J22" s="2" t="n">
        <v>0</v>
      </c>
      <c r="K22" s="2" t="n">
        <v>0</v>
      </c>
      <c r="L22" s="2" t="n">
        <v>0.1</v>
      </c>
      <c r="M22" s="2" t="n">
        <v>0</v>
      </c>
      <c r="N22" s="2" t="n">
        <f aca="false">SUM(D22:M22)</f>
        <v>1</v>
      </c>
      <c r="Q22" s="15" t="s">
        <v>20</v>
      </c>
      <c r="R22" s="2" t="n">
        <f aca="false">IF($B22="Dir",1,0)</f>
        <v>1</v>
      </c>
      <c r="S22" s="2" t="n">
        <f aca="false">IF($B22="Man",1,0)</f>
        <v>0</v>
      </c>
      <c r="T22" s="2" t="n">
        <f aca="false">IF($B22="Assoc",1,0)</f>
        <v>0</v>
      </c>
      <c r="U22" s="2" t="n">
        <f aca="false">IF($B22="Anal",1,0)</f>
        <v>0</v>
      </c>
      <c r="V22" s="2" t="n">
        <f aca="false">IF($B22="Spec",1,0)</f>
        <v>0</v>
      </c>
      <c r="W22" s="2" t="n">
        <f aca="false">IF($B22="SSpec",1,0)</f>
        <v>0</v>
      </c>
      <c r="X22" s="2" t="n">
        <f aca="false">IF($B22="PT",1,0)</f>
        <v>0</v>
      </c>
      <c r="Y22" s="2" t="n">
        <f aca="false">IF($B22="MD",1,0)</f>
        <v>0</v>
      </c>
      <c r="Z22" s="2" t="n">
        <f aca="false">IF($B22="VP",1,0)</f>
        <v>0</v>
      </c>
      <c r="AB22" s="2" t="n">
        <f aca="false">SUM(R22:Z22)</f>
        <v>1</v>
      </c>
    </row>
    <row r="23" customFormat="false" ht="12.75" hidden="false" customHeight="false" outlineLevel="0" collapsed="false">
      <c r="A23" s="15" t="s">
        <v>92</v>
      </c>
      <c r="B23" s="15" t="s">
        <v>73</v>
      </c>
      <c r="C23" s="15" t="n">
        <f aca="false">C22+1</f>
        <v>11</v>
      </c>
      <c r="D23" s="2" t="n">
        <v>0</v>
      </c>
      <c r="E23" s="2" t="n">
        <v>0</v>
      </c>
      <c r="F23" s="2" t="n">
        <v>0.1</v>
      </c>
      <c r="G23" s="2" t="n">
        <v>0</v>
      </c>
      <c r="H23" s="2" t="n">
        <v>0</v>
      </c>
      <c r="I23" s="2" t="n">
        <v>0.8</v>
      </c>
      <c r="J23" s="2" t="n">
        <v>0</v>
      </c>
      <c r="K23" s="2" t="n">
        <v>0</v>
      </c>
      <c r="L23" s="2" t="n">
        <v>0.1</v>
      </c>
      <c r="M23" s="2" t="n">
        <v>0</v>
      </c>
      <c r="N23" s="2" t="n">
        <f aca="false">SUM(D23:M23)</f>
        <v>1</v>
      </c>
      <c r="Q23" s="15" t="s">
        <v>92</v>
      </c>
      <c r="R23" s="2" t="n">
        <f aca="false">IF($B23="Dir",1,0)</f>
        <v>0</v>
      </c>
      <c r="S23" s="2" t="n">
        <f aca="false">IF($B23="Man",1,0)</f>
        <v>0</v>
      </c>
      <c r="T23" s="2" t="n">
        <f aca="false">IF($B23="Assoc",1,0)</f>
        <v>1</v>
      </c>
      <c r="U23" s="2" t="n">
        <f aca="false">IF($B23="Anal",1,0)</f>
        <v>0</v>
      </c>
      <c r="V23" s="2" t="n">
        <f aca="false">IF($B23="Spec",1,0)</f>
        <v>0</v>
      </c>
      <c r="W23" s="2" t="n">
        <f aca="false">IF($B23="SSpec",1,0)</f>
        <v>0</v>
      </c>
      <c r="X23" s="2" t="n">
        <f aca="false">IF($B23="PT",1,0)</f>
        <v>0</v>
      </c>
      <c r="Y23" s="2" t="n">
        <f aca="false">IF($B23="MD",1,0)</f>
        <v>0</v>
      </c>
      <c r="Z23" s="2" t="n">
        <f aca="false">IF($B23="VP",1,0)</f>
        <v>0</v>
      </c>
      <c r="AB23" s="2" t="n">
        <f aca="false">SUM(R23:Z23)</f>
        <v>1</v>
      </c>
    </row>
    <row r="24" customFormat="false" ht="12.75" hidden="false" customHeight="false" outlineLevel="0" collapsed="false">
      <c r="A24" s="15" t="s">
        <v>23</v>
      </c>
      <c r="B24" s="15" t="s">
        <v>72</v>
      </c>
      <c r="C24" s="15" t="n">
        <f aca="false">C23+1</f>
        <v>12</v>
      </c>
      <c r="D24" s="2" t="n">
        <v>0</v>
      </c>
      <c r="E24" s="2" t="n">
        <v>0</v>
      </c>
      <c r="F24" s="2" t="n">
        <v>0.2</v>
      </c>
      <c r="G24" s="2" t="n">
        <v>0</v>
      </c>
      <c r="H24" s="2" t="n">
        <v>0</v>
      </c>
      <c r="I24" s="2" t="n">
        <v>0.8</v>
      </c>
      <c r="J24" s="2" t="n">
        <v>0</v>
      </c>
      <c r="K24" s="2" t="n">
        <v>0</v>
      </c>
      <c r="L24" s="2" t="n">
        <v>0.1</v>
      </c>
      <c r="M24" s="2" t="n">
        <v>0</v>
      </c>
      <c r="N24" s="2" t="n">
        <f aca="false">SUM(D24:M24)</f>
        <v>1.1</v>
      </c>
      <c r="Q24" s="15" t="s">
        <v>23</v>
      </c>
      <c r="R24" s="2" t="n">
        <f aca="false">IF($B24="Dir",1,0)</f>
        <v>0</v>
      </c>
      <c r="S24" s="2" t="n">
        <f aca="false">IF($B24="Man",1,0)</f>
        <v>0</v>
      </c>
      <c r="T24" s="2" t="n">
        <f aca="false">IF($B24="Assoc",1,0)</f>
        <v>0</v>
      </c>
      <c r="U24" s="2" t="n">
        <f aca="false">IF($B24="Anal",1,0)</f>
        <v>1</v>
      </c>
      <c r="V24" s="2" t="n">
        <f aca="false">IF($B24="Spec",1,0)</f>
        <v>0</v>
      </c>
      <c r="W24" s="2" t="n">
        <f aca="false">IF($B24="SSpec",1,0)</f>
        <v>0</v>
      </c>
      <c r="X24" s="2" t="n">
        <f aca="false">IF($B24="PT",1,0)</f>
        <v>0</v>
      </c>
      <c r="Y24" s="2" t="n">
        <f aca="false">IF($B24="MD",1,0)</f>
        <v>0</v>
      </c>
      <c r="Z24" s="2" t="n">
        <f aca="false">IF($B24="VP",1,0)</f>
        <v>0</v>
      </c>
      <c r="AB24" s="2" t="n">
        <f aca="false">SUM(R24:Z24)</f>
        <v>1</v>
      </c>
    </row>
    <row r="25" customFormat="false" ht="12.75" hidden="false" customHeight="false" outlineLevel="0" collapsed="false">
      <c r="A25" s="13"/>
      <c r="B25" s="13"/>
      <c r="C25" s="13"/>
      <c r="D25" s="2" t="s">
        <v>12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  <c r="M25" s="2" t="s">
        <v>12</v>
      </c>
      <c r="N25" s="2" t="s">
        <v>12</v>
      </c>
      <c r="Q25" s="13"/>
      <c r="R25" s="2" t="s">
        <v>12</v>
      </c>
      <c r="S25" s="2" t="s">
        <v>12</v>
      </c>
      <c r="T25" s="2" t="s">
        <v>12</v>
      </c>
      <c r="U25" s="2" t="s">
        <v>12</v>
      </c>
      <c r="V25" s="2" t="s">
        <v>12</v>
      </c>
      <c r="W25" s="2" t="s">
        <v>12</v>
      </c>
      <c r="X25" s="2" t="s">
        <v>12</v>
      </c>
      <c r="Y25" s="2" t="s">
        <v>12</v>
      </c>
      <c r="Z25" s="2" t="s">
        <v>12</v>
      </c>
      <c r="AB25" s="2" t="s">
        <v>12</v>
      </c>
    </row>
    <row r="26" customFormat="false" ht="12.75" hidden="false" customHeight="false" outlineLevel="0" collapsed="false">
      <c r="A26" s="16" t="s">
        <v>17</v>
      </c>
      <c r="B26" s="16" t="s">
        <v>88</v>
      </c>
      <c r="C26" s="16" t="n">
        <v>13</v>
      </c>
      <c r="D26" s="2" t="n">
        <v>0.6</v>
      </c>
      <c r="E26" s="2" t="n">
        <v>0</v>
      </c>
      <c r="F26" s="2" t="n">
        <v>0.3</v>
      </c>
      <c r="G26" s="2" t="n">
        <v>0.1</v>
      </c>
      <c r="H26" s="2" t="n">
        <v>0</v>
      </c>
      <c r="I26" s="2" t="n">
        <v>0</v>
      </c>
      <c r="J26" s="2" t="n">
        <v>0</v>
      </c>
      <c r="K26" s="2" t="n">
        <v>0</v>
      </c>
      <c r="L26" s="2" t="n">
        <v>0</v>
      </c>
      <c r="M26" s="2" t="n">
        <v>0</v>
      </c>
      <c r="N26" s="2" t="n">
        <f aca="false">SUM(D26:M26)</f>
        <v>1</v>
      </c>
      <c r="Q26" s="16" t="s">
        <v>17</v>
      </c>
      <c r="R26" s="2" t="n">
        <f aca="false">IF($B26="Dir",1,0)</f>
        <v>0</v>
      </c>
      <c r="S26" s="2" t="n">
        <f aca="false">IF($B26="Man",1,0)</f>
        <v>0</v>
      </c>
      <c r="T26" s="2" t="n">
        <f aca="false">IF($B26="Assoc",1,0)</f>
        <v>0</v>
      </c>
      <c r="U26" s="2" t="n">
        <f aca="false">IF($B26="Anal",1,0)</f>
        <v>0</v>
      </c>
      <c r="V26" s="2" t="n">
        <f aca="false">IF($B26="Spec",1,0)</f>
        <v>0</v>
      </c>
      <c r="W26" s="2" t="n">
        <f aca="false">IF($B26="SSpec",1,0)</f>
        <v>0</v>
      </c>
      <c r="X26" s="2" t="n">
        <f aca="false">IF($B26="PT",1,0)</f>
        <v>0</v>
      </c>
      <c r="Y26" s="2" t="n">
        <f aca="false">IF($B26="MD",1,0)</f>
        <v>0</v>
      </c>
      <c r="Z26" s="2" t="n">
        <f aca="false">IF($B26="VP",1,0)</f>
        <v>1</v>
      </c>
      <c r="AB26" s="2" t="n">
        <f aca="false">SUM(R26:Z26)</f>
        <v>1</v>
      </c>
    </row>
    <row r="27" customFormat="false" ht="12.75" hidden="false" customHeight="false" outlineLevel="0" collapsed="false">
      <c r="A27" s="16" t="s">
        <v>24</v>
      </c>
      <c r="B27" s="16" t="s">
        <v>74</v>
      </c>
      <c r="C27" s="16" t="n">
        <f aca="false">C26+1</f>
        <v>14</v>
      </c>
      <c r="D27" s="2" t="n">
        <v>1</v>
      </c>
      <c r="E27" s="2" t="n">
        <v>0</v>
      </c>
      <c r="F27" s="2" t="n">
        <v>0</v>
      </c>
      <c r="G27" s="2" t="n">
        <v>0</v>
      </c>
      <c r="H27" s="2" t="n">
        <v>0</v>
      </c>
      <c r="I27" s="2" t="n">
        <v>0</v>
      </c>
      <c r="J27" s="2" t="n">
        <v>0</v>
      </c>
      <c r="K27" s="2" t="n">
        <v>0</v>
      </c>
      <c r="L27" s="2" t="n">
        <v>0</v>
      </c>
      <c r="M27" s="2" t="n">
        <v>0</v>
      </c>
      <c r="N27" s="2" t="n">
        <f aca="false">SUM(D27:M27)</f>
        <v>1</v>
      </c>
      <c r="Q27" s="16" t="s">
        <v>24</v>
      </c>
      <c r="R27" s="2" t="n">
        <f aca="false">IF($B27="Dir",1,0)</f>
        <v>1</v>
      </c>
      <c r="S27" s="2" t="n">
        <f aca="false">IF($B27="Man",1,0)</f>
        <v>0</v>
      </c>
      <c r="T27" s="2" t="n">
        <f aca="false">IF($B27="Assoc",1,0)</f>
        <v>0</v>
      </c>
      <c r="U27" s="2" t="n">
        <f aca="false">IF($B27="Anal",1,0)</f>
        <v>0</v>
      </c>
      <c r="V27" s="2" t="n">
        <f aca="false">IF($B27="Spec",1,0)</f>
        <v>0</v>
      </c>
      <c r="W27" s="2" t="n">
        <f aca="false">IF($B27="SSpec",1,0)</f>
        <v>0</v>
      </c>
      <c r="X27" s="2" t="n">
        <f aca="false">IF($B27="PT",1,0)</f>
        <v>0</v>
      </c>
      <c r="Y27" s="2" t="n">
        <f aca="false">IF($B27="MD",1,0)</f>
        <v>0</v>
      </c>
      <c r="Z27" s="2" t="n">
        <f aca="false">IF($B27="VP",1,0)</f>
        <v>0</v>
      </c>
      <c r="AB27" s="2" t="n">
        <f aca="false">SUM(R27:Z27)</f>
        <v>1</v>
      </c>
    </row>
    <row r="28" customFormat="false" ht="12.75" hidden="false" customHeight="false" outlineLevel="0" collapsed="false">
      <c r="A28" s="16" t="s">
        <v>93</v>
      </c>
      <c r="B28" s="16" t="s">
        <v>75</v>
      </c>
      <c r="C28" s="16" t="n">
        <f aca="false">C27+1</f>
        <v>15</v>
      </c>
      <c r="D28" s="2" t="n">
        <v>1</v>
      </c>
      <c r="E28" s="2" t="n">
        <v>0</v>
      </c>
      <c r="F28" s="2" t="n">
        <v>0</v>
      </c>
      <c r="G28" s="2" t="n">
        <v>0</v>
      </c>
      <c r="H28" s="2" t="n">
        <v>0</v>
      </c>
      <c r="I28" s="2" t="n">
        <v>0</v>
      </c>
      <c r="J28" s="2" t="n">
        <v>0</v>
      </c>
      <c r="K28" s="2" t="n">
        <v>0</v>
      </c>
      <c r="L28" s="2" t="n">
        <v>0</v>
      </c>
      <c r="M28" s="2" t="n">
        <v>0</v>
      </c>
      <c r="N28" s="2" t="n">
        <f aca="false">SUM(D28:M28)</f>
        <v>1</v>
      </c>
      <c r="Q28" s="16" t="s">
        <v>93</v>
      </c>
      <c r="R28" s="2" t="n">
        <f aca="false">IF($B28="Dir",1,0)</f>
        <v>0</v>
      </c>
      <c r="S28" s="2" t="n">
        <f aca="false">IF($B28="Man",1,0)</f>
        <v>1</v>
      </c>
      <c r="T28" s="2" t="n">
        <f aca="false">IF($B28="Assoc",1,0)</f>
        <v>0</v>
      </c>
      <c r="U28" s="2" t="n">
        <f aca="false">IF($B28="Anal",1,0)</f>
        <v>0</v>
      </c>
      <c r="V28" s="2" t="n">
        <f aca="false">IF($B28="Spec",1,0)</f>
        <v>0</v>
      </c>
      <c r="W28" s="2" t="n">
        <f aca="false">IF($B28="SSpec",1,0)</f>
        <v>0</v>
      </c>
      <c r="X28" s="2" t="n">
        <f aca="false">IF($B28="PT",1,0)</f>
        <v>0</v>
      </c>
      <c r="Y28" s="2" t="n">
        <f aca="false">IF($B28="MD",1,0)</f>
        <v>0</v>
      </c>
      <c r="Z28" s="2" t="n">
        <f aca="false">IF($B28="VP",1,0)</f>
        <v>0</v>
      </c>
      <c r="AB28" s="2" t="n">
        <f aca="false">SUM(R28:Z28)</f>
        <v>1</v>
      </c>
    </row>
    <row r="29" customFormat="false" ht="12.75" hidden="false" customHeight="false" outlineLevel="0" collapsed="false">
      <c r="A29" s="16" t="s">
        <v>94</v>
      </c>
      <c r="B29" s="16" t="s">
        <v>75</v>
      </c>
      <c r="C29" s="16" t="n">
        <f aca="false">C28+1</f>
        <v>16</v>
      </c>
      <c r="D29" s="2" t="n">
        <v>1</v>
      </c>
      <c r="E29" s="2" t="n">
        <v>0</v>
      </c>
      <c r="F29" s="2" t="n">
        <v>0</v>
      </c>
      <c r="G29" s="2" t="n">
        <v>0</v>
      </c>
      <c r="H29" s="2" t="n">
        <v>0</v>
      </c>
      <c r="I29" s="2" t="n">
        <v>0</v>
      </c>
      <c r="J29" s="2" t="n">
        <v>0</v>
      </c>
      <c r="K29" s="2" t="n">
        <v>0</v>
      </c>
      <c r="L29" s="2" t="n">
        <v>0</v>
      </c>
      <c r="M29" s="2" t="n">
        <v>0</v>
      </c>
      <c r="N29" s="2" t="n">
        <f aca="false">SUM(D29:M29)</f>
        <v>1</v>
      </c>
      <c r="Q29" s="16" t="s">
        <v>94</v>
      </c>
      <c r="R29" s="2" t="n">
        <f aca="false">IF($B29="Dir",1,0)</f>
        <v>0</v>
      </c>
      <c r="S29" s="2" t="n">
        <f aca="false">IF($B29="Man",1,0)</f>
        <v>1</v>
      </c>
      <c r="T29" s="2" t="n">
        <f aca="false">IF($B29="Assoc",1,0)</f>
        <v>0</v>
      </c>
      <c r="U29" s="2" t="n">
        <f aca="false">IF($B29="Anal",1,0)</f>
        <v>0</v>
      </c>
      <c r="V29" s="2" t="n">
        <f aca="false">IF($B29="Spec",1,0)</f>
        <v>0</v>
      </c>
      <c r="W29" s="2" t="n">
        <f aca="false">IF($B29="SSpec",1,0)</f>
        <v>0</v>
      </c>
      <c r="X29" s="2" t="n">
        <f aca="false">IF($B29="PT",1,0)</f>
        <v>0</v>
      </c>
      <c r="Y29" s="2" t="n">
        <f aca="false">IF($B29="MD",1,0)</f>
        <v>0</v>
      </c>
      <c r="Z29" s="2" t="n">
        <f aca="false">IF($B29="VP",1,0)</f>
        <v>0</v>
      </c>
      <c r="AB29" s="2" t="n">
        <f aca="false">SUM(R29:Z29)</f>
        <v>1</v>
      </c>
    </row>
    <row r="30" customFormat="false" ht="12.75" hidden="false" customHeight="false" outlineLevel="0" collapsed="false">
      <c r="A30" s="16" t="s">
        <v>45</v>
      </c>
      <c r="B30" s="16" t="s">
        <v>75</v>
      </c>
      <c r="C30" s="16" t="n">
        <f aca="false">C29+1</f>
        <v>17</v>
      </c>
      <c r="D30" s="2" t="n">
        <v>1</v>
      </c>
      <c r="E30" s="2" t="n">
        <v>0</v>
      </c>
      <c r="F30" s="2" t="n">
        <v>0</v>
      </c>
      <c r="G30" s="2" t="n">
        <v>0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 t="n">
        <v>0</v>
      </c>
      <c r="N30" s="2" t="n">
        <f aca="false">SUM(D30:M30)</f>
        <v>1</v>
      </c>
      <c r="Q30" s="16" t="s">
        <v>45</v>
      </c>
      <c r="R30" s="2" t="n">
        <f aca="false">IF($B30="Dir",1,0)</f>
        <v>0</v>
      </c>
      <c r="S30" s="2" t="n">
        <f aca="false">IF($B30="Man",1,0)</f>
        <v>1</v>
      </c>
      <c r="T30" s="2" t="n">
        <f aca="false">IF($B30="Assoc",1,0)</f>
        <v>0</v>
      </c>
      <c r="U30" s="2" t="n">
        <f aca="false">IF($B30="Anal",1,0)</f>
        <v>0</v>
      </c>
      <c r="V30" s="2" t="n">
        <f aca="false">IF($B30="Spec",1,0)</f>
        <v>0</v>
      </c>
      <c r="W30" s="2" t="n">
        <f aca="false">IF($B30="SSpec",1,0)</f>
        <v>0</v>
      </c>
      <c r="X30" s="2" t="n">
        <f aca="false">IF($B30="PT",1,0)</f>
        <v>0</v>
      </c>
      <c r="Y30" s="2" t="n">
        <f aca="false">IF($B30="MD",1,0)</f>
        <v>0</v>
      </c>
      <c r="Z30" s="2" t="n">
        <f aca="false">IF($B30="VP",1,0)</f>
        <v>0</v>
      </c>
      <c r="AB30" s="2" t="n">
        <f aca="false">SUM(R30:Z30)</f>
        <v>1</v>
      </c>
    </row>
    <row r="31" customFormat="false" ht="12.75" hidden="false" customHeight="false" outlineLevel="0" collapsed="false">
      <c r="A31" s="16" t="s">
        <v>95</v>
      </c>
      <c r="B31" s="16" t="s">
        <v>75</v>
      </c>
      <c r="C31" s="16" t="n">
        <f aca="false">C30+1</f>
        <v>18</v>
      </c>
      <c r="D31" s="2" t="n">
        <v>1</v>
      </c>
      <c r="E31" s="2" t="n">
        <v>0</v>
      </c>
      <c r="F31" s="2" t="n">
        <v>0</v>
      </c>
      <c r="G31" s="2" t="n">
        <v>0</v>
      </c>
      <c r="H31" s="2" t="n">
        <v>0</v>
      </c>
      <c r="I31" s="2" t="n">
        <v>0</v>
      </c>
      <c r="J31" s="2" t="n">
        <v>0</v>
      </c>
      <c r="K31" s="2" t="n">
        <v>0</v>
      </c>
      <c r="L31" s="2" t="n">
        <v>0</v>
      </c>
      <c r="M31" s="2" t="n">
        <v>0</v>
      </c>
      <c r="N31" s="2" t="n">
        <f aca="false">SUM(D31:M31)</f>
        <v>1</v>
      </c>
      <c r="Q31" s="16" t="s">
        <v>95</v>
      </c>
      <c r="R31" s="2" t="n">
        <f aca="false">IF($B31="Dir",1,0)</f>
        <v>0</v>
      </c>
      <c r="S31" s="2" t="n">
        <f aca="false">IF($B31="Man",1,0)</f>
        <v>1</v>
      </c>
      <c r="T31" s="2" t="n">
        <f aca="false">IF($B31="Assoc",1,0)</f>
        <v>0</v>
      </c>
      <c r="U31" s="2" t="n">
        <f aca="false">IF($B31="Anal",1,0)</f>
        <v>0</v>
      </c>
      <c r="V31" s="2" t="n">
        <f aca="false">IF($B31="Spec",1,0)</f>
        <v>0</v>
      </c>
      <c r="W31" s="2" t="n">
        <f aca="false">IF($B31="SSpec",1,0)</f>
        <v>0</v>
      </c>
      <c r="X31" s="2" t="n">
        <f aca="false">IF($B31="PT",1,0)</f>
        <v>0</v>
      </c>
      <c r="Y31" s="2" t="n">
        <f aca="false">IF($B31="MD",1,0)</f>
        <v>0</v>
      </c>
      <c r="Z31" s="2" t="n">
        <f aca="false">IF($B31="VP",1,0)</f>
        <v>0</v>
      </c>
      <c r="AB31" s="2" t="n">
        <f aca="false">SUM(R31:Z31)</f>
        <v>1</v>
      </c>
    </row>
    <row r="32" customFormat="false" ht="12.75" hidden="false" customHeight="false" outlineLevel="0" collapsed="false">
      <c r="A32" s="16" t="s">
        <v>95</v>
      </c>
      <c r="B32" s="16" t="s">
        <v>75</v>
      </c>
      <c r="C32" s="16" t="n">
        <f aca="false">C31+1</f>
        <v>19</v>
      </c>
      <c r="D32" s="2" t="n">
        <v>1</v>
      </c>
      <c r="E32" s="2" t="n">
        <v>0</v>
      </c>
      <c r="F32" s="2" t="n">
        <v>0</v>
      </c>
      <c r="G32" s="2" t="n">
        <v>0</v>
      </c>
      <c r="H32" s="2" t="n">
        <v>0</v>
      </c>
      <c r="I32" s="2" t="n">
        <v>0</v>
      </c>
      <c r="J32" s="2" t="n">
        <v>0</v>
      </c>
      <c r="K32" s="2" t="n">
        <v>0</v>
      </c>
      <c r="L32" s="2" t="n">
        <v>0</v>
      </c>
      <c r="M32" s="2" t="n">
        <v>0</v>
      </c>
      <c r="N32" s="2" t="n">
        <f aca="false">SUM(D32:M32)</f>
        <v>1</v>
      </c>
      <c r="Q32" s="16" t="s">
        <v>95</v>
      </c>
      <c r="R32" s="2" t="n">
        <f aca="false">IF($B32="Dir",1,0)</f>
        <v>0</v>
      </c>
      <c r="S32" s="2" t="n">
        <f aca="false">IF($B32="Man",1,0)</f>
        <v>1</v>
      </c>
      <c r="T32" s="2" t="n">
        <f aca="false">IF($B32="Assoc",1,0)</f>
        <v>0</v>
      </c>
      <c r="U32" s="2" t="n">
        <f aca="false">IF($B32="Anal",1,0)</f>
        <v>0</v>
      </c>
      <c r="V32" s="2" t="n">
        <f aca="false">IF($B32="Spec",1,0)</f>
        <v>0</v>
      </c>
      <c r="W32" s="2" t="n">
        <f aca="false">IF($B32="SSpec",1,0)</f>
        <v>0</v>
      </c>
      <c r="X32" s="2" t="n">
        <f aca="false">IF($B32="PT",1,0)</f>
        <v>0</v>
      </c>
      <c r="Y32" s="2" t="n">
        <f aca="false">IF($B32="MD",1,0)</f>
        <v>0</v>
      </c>
      <c r="Z32" s="2" t="n">
        <f aca="false">IF($B32="VP",1,0)</f>
        <v>0</v>
      </c>
      <c r="AB32" s="2" t="n">
        <f aca="false">SUM(R32:Z32)</f>
        <v>1</v>
      </c>
    </row>
    <row r="33" customFormat="false" ht="12.75" hidden="false" customHeight="false" outlineLevel="0" collapsed="false">
      <c r="A33" s="16" t="s">
        <v>30</v>
      </c>
      <c r="B33" s="16" t="s">
        <v>75</v>
      </c>
      <c r="C33" s="16" t="n">
        <f aca="false">C32+1</f>
        <v>20</v>
      </c>
      <c r="D33" s="2" t="n">
        <v>0</v>
      </c>
      <c r="E33" s="2" t="n">
        <v>0</v>
      </c>
      <c r="F33" s="2" t="n">
        <v>0.7</v>
      </c>
      <c r="G33" s="2" t="n">
        <v>0</v>
      </c>
      <c r="H33" s="2" t="n">
        <v>0</v>
      </c>
      <c r="I33" s="2" t="n">
        <v>0.3</v>
      </c>
      <c r="J33" s="2" t="n">
        <v>0</v>
      </c>
      <c r="K33" s="2" t="n">
        <v>0</v>
      </c>
      <c r="L33" s="2" t="n">
        <v>0</v>
      </c>
      <c r="M33" s="2" t="n">
        <v>0</v>
      </c>
      <c r="N33" s="2" t="n">
        <f aca="false">SUM(D33:M33)</f>
        <v>1</v>
      </c>
      <c r="Q33" s="16" t="s">
        <v>30</v>
      </c>
      <c r="R33" s="2" t="n">
        <f aca="false">IF($B33="Dir",1,0)</f>
        <v>0</v>
      </c>
      <c r="S33" s="2" t="n">
        <f aca="false">IF($B33="Man",1,0)</f>
        <v>1</v>
      </c>
      <c r="T33" s="2" t="n">
        <f aca="false">IF($B33="Assoc",1,0)</f>
        <v>0</v>
      </c>
      <c r="U33" s="2" t="n">
        <f aca="false">IF($B33="Anal",1,0)</f>
        <v>0</v>
      </c>
      <c r="V33" s="2" t="n">
        <f aca="false">IF($B33="Spec",1,0)</f>
        <v>0</v>
      </c>
      <c r="W33" s="2" t="n">
        <f aca="false">IF($B33="SSpec",1,0)</f>
        <v>0</v>
      </c>
      <c r="X33" s="2" t="n">
        <f aca="false">IF($B33="PT",1,0)</f>
        <v>0</v>
      </c>
      <c r="Y33" s="2" t="n">
        <f aca="false">IF($B33="MD",1,0)</f>
        <v>0</v>
      </c>
      <c r="Z33" s="2" t="n">
        <f aca="false">IF($B33="VP",1,0)</f>
        <v>0</v>
      </c>
      <c r="AB33" s="2" t="n">
        <f aca="false">SUM(R33:Z33)</f>
        <v>1</v>
      </c>
    </row>
    <row r="34" customFormat="false" ht="12.75" hidden="false" customHeight="false" outlineLevel="0" collapsed="false">
      <c r="A34" s="16" t="s">
        <v>96</v>
      </c>
      <c r="B34" s="16" t="s">
        <v>49</v>
      </c>
      <c r="C34" s="16" t="n">
        <f aca="false">C33+1</f>
        <v>21</v>
      </c>
      <c r="D34" s="2" t="n">
        <v>0</v>
      </c>
      <c r="E34" s="2" t="n">
        <v>0</v>
      </c>
      <c r="F34" s="2" t="n">
        <v>1</v>
      </c>
      <c r="G34" s="2" t="n">
        <v>0</v>
      </c>
      <c r="H34" s="2" t="n">
        <v>0</v>
      </c>
      <c r="I34" s="2" t="n">
        <v>0</v>
      </c>
      <c r="J34" s="2" t="n">
        <v>0</v>
      </c>
      <c r="K34" s="2" t="n">
        <v>0</v>
      </c>
      <c r="L34" s="2" t="n">
        <v>0</v>
      </c>
      <c r="M34" s="2" t="n">
        <v>0</v>
      </c>
      <c r="N34" s="2" t="n">
        <f aca="false">SUM(D34:M34)</f>
        <v>1</v>
      </c>
      <c r="Q34" s="16" t="s">
        <v>96</v>
      </c>
      <c r="R34" s="2" t="n">
        <f aca="false">IF($B34="Dir",1,0)</f>
        <v>0</v>
      </c>
      <c r="S34" s="2" t="n">
        <f aca="false">IF($B34="Man",1,0)</f>
        <v>0</v>
      </c>
      <c r="T34" s="2" t="n">
        <f aca="false">IF($B34="Assoc",1,0)</f>
        <v>0</v>
      </c>
      <c r="U34" s="2" t="n">
        <f aca="false">IF($B34="Anal",1,0)</f>
        <v>0</v>
      </c>
      <c r="V34" s="2" t="n">
        <f aca="false">IF($B34="Spec",1,0)</f>
        <v>0</v>
      </c>
      <c r="W34" s="2" t="n">
        <f aca="false">IF($B34="SSpec",1,0)</f>
        <v>0</v>
      </c>
      <c r="X34" s="2" t="n">
        <f aca="false">IF($B34="PT",1,0)</f>
        <v>1</v>
      </c>
      <c r="Y34" s="2" t="n">
        <f aca="false">IF($B34="MD",1,0)</f>
        <v>0</v>
      </c>
      <c r="Z34" s="2" t="n">
        <f aca="false">IF($B34="VP",1,0)</f>
        <v>0</v>
      </c>
      <c r="AB34" s="2" t="n">
        <f aca="false">SUM(R34:Z34)</f>
        <v>1</v>
      </c>
    </row>
    <row r="35" customFormat="false" ht="12.75" hidden="false" customHeight="false" outlineLevel="0" collapsed="false">
      <c r="A35" s="16" t="s">
        <v>29</v>
      </c>
      <c r="B35" s="16" t="s">
        <v>75</v>
      </c>
      <c r="C35" s="16" t="n">
        <f aca="false">C34+1</f>
        <v>22</v>
      </c>
      <c r="D35" s="2" t="n">
        <v>0</v>
      </c>
      <c r="E35" s="2" t="n">
        <v>0</v>
      </c>
      <c r="F35" s="2" t="n">
        <v>1</v>
      </c>
      <c r="G35" s="2" t="n">
        <v>0</v>
      </c>
      <c r="H35" s="2" t="n">
        <v>0</v>
      </c>
      <c r="I35" s="2" t="n">
        <v>0</v>
      </c>
      <c r="J35" s="2" t="n">
        <v>0</v>
      </c>
      <c r="K35" s="2" t="n">
        <v>0</v>
      </c>
      <c r="L35" s="2" t="n">
        <v>0</v>
      </c>
      <c r="M35" s="2" t="n">
        <v>0</v>
      </c>
      <c r="N35" s="2" t="n">
        <f aca="false">SUM(D35:M35)</f>
        <v>1</v>
      </c>
      <c r="Q35" s="16" t="s">
        <v>29</v>
      </c>
      <c r="R35" s="2" t="n">
        <f aca="false">IF($B35="Dir",1,0)</f>
        <v>0</v>
      </c>
      <c r="S35" s="2" t="n">
        <f aca="false">IF($B35="Man",1,0)</f>
        <v>1</v>
      </c>
      <c r="T35" s="2" t="n">
        <f aca="false">IF($B35="Assoc",1,0)</f>
        <v>0</v>
      </c>
      <c r="U35" s="2" t="n">
        <f aca="false">IF($B35="Anal",1,0)</f>
        <v>0</v>
      </c>
      <c r="V35" s="2" t="n">
        <f aca="false">IF($B35="Spec",1,0)</f>
        <v>0</v>
      </c>
      <c r="W35" s="2" t="n">
        <f aca="false">IF($B35="SSpec",1,0)</f>
        <v>0</v>
      </c>
      <c r="X35" s="2" t="n">
        <f aca="false">IF($B35="PT",1,0)</f>
        <v>0</v>
      </c>
      <c r="Y35" s="2" t="n">
        <f aca="false">IF($B35="MD",1,0)</f>
        <v>0</v>
      </c>
      <c r="Z35" s="2" t="n">
        <f aca="false">IF($B35="VP",1,0)</f>
        <v>0</v>
      </c>
      <c r="AB35" s="2" t="n">
        <f aca="false">SUM(R35:Z35)</f>
        <v>1</v>
      </c>
    </row>
    <row r="36" customFormat="false" ht="12.75" hidden="false" customHeight="false" outlineLevel="0" collapsed="false">
      <c r="A36" s="16" t="s">
        <v>95</v>
      </c>
      <c r="B36" s="16" t="s">
        <v>75</v>
      </c>
      <c r="C36" s="16" t="n">
        <f aca="false">C35+1</f>
        <v>23</v>
      </c>
      <c r="D36" s="2" t="n">
        <v>0</v>
      </c>
      <c r="E36" s="2" t="n">
        <v>0</v>
      </c>
      <c r="F36" s="2" t="n">
        <v>1</v>
      </c>
      <c r="G36" s="2" t="n">
        <v>0</v>
      </c>
      <c r="H36" s="2" t="n">
        <v>0</v>
      </c>
      <c r="I36" s="2" t="n">
        <v>0</v>
      </c>
      <c r="J36" s="2" t="n">
        <v>0</v>
      </c>
      <c r="K36" s="2" t="n">
        <v>0</v>
      </c>
      <c r="L36" s="2" t="n">
        <v>0</v>
      </c>
      <c r="M36" s="2" t="n">
        <v>0</v>
      </c>
      <c r="N36" s="2" t="n">
        <f aca="false">SUM(D36:M36)</f>
        <v>1</v>
      </c>
      <c r="Q36" s="16" t="s">
        <v>95</v>
      </c>
      <c r="R36" s="2" t="n">
        <f aca="false">IF($B36="Dir",1,0)</f>
        <v>0</v>
      </c>
      <c r="S36" s="2" t="n">
        <f aca="false">IF($B36="Man",1,0)</f>
        <v>1</v>
      </c>
      <c r="T36" s="2" t="n">
        <f aca="false">IF($B36="Assoc",1,0)</f>
        <v>0</v>
      </c>
      <c r="U36" s="2" t="n">
        <f aca="false">IF($B36="Anal",1,0)</f>
        <v>0</v>
      </c>
      <c r="V36" s="2" t="n">
        <f aca="false">IF($B36="Spec",1,0)</f>
        <v>0</v>
      </c>
      <c r="W36" s="2" t="n">
        <f aca="false">IF($B36="SSpec",1,0)</f>
        <v>0</v>
      </c>
      <c r="X36" s="2" t="n">
        <f aca="false">IF($B36="PT",1,0)</f>
        <v>0</v>
      </c>
      <c r="Y36" s="2" t="n">
        <f aca="false">IF($B36="MD",1,0)</f>
        <v>0</v>
      </c>
      <c r="Z36" s="2" t="n">
        <f aca="false">IF($B36="VP",1,0)</f>
        <v>0</v>
      </c>
      <c r="AB36" s="2" t="n">
        <f aca="false">SUM(R36:Z36)</f>
        <v>1</v>
      </c>
    </row>
    <row r="37" customFormat="false" ht="12.75" hidden="false" customHeight="false" outlineLevel="0" collapsed="false">
      <c r="A37" s="16" t="s">
        <v>31</v>
      </c>
      <c r="B37" s="16" t="s">
        <v>75</v>
      </c>
      <c r="C37" s="16" t="n">
        <f aca="false">C36+1</f>
        <v>24</v>
      </c>
      <c r="D37" s="2" t="n">
        <v>1</v>
      </c>
      <c r="E37" s="2" t="n">
        <v>0</v>
      </c>
      <c r="F37" s="2" t="n">
        <v>0</v>
      </c>
      <c r="G37" s="2" t="n">
        <v>0</v>
      </c>
      <c r="H37" s="2" t="n">
        <v>0</v>
      </c>
      <c r="I37" s="2" t="n">
        <v>0</v>
      </c>
      <c r="J37" s="2" t="n">
        <v>0</v>
      </c>
      <c r="K37" s="2" t="n">
        <v>0</v>
      </c>
      <c r="L37" s="2" t="n">
        <v>0</v>
      </c>
      <c r="M37" s="2" t="n">
        <v>0</v>
      </c>
      <c r="N37" s="2" t="n">
        <f aca="false">SUM(D37:M37)</f>
        <v>1</v>
      </c>
      <c r="Q37" s="16" t="s">
        <v>31</v>
      </c>
      <c r="R37" s="2" t="n">
        <f aca="false">IF($B37="Dir",1,0)</f>
        <v>0</v>
      </c>
      <c r="S37" s="2" t="n">
        <f aca="false">IF($B37="Man",1,0)</f>
        <v>1</v>
      </c>
      <c r="T37" s="2" t="n">
        <f aca="false">IF($B37="Assoc",1,0)</f>
        <v>0</v>
      </c>
      <c r="U37" s="2" t="n">
        <f aca="false">IF($B37="Anal",1,0)</f>
        <v>0</v>
      </c>
      <c r="V37" s="2" t="n">
        <f aca="false">IF($B37="Spec",1,0)</f>
        <v>0</v>
      </c>
      <c r="W37" s="2" t="n">
        <f aca="false">IF($B37="SSpec",1,0)</f>
        <v>0</v>
      </c>
      <c r="X37" s="2" t="n">
        <f aca="false">IF($B37="PT",1,0)</f>
        <v>0</v>
      </c>
      <c r="Y37" s="2" t="n">
        <f aca="false">IF($B37="MD",1,0)</f>
        <v>0</v>
      </c>
      <c r="Z37" s="2" t="n">
        <f aca="false">IF($B37="VP",1,0)</f>
        <v>0</v>
      </c>
      <c r="AB37" s="2" t="n">
        <f aca="false">SUM(R37:Z37)</f>
        <v>1</v>
      </c>
    </row>
    <row r="38" customFormat="false" ht="12.75" hidden="false" customHeight="false" outlineLevel="0" collapsed="false">
      <c r="A38" s="16" t="s">
        <v>97</v>
      </c>
      <c r="B38" s="16" t="s">
        <v>73</v>
      </c>
      <c r="C38" s="16" t="n">
        <f aca="false">C37+1</f>
        <v>25</v>
      </c>
      <c r="D38" s="2" t="n">
        <v>1</v>
      </c>
      <c r="E38" s="2" t="n">
        <v>0</v>
      </c>
      <c r="F38" s="2" t="n">
        <v>0</v>
      </c>
      <c r="G38" s="2" t="n">
        <v>0</v>
      </c>
      <c r="H38" s="2" t="n">
        <v>0</v>
      </c>
      <c r="I38" s="2" t="n">
        <v>0</v>
      </c>
      <c r="J38" s="2" t="n">
        <v>0</v>
      </c>
      <c r="K38" s="2" t="n">
        <v>0</v>
      </c>
      <c r="L38" s="2" t="n">
        <v>0</v>
      </c>
      <c r="M38" s="2" t="n">
        <v>0</v>
      </c>
      <c r="N38" s="2" t="n">
        <f aca="false">SUM(D38:M38)</f>
        <v>1</v>
      </c>
      <c r="Q38" s="16" t="s">
        <v>98</v>
      </c>
      <c r="R38" s="2" t="n">
        <f aca="false">IF($B38="Dir",1,0)</f>
        <v>0</v>
      </c>
      <c r="S38" s="2" t="n">
        <f aca="false">IF($B38="Man",1,0)</f>
        <v>0</v>
      </c>
      <c r="T38" s="2" t="n">
        <f aca="false">IF($B38="Assoc",1,0)</f>
        <v>1</v>
      </c>
      <c r="U38" s="2" t="n">
        <f aca="false">IF($B38="Anal",1,0)</f>
        <v>0</v>
      </c>
      <c r="V38" s="2" t="n">
        <f aca="false">IF($B38="Spec",1,0)</f>
        <v>0</v>
      </c>
      <c r="W38" s="2" t="n">
        <f aca="false">IF($B38="SSpec",1,0)</f>
        <v>0</v>
      </c>
      <c r="X38" s="2" t="n">
        <f aca="false">IF($B38="PT",1,0)</f>
        <v>0</v>
      </c>
      <c r="Y38" s="2" t="n">
        <f aca="false">IF($B38="MD",1,0)</f>
        <v>0</v>
      </c>
      <c r="Z38" s="2" t="n">
        <f aca="false">IF($B38="VP",1,0)</f>
        <v>0</v>
      </c>
      <c r="AB38" s="2" t="n">
        <f aca="false">SUM(R38:Z38)</f>
        <v>1</v>
      </c>
    </row>
    <row r="39" customFormat="false" ht="12.75" hidden="false" customHeight="false" outlineLevel="0" collapsed="false">
      <c r="A39" s="13"/>
      <c r="B39" s="13"/>
      <c r="C39" s="13"/>
      <c r="D39" s="13" t="s">
        <v>78</v>
      </c>
      <c r="E39" s="13" t="s">
        <v>79</v>
      </c>
      <c r="F39" s="13" t="s">
        <v>80</v>
      </c>
      <c r="G39" s="13" t="s">
        <v>81</v>
      </c>
      <c r="H39" s="13" t="s">
        <v>82</v>
      </c>
      <c r="I39" s="13" t="s">
        <v>83</v>
      </c>
      <c r="J39" s="13" t="s">
        <v>84</v>
      </c>
      <c r="K39" s="13" t="s">
        <v>85</v>
      </c>
      <c r="L39" s="13" t="s">
        <v>86</v>
      </c>
      <c r="M39" s="13"/>
      <c r="N39" s="13" t="s">
        <v>50</v>
      </c>
      <c r="Q39" s="13"/>
      <c r="R39" s="2" t="s">
        <v>12</v>
      </c>
      <c r="S39" s="2" t="s">
        <v>12</v>
      </c>
      <c r="T39" s="2" t="s">
        <v>12</v>
      </c>
      <c r="U39" s="2" t="s">
        <v>12</v>
      </c>
      <c r="V39" s="2" t="s">
        <v>12</v>
      </c>
      <c r="W39" s="2" t="s">
        <v>12</v>
      </c>
      <c r="X39" s="2" t="s">
        <v>12</v>
      </c>
      <c r="Y39" s="2" t="s">
        <v>12</v>
      </c>
      <c r="Z39" s="2" t="s">
        <v>12</v>
      </c>
      <c r="AB39" s="2" t="s">
        <v>12</v>
      </c>
    </row>
    <row r="40" customFormat="false" ht="12.75" hidden="false" customHeight="false" outlineLevel="0" collapsed="false">
      <c r="A40" s="17" t="s">
        <v>33</v>
      </c>
      <c r="B40" s="17" t="s">
        <v>74</v>
      </c>
      <c r="C40" s="17" t="n">
        <v>26</v>
      </c>
      <c r="D40" s="2" t="n">
        <v>0</v>
      </c>
      <c r="E40" s="2" t="n">
        <v>0.5</v>
      </c>
      <c r="F40" s="2" t="n">
        <v>0</v>
      </c>
      <c r="G40" s="2" t="n">
        <v>0</v>
      </c>
      <c r="H40" s="2" t="n">
        <v>0.5</v>
      </c>
      <c r="I40" s="2" t="n">
        <v>0</v>
      </c>
      <c r="J40" s="2" t="n">
        <v>0</v>
      </c>
      <c r="K40" s="2" t="n">
        <v>0</v>
      </c>
      <c r="L40" s="2" t="n">
        <v>0</v>
      </c>
      <c r="M40" s="2" t="n">
        <v>0</v>
      </c>
      <c r="N40" s="2" t="n">
        <f aca="false">SUM(D40:M40)</f>
        <v>1</v>
      </c>
      <c r="Q40" s="17" t="s">
        <v>33</v>
      </c>
      <c r="R40" s="2" t="n">
        <f aca="false">IF($B40="Dir",1,0)</f>
        <v>1</v>
      </c>
      <c r="S40" s="2" t="n">
        <f aca="false">IF($B40="Man",1,0)</f>
        <v>0</v>
      </c>
      <c r="T40" s="2" t="n">
        <f aca="false">IF($B40="Assoc",1,0)</f>
        <v>0</v>
      </c>
      <c r="U40" s="2" t="n">
        <f aca="false">IF($B40="Anal",1,0)</f>
        <v>0</v>
      </c>
      <c r="V40" s="2" t="n">
        <f aca="false">IF($B40="Spec",1,0)</f>
        <v>0</v>
      </c>
      <c r="W40" s="2" t="n">
        <f aca="false">IF($B40="SSpec",1,0)</f>
        <v>0</v>
      </c>
      <c r="X40" s="2" t="n">
        <f aca="false">IF($B40="PT",1,0)</f>
        <v>0</v>
      </c>
      <c r="Y40" s="2" t="n">
        <f aca="false">IF($B40="MD",1,0)</f>
        <v>0</v>
      </c>
      <c r="Z40" s="2" t="n">
        <f aca="false">IF($B40="VP",1,0)</f>
        <v>0</v>
      </c>
      <c r="AB40" s="2" t="n">
        <f aca="false">SUM(R40:Z40)</f>
        <v>1</v>
      </c>
    </row>
    <row r="41" customFormat="false" ht="12.75" hidden="false" customHeight="false" outlineLevel="0" collapsed="false">
      <c r="A41" s="17" t="s">
        <v>95</v>
      </c>
      <c r="B41" s="17" t="s">
        <v>75</v>
      </c>
      <c r="C41" s="17" t="n">
        <f aca="false">C40+1</f>
        <v>27</v>
      </c>
      <c r="D41" s="2" t="n">
        <v>0</v>
      </c>
      <c r="E41" s="2" t="n">
        <v>0</v>
      </c>
      <c r="F41" s="2" t="n">
        <v>0</v>
      </c>
      <c r="G41" s="2" t="n">
        <v>0</v>
      </c>
      <c r="H41" s="2" t="n">
        <v>1</v>
      </c>
      <c r="I41" s="2" t="n">
        <v>0</v>
      </c>
      <c r="J41" s="2" t="n">
        <v>0</v>
      </c>
      <c r="K41" s="2" t="n">
        <v>0</v>
      </c>
      <c r="L41" s="2" t="n">
        <v>0</v>
      </c>
      <c r="M41" s="2" t="n">
        <v>0</v>
      </c>
      <c r="N41" s="2" t="n">
        <f aca="false">SUM(D41:M41)</f>
        <v>1</v>
      </c>
      <c r="Q41" s="17" t="s">
        <v>95</v>
      </c>
      <c r="R41" s="2" t="n">
        <f aca="false">IF($B41="Dir",1,0)</f>
        <v>0</v>
      </c>
      <c r="S41" s="2" t="n">
        <f aca="false">IF($B41="Man",1,0)</f>
        <v>1</v>
      </c>
      <c r="T41" s="2" t="n">
        <f aca="false">IF($B41="Assoc",1,0)</f>
        <v>0</v>
      </c>
      <c r="U41" s="2" t="n">
        <f aca="false">IF($B41="Anal",1,0)</f>
        <v>0</v>
      </c>
      <c r="V41" s="2" t="n">
        <f aca="false">IF($B41="Spec",1,0)</f>
        <v>0</v>
      </c>
      <c r="W41" s="2" t="n">
        <f aca="false">IF($B41="SSpec",1,0)</f>
        <v>0</v>
      </c>
      <c r="X41" s="2" t="n">
        <f aca="false">IF($B41="PT",1,0)</f>
        <v>0</v>
      </c>
      <c r="Y41" s="2" t="n">
        <f aca="false">IF($B41="MD",1,0)</f>
        <v>0</v>
      </c>
      <c r="Z41" s="2" t="n">
        <f aca="false">IF($B41="VP",1,0)</f>
        <v>0</v>
      </c>
      <c r="AB41" s="2" t="n">
        <f aca="false">SUM(R41:Z41)</f>
        <v>1</v>
      </c>
    </row>
    <row r="42" customFormat="false" ht="12.75" hidden="false" customHeight="false" outlineLevel="0" collapsed="false">
      <c r="A42" s="17" t="s">
        <v>37</v>
      </c>
      <c r="B42" s="17" t="s">
        <v>76</v>
      </c>
      <c r="C42" s="17" t="n">
        <f aca="false">C41+1</f>
        <v>28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1</v>
      </c>
      <c r="I42" s="2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f aca="false">SUM(D42:M42)</f>
        <v>1</v>
      </c>
      <c r="Q42" s="17" t="s">
        <v>37</v>
      </c>
      <c r="R42" s="2" t="n">
        <f aca="false">IF($B42="Dir",1,0)</f>
        <v>0</v>
      </c>
      <c r="S42" s="2" t="n">
        <f aca="false">IF($B42="Man",1,0)</f>
        <v>0</v>
      </c>
      <c r="T42" s="2" t="n">
        <f aca="false">IF($B42="Assoc",1,0)</f>
        <v>0</v>
      </c>
      <c r="U42" s="2" t="n">
        <f aca="false">IF($B42="Anal",1,0)</f>
        <v>0</v>
      </c>
      <c r="V42" s="2" t="n">
        <f aca="false">IF($B42="Spec",1,0)</f>
        <v>1</v>
      </c>
      <c r="W42" s="2" t="n">
        <f aca="false">IF($B42="SSpec",1,0)</f>
        <v>0</v>
      </c>
      <c r="X42" s="2" t="n">
        <f aca="false">IF($B42="PT",1,0)</f>
        <v>0</v>
      </c>
      <c r="Y42" s="2" t="n">
        <f aca="false">IF($B42="MD",1,0)</f>
        <v>0</v>
      </c>
      <c r="Z42" s="2" t="n">
        <f aca="false">IF($B42="VP",1,0)</f>
        <v>0</v>
      </c>
      <c r="AB42" s="2" t="n">
        <f aca="false">SUM(R42:Z42)</f>
        <v>1</v>
      </c>
    </row>
    <row r="43" customFormat="false" ht="12.75" hidden="false" customHeight="false" outlineLevel="0" collapsed="false">
      <c r="A43" s="17" t="s">
        <v>40</v>
      </c>
      <c r="B43" s="17" t="s">
        <v>75</v>
      </c>
      <c r="C43" s="17" t="n">
        <f aca="false">C42+1</f>
        <v>29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1</v>
      </c>
      <c r="I43" s="2" t="n">
        <v>0</v>
      </c>
      <c r="J43" s="2" t="n">
        <v>0</v>
      </c>
      <c r="K43" s="2" t="n">
        <v>0</v>
      </c>
      <c r="L43" s="2" t="n">
        <v>0</v>
      </c>
      <c r="M43" s="2" t="n">
        <v>0</v>
      </c>
      <c r="N43" s="2" t="n">
        <f aca="false">SUM(D43:M43)</f>
        <v>1</v>
      </c>
      <c r="Q43" s="17" t="s">
        <v>40</v>
      </c>
      <c r="R43" s="2" t="n">
        <f aca="false">IF($B43="Dir",1,0)</f>
        <v>0</v>
      </c>
      <c r="S43" s="2" t="n">
        <f aca="false">IF($B43="Man",1,0)</f>
        <v>1</v>
      </c>
      <c r="T43" s="2" t="n">
        <f aca="false">IF($B43="Assoc",1,0)</f>
        <v>0</v>
      </c>
      <c r="U43" s="2" t="n">
        <f aca="false">IF($B43="Anal",1,0)</f>
        <v>0</v>
      </c>
      <c r="V43" s="2" t="n">
        <f aca="false">IF($B43="Spec",1,0)</f>
        <v>0</v>
      </c>
      <c r="W43" s="2" t="n">
        <f aca="false">IF($B43="SSpec",1,0)</f>
        <v>0</v>
      </c>
      <c r="X43" s="2" t="n">
        <f aca="false">IF($B43="PT",1,0)</f>
        <v>0</v>
      </c>
      <c r="Y43" s="2" t="n">
        <f aca="false">IF($B43="MD",1,0)</f>
        <v>0</v>
      </c>
      <c r="Z43" s="2" t="n">
        <f aca="false">IF($B43="VP",1,0)</f>
        <v>0</v>
      </c>
      <c r="AB43" s="2" t="n">
        <f aca="false">SUM(R43:Z43)</f>
        <v>1</v>
      </c>
    </row>
    <row r="44" customFormat="false" ht="12.75" hidden="false" customHeight="false" outlineLevel="0" collapsed="false">
      <c r="A44" s="17" t="s">
        <v>99</v>
      </c>
      <c r="B44" s="17" t="s">
        <v>75</v>
      </c>
      <c r="C44" s="17" t="n">
        <f aca="false">C43+1</f>
        <v>30</v>
      </c>
      <c r="D44" s="2" t="n">
        <v>0</v>
      </c>
      <c r="E44" s="2" t="n">
        <v>0</v>
      </c>
      <c r="F44" s="2" t="n">
        <v>0</v>
      </c>
      <c r="G44" s="2" t="n">
        <v>0</v>
      </c>
      <c r="H44" s="2" t="n">
        <v>1</v>
      </c>
      <c r="I44" s="2" t="n">
        <v>0</v>
      </c>
      <c r="J44" s="2" t="n">
        <v>0</v>
      </c>
      <c r="K44" s="2" t="n">
        <v>0</v>
      </c>
      <c r="L44" s="2" t="n">
        <v>0</v>
      </c>
      <c r="M44" s="2" t="n">
        <v>0</v>
      </c>
      <c r="N44" s="2" t="n">
        <f aca="false">SUM(D44:M44)</f>
        <v>1</v>
      </c>
      <c r="Q44" s="17" t="s">
        <v>99</v>
      </c>
      <c r="R44" s="2" t="n">
        <f aca="false">IF($B44="Dir",1,0)</f>
        <v>0</v>
      </c>
      <c r="S44" s="2" t="n">
        <f aca="false">IF($B44="Man",1,0)</f>
        <v>1</v>
      </c>
      <c r="T44" s="2" t="n">
        <f aca="false">IF($B44="Assoc",1,0)</f>
        <v>0</v>
      </c>
      <c r="U44" s="2" t="n">
        <f aca="false">IF($B44="Anal",1,0)</f>
        <v>0</v>
      </c>
      <c r="V44" s="2" t="n">
        <f aca="false">IF($B44="Spec",1,0)</f>
        <v>0</v>
      </c>
      <c r="W44" s="2" t="n">
        <f aca="false">IF($B44="SSpec",1,0)</f>
        <v>0</v>
      </c>
      <c r="X44" s="2" t="n">
        <f aca="false">IF($B44="PT",1,0)</f>
        <v>0</v>
      </c>
      <c r="Y44" s="2" t="n">
        <f aca="false">IF($B44="MD",1,0)</f>
        <v>0</v>
      </c>
      <c r="Z44" s="2" t="n">
        <f aca="false">IF($B44="VP",1,0)</f>
        <v>0</v>
      </c>
      <c r="AB44" s="2" t="n">
        <f aca="false">SUM(R44:Z44)</f>
        <v>1</v>
      </c>
    </row>
    <row r="45" customFormat="false" ht="12.75" hidden="false" customHeight="false" outlineLevel="0" collapsed="false">
      <c r="A45" s="17" t="s">
        <v>36</v>
      </c>
      <c r="B45" s="17" t="s">
        <v>74</v>
      </c>
      <c r="C45" s="17" t="n">
        <f aca="false">C44+1</f>
        <v>31</v>
      </c>
      <c r="D45" s="2" t="n">
        <v>0</v>
      </c>
      <c r="E45" s="2" t="n">
        <v>0</v>
      </c>
      <c r="F45" s="2" t="n">
        <v>0</v>
      </c>
      <c r="G45" s="2" t="n">
        <v>0</v>
      </c>
      <c r="H45" s="2" t="n">
        <v>1</v>
      </c>
      <c r="I45" s="2" t="n">
        <v>0</v>
      </c>
      <c r="J45" s="2" t="n">
        <v>0</v>
      </c>
      <c r="K45" s="2" t="n">
        <v>0</v>
      </c>
      <c r="L45" s="2" t="n">
        <v>0</v>
      </c>
      <c r="M45" s="2" t="n">
        <v>0</v>
      </c>
      <c r="N45" s="2" t="n">
        <f aca="false">SUM(D45:M45)</f>
        <v>1</v>
      </c>
      <c r="Q45" s="17" t="s">
        <v>36</v>
      </c>
      <c r="R45" s="2" t="n">
        <f aca="false">IF($B45="Dir",1,0)</f>
        <v>1</v>
      </c>
      <c r="S45" s="2" t="n">
        <f aca="false">IF($B45="Man",1,0)</f>
        <v>0</v>
      </c>
      <c r="T45" s="2" t="n">
        <f aca="false">IF($B45="Assoc",1,0)</f>
        <v>0</v>
      </c>
      <c r="U45" s="2" t="n">
        <f aca="false">IF($B45="Anal",1,0)</f>
        <v>0</v>
      </c>
      <c r="V45" s="2" t="n">
        <f aca="false">IF($B45="Spec",1,0)</f>
        <v>0</v>
      </c>
      <c r="W45" s="2" t="n">
        <f aca="false">IF($B45="SSpec",1,0)</f>
        <v>0</v>
      </c>
      <c r="X45" s="2" t="n">
        <f aca="false">IF($B45="PT",1,0)</f>
        <v>0</v>
      </c>
      <c r="Y45" s="2" t="n">
        <f aca="false">IF($B45="MD",1,0)</f>
        <v>0</v>
      </c>
      <c r="Z45" s="2" t="n">
        <f aca="false">IF($B45="VP",1,0)</f>
        <v>0</v>
      </c>
      <c r="AB45" s="2" t="n">
        <f aca="false">SUM(R45:Z45)</f>
        <v>1</v>
      </c>
    </row>
    <row r="46" customFormat="false" ht="12.75" hidden="false" customHeight="false" outlineLevel="0" collapsed="false">
      <c r="A46" s="17" t="s">
        <v>100</v>
      </c>
      <c r="B46" s="17" t="s">
        <v>101</v>
      </c>
      <c r="C46" s="17" t="n">
        <f aca="false">C45+1</f>
        <v>32</v>
      </c>
      <c r="D46" s="2" t="n">
        <v>0</v>
      </c>
      <c r="E46" s="2" t="n">
        <v>0</v>
      </c>
      <c r="F46" s="2" t="n">
        <v>0</v>
      </c>
      <c r="G46" s="2" t="n">
        <v>0</v>
      </c>
      <c r="H46" s="2" t="n">
        <v>1</v>
      </c>
      <c r="I46" s="2" t="n">
        <v>0</v>
      </c>
      <c r="J46" s="2" t="n">
        <v>0</v>
      </c>
      <c r="K46" s="2" t="n">
        <v>0</v>
      </c>
      <c r="L46" s="2" t="n">
        <v>0</v>
      </c>
      <c r="M46" s="2" t="n">
        <v>0</v>
      </c>
      <c r="N46" s="2" t="n">
        <f aca="false">SUM(D46:M46)</f>
        <v>1</v>
      </c>
      <c r="Q46" s="17" t="s">
        <v>100</v>
      </c>
      <c r="R46" s="2" t="n">
        <f aca="false">IF($B46="Dir",1,0)</f>
        <v>0</v>
      </c>
      <c r="S46" s="2" t="n">
        <f aca="false">IF($B46="Man",1,0)</f>
        <v>0</v>
      </c>
      <c r="T46" s="2" t="n">
        <f aca="false">IF($B46="Assoc",1,0)</f>
        <v>0</v>
      </c>
      <c r="U46" s="2" t="n">
        <f aca="false">IF($B46="Anal",1,0)</f>
        <v>0</v>
      </c>
      <c r="V46" s="2" t="n">
        <f aca="false">IF($B46="Spec",1,0)</f>
        <v>0</v>
      </c>
      <c r="W46" s="2" t="n">
        <f aca="false">IF($B46="SSpec",1,0)</f>
        <v>1</v>
      </c>
      <c r="X46" s="2" t="n">
        <f aca="false">IF($B46="PT",1,0)</f>
        <v>0</v>
      </c>
      <c r="Y46" s="2" t="n">
        <f aca="false">IF($B46="MD",1,0)</f>
        <v>0</v>
      </c>
      <c r="Z46" s="2" t="n">
        <f aca="false">IF($B46="VP",1,0)</f>
        <v>0</v>
      </c>
      <c r="AB46" s="2" t="n">
        <f aca="false">SUM(R46:Z46)</f>
        <v>1</v>
      </c>
    </row>
    <row r="47" customFormat="false" ht="12.75" hidden="false" customHeight="false" outlineLevel="0" collapsed="false">
      <c r="A47" s="17" t="s">
        <v>95</v>
      </c>
      <c r="B47" s="17" t="s">
        <v>75</v>
      </c>
      <c r="C47" s="17" t="n">
        <f aca="false">C46+1</f>
        <v>33</v>
      </c>
      <c r="D47" s="2" t="n">
        <v>0</v>
      </c>
      <c r="E47" s="2" t="n">
        <v>0</v>
      </c>
      <c r="F47" s="2" t="n">
        <v>0</v>
      </c>
      <c r="G47" s="2" t="n">
        <v>0</v>
      </c>
      <c r="H47" s="2" t="n">
        <v>1</v>
      </c>
      <c r="I47" s="2" t="n">
        <v>0</v>
      </c>
      <c r="J47" s="2" t="n">
        <v>0</v>
      </c>
      <c r="K47" s="2" t="n">
        <v>0</v>
      </c>
      <c r="L47" s="2" t="n">
        <v>0</v>
      </c>
      <c r="M47" s="2" t="n">
        <v>0</v>
      </c>
      <c r="N47" s="2" t="n">
        <f aca="false">SUM(D47:M47)</f>
        <v>1</v>
      </c>
      <c r="Q47" s="17" t="s">
        <v>95</v>
      </c>
      <c r="R47" s="2" t="n">
        <f aca="false">IF($B47="Dir",1,0)</f>
        <v>0</v>
      </c>
      <c r="S47" s="2" t="n">
        <f aca="false">IF($B47="Man",1,0)</f>
        <v>1</v>
      </c>
      <c r="T47" s="2" t="n">
        <f aca="false">IF($B47="Assoc",1,0)</f>
        <v>0</v>
      </c>
      <c r="U47" s="2" t="n">
        <f aca="false">IF($B47="Anal",1,0)</f>
        <v>0</v>
      </c>
      <c r="V47" s="2" t="n">
        <f aca="false">IF($B47="Spec",1,0)</f>
        <v>0</v>
      </c>
      <c r="W47" s="2" t="n">
        <f aca="false">IF($B47="SSpec",1,0)</f>
        <v>0</v>
      </c>
      <c r="X47" s="2" t="n">
        <f aca="false">IF($B47="PT",1,0)</f>
        <v>0</v>
      </c>
      <c r="Y47" s="2" t="n">
        <f aca="false">IF($B47="MD",1,0)</f>
        <v>0</v>
      </c>
      <c r="Z47" s="2" t="n">
        <f aca="false">IF($B47="VP",1,0)</f>
        <v>0</v>
      </c>
      <c r="AB47" s="2" t="n">
        <f aca="false">SUM(R47:Z47)</f>
        <v>1</v>
      </c>
    </row>
    <row r="48" customFormat="false" ht="12.75" hidden="false" customHeight="false" outlineLevel="0" collapsed="false">
      <c r="A48" s="17" t="s">
        <v>95</v>
      </c>
      <c r="B48" s="17" t="s">
        <v>75</v>
      </c>
      <c r="C48" s="17" t="n">
        <f aca="false">C47+1</f>
        <v>34</v>
      </c>
      <c r="D48" s="2" t="n">
        <v>0</v>
      </c>
      <c r="E48" s="2" t="n">
        <v>0</v>
      </c>
      <c r="F48" s="2" t="n">
        <v>0</v>
      </c>
      <c r="G48" s="2" t="n">
        <v>0</v>
      </c>
      <c r="H48" s="2" t="n">
        <v>1</v>
      </c>
      <c r="I48" s="2" t="n">
        <v>0</v>
      </c>
      <c r="J48" s="2" t="n">
        <v>0</v>
      </c>
      <c r="K48" s="2" t="n">
        <v>0</v>
      </c>
      <c r="L48" s="2" t="n">
        <v>0</v>
      </c>
      <c r="M48" s="2" t="n">
        <v>0</v>
      </c>
      <c r="N48" s="2" t="n">
        <f aca="false">SUM(D48:M48)</f>
        <v>1</v>
      </c>
      <c r="Q48" s="17" t="s">
        <v>95</v>
      </c>
      <c r="R48" s="2" t="n">
        <f aca="false">IF($B48="Dir",1,0)</f>
        <v>0</v>
      </c>
      <c r="S48" s="2" t="n">
        <f aca="false">IF($B48="Man",1,0)</f>
        <v>1</v>
      </c>
      <c r="T48" s="2" t="n">
        <f aca="false">IF($B48="Assoc",1,0)</f>
        <v>0</v>
      </c>
      <c r="U48" s="2" t="n">
        <f aca="false">IF($B48="Anal",1,0)</f>
        <v>0</v>
      </c>
      <c r="V48" s="2" t="n">
        <f aca="false">IF($B48="Spec",1,0)</f>
        <v>0</v>
      </c>
      <c r="W48" s="2" t="n">
        <f aca="false">IF($B48="SSpec",1,0)</f>
        <v>0</v>
      </c>
      <c r="X48" s="2" t="n">
        <f aca="false">IF($B48="PT",1,0)</f>
        <v>0</v>
      </c>
      <c r="Y48" s="2" t="n">
        <f aca="false">IF($B48="MD",1,0)</f>
        <v>0</v>
      </c>
      <c r="Z48" s="2" t="n">
        <f aca="false">IF($B48="VP",1,0)</f>
        <v>0</v>
      </c>
      <c r="AB48" s="2" t="n">
        <f aca="false">SUM(R48:Z48)</f>
        <v>1</v>
      </c>
    </row>
    <row r="49" customFormat="false" ht="12.75" hidden="false" customHeight="false" outlineLevel="0" collapsed="false">
      <c r="A49" s="17" t="s">
        <v>102</v>
      </c>
      <c r="B49" s="17" t="s">
        <v>75</v>
      </c>
      <c r="C49" s="17" t="n">
        <f aca="false">C48+1</f>
        <v>35</v>
      </c>
      <c r="D49" s="2" t="n">
        <v>0</v>
      </c>
      <c r="E49" s="2" t="n">
        <v>1</v>
      </c>
      <c r="F49" s="2" t="n">
        <v>0</v>
      </c>
      <c r="G49" s="2" t="n">
        <v>0</v>
      </c>
      <c r="H49" s="2" t="n">
        <v>0</v>
      </c>
      <c r="I49" s="2" t="n">
        <v>0</v>
      </c>
      <c r="J49" s="2" t="n">
        <v>0</v>
      </c>
      <c r="K49" s="2" t="n">
        <v>0</v>
      </c>
      <c r="L49" s="2" t="n">
        <v>0</v>
      </c>
      <c r="M49" s="2" t="n">
        <v>0</v>
      </c>
      <c r="N49" s="2" t="n">
        <f aca="false">SUM(D49:M49)</f>
        <v>1</v>
      </c>
      <c r="Q49" s="17" t="s">
        <v>102</v>
      </c>
      <c r="R49" s="2" t="n">
        <f aca="false">IF($B49="Dir",1,0)</f>
        <v>0</v>
      </c>
      <c r="S49" s="2" t="n">
        <f aca="false">IF($B49="Man",1,0)</f>
        <v>1</v>
      </c>
      <c r="T49" s="2" t="n">
        <f aca="false">IF($B49="Assoc",1,0)</f>
        <v>0</v>
      </c>
      <c r="U49" s="2" t="n">
        <f aca="false">IF($B49="Anal",1,0)</f>
        <v>0</v>
      </c>
      <c r="V49" s="2" t="n">
        <f aca="false">IF($B49="Spec",1,0)</f>
        <v>0</v>
      </c>
      <c r="W49" s="2" t="n">
        <f aca="false">IF($B49="SSpec",1,0)</f>
        <v>0</v>
      </c>
      <c r="X49" s="2" t="n">
        <f aca="false">IF($B49="PT",1,0)</f>
        <v>0</v>
      </c>
      <c r="Y49" s="2" t="n">
        <f aca="false">IF($B49="MD",1,0)</f>
        <v>0</v>
      </c>
      <c r="Z49" s="2" t="n">
        <f aca="false">IF($B49="VP",1,0)</f>
        <v>0</v>
      </c>
      <c r="AB49" s="2" t="n">
        <f aca="false">SUM(R49:Z49)</f>
        <v>1</v>
      </c>
    </row>
    <row r="50" customFormat="false" ht="12.75" hidden="false" customHeight="false" outlineLevel="0" collapsed="false">
      <c r="A50" s="17" t="s">
        <v>95</v>
      </c>
      <c r="B50" s="17" t="s">
        <v>75</v>
      </c>
      <c r="C50" s="17" t="n">
        <f aca="false">C49+1</f>
        <v>36</v>
      </c>
      <c r="D50" s="2" t="n">
        <v>0</v>
      </c>
      <c r="E50" s="2" t="n">
        <v>1</v>
      </c>
      <c r="F50" s="2" t="n">
        <v>0</v>
      </c>
      <c r="G50" s="2" t="n">
        <v>0</v>
      </c>
      <c r="H50" s="2" t="n">
        <v>0</v>
      </c>
      <c r="I50" s="2" t="n">
        <v>0</v>
      </c>
      <c r="J50" s="2" t="n">
        <v>0</v>
      </c>
      <c r="K50" s="2" t="n">
        <v>0</v>
      </c>
      <c r="L50" s="2" t="n">
        <v>0</v>
      </c>
      <c r="M50" s="2" t="n">
        <v>0</v>
      </c>
      <c r="N50" s="2" t="n">
        <f aca="false">SUM(D50:M50)</f>
        <v>1</v>
      </c>
      <c r="Q50" s="17" t="s">
        <v>95</v>
      </c>
      <c r="R50" s="2" t="n">
        <f aca="false">IF($B50="Dir",1,0)</f>
        <v>0</v>
      </c>
      <c r="S50" s="2" t="n">
        <f aca="false">IF($B50="Man",1,0)</f>
        <v>1</v>
      </c>
      <c r="T50" s="2" t="n">
        <f aca="false">IF($B50="Assoc",1,0)</f>
        <v>0</v>
      </c>
      <c r="U50" s="2" t="n">
        <f aca="false">IF($B50="Anal",1,0)</f>
        <v>0</v>
      </c>
      <c r="V50" s="2" t="n">
        <f aca="false">IF($B50="Spec",1,0)</f>
        <v>0</v>
      </c>
      <c r="W50" s="2" t="n">
        <f aca="false">IF($B50="SSpec",1,0)</f>
        <v>0</v>
      </c>
      <c r="X50" s="2" t="n">
        <f aca="false">IF($B50="PT",1,0)</f>
        <v>0</v>
      </c>
      <c r="Y50" s="2" t="n">
        <f aca="false">IF($B50="MD",1,0)</f>
        <v>0</v>
      </c>
      <c r="Z50" s="2" t="n">
        <f aca="false">IF($B50="VP",1,0)</f>
        <v>0</v>
      </c>
      <c r="AB50" s="2" t="n">
        <f aca="false">SUM(R50:Z50)</f>
        <v>1</v>
      </c>
    </row>
    <row r="51" customFormat="false" ht="12.75" hidden="false" customHeight="false" outlineLevel="0" collapsed="false">
      <c r="A51" s="17" t="s">
        <v>95</v>
      </c>
      <c r="B51" s="17" t="s">
        <v>75</v>
      </c>
      <c r="C51" s="17" t="n">
        <f aca="false">C50+1</f>
        <v>37</v>
      </c>
      <c r="D51" s="2" t="n">
        <v>0</v>
      </c>
      <c r="E51" s="2" t="n">
        <v>1</v>
      </c>
      <c r="F51" s="2" t="n">
        <v>0</v>
      </c>
      <c r="G51" s="2" t="n">
        <v>0</v>
      </c>
      <c r="H51" s="2" t="n">
        <v>0</v>
      </c>
      <c r="I51" s="2" t="n">
        <v>0</v>
      </c>
      <c r="J51" s="2" t="n">
        <v>0</v>
      </c>
      <c r="K51" s="2" t="n">
        <v>0</v>
      </c>
      <c r="L51" s="2" t="n">
        <v>0</v>
      </c>
      <c r="M51" s="2" t="n">
        <v>0</v>
      </c>
      <c r="N51" s="2" t="n">
        <f aca="false">SUM(D51:M51)</f>
        <v>1</v>
      </c>
      <c r="Q51" s="17" t="s">
        <v>95</v>
      </c>
      <c r="R51" s="2" t="n">
        <f aca="false">IF($B51="Dir",1,0)</f>
        <v>0</v>
      </c>
      <c r="S51" s="2" t="n">
        <f aca="false">IF($B51="Man",1,0)</f>
        <v>1</v>
      </c>
      <c r="T51" s="2" t="n">
        <f aca="false">IF($B51="Assoc",1,0)</f>
        <v>0</v>
      </c>
      <c r="U51" s="2" t="n">
        <f aca="false">IF($B51="Anal",1,0)</f>
        <v>0</v>
      </c>
      <c r="V51" s="2" t="n">
        <f aca="false">IF($B51="Spec",1,0)</f>
        <v>0</v>
      </c>
      <c r="W51" s="2" t="n">
        <f aca="false">IF($B51="SSpec",1,0)</f>
        <v>0</v>
      </c>
      <c r="X51" s="2" t="n">
        <f aca="false">IF($B51="PT",1,0)</f>
        <v>0</v>
      </c>
      <c r="Y51" s="2" t="n">
        <f aca="false">IF($B51="MD",1,0)</f>
        <v>0</v>
      </c>
      <c r="Z51" s="2" t="n">
        <f aca="false">IF($B51="VP",1,0)</f>
        <v>0</v>
      </c>
      <c r="AB51" s="2" t="n">
        <f aca="false">SUM(R51:Z51)</f>
        <v>1</v>
      </c>
    </row>
    <row r="52" customFormat="false" ht="12.75" hidden="false" customHeight="false" outlineLevel="0" collapsed="false">
      <c r="A52" s="13"/>
      <c r="B52" s="13"/>
      <c r="C52" s="17" t="s">
        <v>12</v>
      </c>
      <c r="D52" s="2" t="s">
        <v>12</v>
      </c>
      <c r="E52" s="2" t="s">
        <v>12</v>
      </c>
      <c r="F52" s="2" t="s">
        <v>12</v>
      </c>
      <c r="G52" s="2" t="s">
        <v>12</v>
      </c>
      <c r="H52" s="2" t="s">
        <v>12</v>
      </c>
      <c r="I52" s="2" t="s">
        <v>12</v>
      </c>
      <c r="J52" s="2" t="s">
        <v>12</v>
      </c>
      <c r="K52" s="2" t="s">
        <v>12</v>
      </c>
      <c r="L52" s="2" t="s">
        <v>12</v>
      </c>
      <c r="M52" s="2" t="s">
        <v>12</v>
      </c>
      <c r="N52" s="2" t="s">
        <v>12</v>
      </c>
      <c r="Q52" s="13"/>
      <c r="R52" s="2" t="s">
        <v>12</v>
      </c>
      <c r="S52" s="2" t="s">
        <v>12</v>
      </c>
      <c r="T52" s="2" t="s">
        <v>12</v>
      </c>
      <c r="U52" s="2" t="s">
        <v>12</v>
      </c>
      <c r="V52" s="2" t="s">
        <v>12</v>
      </c>
      <c r="W52" s="2" t="s">
        <v>12</v>
      </c>
      <c r="X52" s="2" t="s">
        <v>12</v>
      </c>
      <c r="Y52" s="2" t="s">
        <v>12</v>
      </c>
      <c r="Z52" s="2" t="s">
        <v>12</v>
      </c>
      <c r="AA52" s="2"/>
      <c r="AB52" s="2" t="s">
        <v>12</v>
      </c>
    </row>
    <row r="53" customFormat="false" ht="12.75" hidden="false" customHeight="false" outlineLevel="0" collapsed="false">
      <c r="A53" s="19" t="s">
        <v>37</v>
      </c>
      <c r="B53" s="19" t="s">
        <v>88</v>
      </c>
      <c r="C53" s="19" t="n">
        <v>38</v>
      </c>
      <c r="D53" s="2" t="n">
        <v>0</v>
      </c>
      <c r="E53" s="2" t="n">
        <v>0</v>
      </c>
      <c r="F53" s="2" t="n">
        <v>0.075</v>
      </c>
      <c r="G53" s="2" t="n">
        <v>0.15</v>
      </c>
      <c r="H53" s="2" t="n">
        <v>0</v>
      </c>
      <c r="I53" s="2" t="n">
        <v>0</v>
      </c>
      <c r="J53" s="2" t="n">
        <v>0.6</v>
      </c>
      <c r="K53" s="2" t="n">
        <v>0.1</v>
      </c>
      <c r="L53" s="2" t="n">
        <v>0.075</v>
      </c>
      <c r="M53" s="2" t="n">
        <v>0</v>
      </c>
      <c r="N53" s="2" t="n">
        <f aca="false">SUM(D53:M53)</f>
        <v>1</v>
      </c>
      <c r="Q53" s="19" t="s">
        <v>37</v>
      </c>
      <c r="R53" s="2" t="n">
        <f aca="false">IF($B53="Dir",1,0)</f>
        <v>0</v>
      </c>
      <c r="S53" s="2" t="n">
        <f aca="false">IF($B53="Man",1,0)</f>
        <v>0</v>
      </c>
      <c r="T53" s="2" t="n">
        <f aca="false">IF($B53="Assoc",1,0)</f>
        <v>0</v>
      </c>
      <c r="U53" s="2" t="n">
        <f aca="false">IF($B53="Anal",1,0)</f>
        <v>0</v>
      </c>
      <c r="V53" s="2" t="n">
        <f aca="false">IF($B53="Spec",1,0)</f>
        <v>0</v>
      </c>
      <c r="W53" s="2" t="n">
        <f aca="false">IF($B53="SSpec",1,0)</f>
        <v>0</v>
      </c>
      <c r="X53" s="2" t="n">
        <f aca="false">IF($B53="PT",1,0)</f>
        <v>0</v>
      </c>
      <c r="Y53" s="2" t="n">
        <f aca="false">IF($B53="MD",1,0)</f>
        <v>0</v>
      </c>
      <c r="Z53" s="2" t="n">
        <f aca="false">IF($B53="VP",1,0)</f>
        <v>1</v>
      </c>
      <c r="AB53" s="2" t="n">
        <f aca="false">SUM(R53:Z53)</f>
        <v>1</v>
      </c>
    </row>
    <row r="54" customFormat="false" ht="12.75" hidden="false" customHeight="false" outlineLevel="0" collapsed="false">
      <c r="A54" s="19" t="s">
        <v>41</v>
      </c>
      <c r="B54" s="19" t="s">
        <v>74</v>
      </c>
      <c r="C54" s="19" t="n">
        <f aca="false">C53+1</f>
        <v>39</v>
      </c>
      <c r="D54" s="2" t="n">
        <v>0</v>
      </c>
      <c r="E54" s="2" t="n">
        <v>0.05</v>
      </c>
      <c r="F54" s="2" t="n">
        <v>0.4</v>
      </c>
      <c r="G54" s="2" t="n">
        <v>0.1</v>
      </c>
      <c r="H54" s="2" t="n">
        <v>0</v>
      </c>
      <c r="I54" s="2" t="n">
        <v>0.05</v>
      </c>
      <c r="J54" s="2" t="n">
        <v>0.05</v>
      </c>
      <c r="K54" s="2" t="n">
        <v>0</v>
      </c>
      <c r="L54" s="2" t="n">
        <v>0.35</v>
      </c>
      <c r="M54" s="2" t="n">
        <v>0</v>
      </c>
      <c r="N54" s="2" t="n">
        <f aca="false">SUM(D54:M54)</f>
        <v>1</v>
      </c>
      <c r="Q54" s="19" t="s">
        <v>41</v>
      </c>
      <c r="R54" s="2" t="n">
        <f aca="false">IF($B54="Dir",1,0)</f>
        <v>1</v>
      </c>
      <c r="S54" s="2" t="n">
        <f aca="false">IF($B54="Man",1,0)</f>
        <v>0</v>
      </c>
      <c r="T54" s="2" t="n">
        <f aca="false">IF($B54="Assoc",1,0)</f>
        <v>0</v>
      </c>
      <c r="U54" s="2" t="n">
        <f aca="false">IF($B54="Anal",1,0)</f>
        <v>0</v>
      </c>
      <c r="V54" s="2" t="n">
        <f aca="false">IF($B54="Spec",1,0)</f>
        <v>0</v>
      </c>
      <c r="W54" s="2" t="n">
        <f aca="false">IF($B54="SSpec",1,0)</f>
        <v>0</v>
      </c>
      <c r="X54" s="2" t="n">
        <f aca="false">IF($B54="PT",1,0)</f>
        <v>0</v>
      </c>
      <c r="Y54" s="2" t="n">
        <f aca="false">IF($B54="MD",1,0)</f>
        <v>0</v>
      </c>
      <c r="Z54" s="2" t="n">
        <f aca="false">IF($B54="VP",1,0)</f>
        <v>0</v>
      </c>
      <c r="AB54" s="2" t="n">
        <f aca="false">SUM(R54:Z54)</f>
        <v>1</v>
      </c>
    </row>
    <row r="55" customFormat="false" ht="12.75" hidden="false" customHeight="false" outlineLevel="0" collapsed="false">
      <c r="A55" s="19" t="s">
        <v>42</v>
      </c>
      <c r="B55" s="19" t="s">
        <v>75</v>
      </c>
      <c r="C55" s="19" t="n">
        <f aca="false">C54+1</f>
        <v>40</v>
      </c>
      <c r="D55" s="2" t="n">
        <v>0</v>
      </c>
      <c r="E55" s="2" t="n">
        <v>0.05</v>
      </c>
      <c r="F55" s="2" t="n">
        <v>0.4</v>
      </c>
      <c r="G55" s="2" t="n">
        <v>0.05</v>
      </c>
      <c r="H55" s="2" t="n">
        <v>0</v>
      </c>
      <c r="I55" s="2" t="n">
        <v>0.05</v>
      </c>
      <c r="J55" s="2" t="n">
        <v>0.05</v>
      </c>
      <c r="K55" s="2" t="n">
        <v>0</v>
      </c>
      <c r="L55" s="2" t="n">
        <v>0.4</v>
      </c>
      <c r="M55" s="2" t="n">
        <v>0</v>
      </c>
      <c r="N55" s="2" t="n">
        <f aca="false">SUM(D55:M55)</f>
        <v>1</v>
      </c>
      <c r="Q55" s="19" t="s">
        <v>42</v>
      </c>
      <c r="R55" s="2" t="n">
        <f aca="false">IF($B55="Dir",1,0)</f>
        <v>0</v>
      </c>
      <c r="S55" s="2" t="n">
        <f aca="false">IF($B55="Man",1,0)</f>
        <v>1</v>
      </c>
      <c r="T55" s="2" t="n">
        <f aca="false">IF($B55="Assoc",1,0)</f>
        <v>0</v>
      </c>
      <c r="U55" s="2" t="n">
        <f aca="false">IF($B55="Anal",1,0)</f>
        <v>0</v>
      </c>
      <c r="V55" s="2" t="n">
        <f aca="false">IF($B55="Spec",1,0)</f>
        <v>0</v>
      </c>
      <c r="W55" s="2" t="n">
        <f aca="false">IF($B55="SSpec",1,0)</f>
        <v>0</v>
      </c>
      <c r="X55" s="2" t="n">
        <f aca="false">IF($B55="PT",1,0)</f>
        <v>0</v>
      </c>
      <c r="Y55" s="2" t="n">
        <f aca="false">IF($B55="MD",1,0)</f>
        <v>0</v>
      </c>
      <c r="Z55" s="2" t="n">
        <f aca="false">IF($B55="VP",1,0)</f>
        <v>0</v>
      </c>
      <c r="AB55" s="2" t="n">
        <f aca="false">SUM(R55:Z55)</f>
        <v>1</v>
      </c>
    </row>
    <row r="56" customFormat="false" ht="12.75" hidden="false" customHeight="false" outlineLevel="0" collapsed="false">
      <c r="A56" s="19" t="s">
        <v>44</v>
      </c>
      <c r="B56" s="19" t="s">
        <v>75</v>
      </c>
      <c r="C56" s="19" t="n">
        <f aca="false">C55+1</f>
        <v>41</v>
      </c>
      <c r="D56" s="2" t="n">
        <v>0</v>
      </c>
      <c r="E56" s="2" t="n">
        <v>0.05</v>
      </c>
      <c r="F56" s="2" t="n">
        <v>0.4</v>
      </c>
      <c r="G56" s="2" t="n">
        <v>0.05</v>
      </c>
      <c r="H56" s="2" t="n">
        <v>0</v>
      </c>
      <c r="I56" s="2" t="n">
        <v>0.05</v>
      </c>
      <c r="J56" s="2" t="n">
        <v>0.05</v>
      </c>
      <c r="K56" s="2" t="n">
        <v>0</v>
      </c>
      <c r="L56" s="2" t="n">
        <v>0.4</v>
      </c>
      <c r="M56" s="2" t="n">
        <v>0</v>
      </c>
      <c r="N56" s="2" t="n">
        <f aca="false">SUM(D56:M56)</f>
        <v>1</v>
      </c>
      <c r="Q56" s="19" t="s">
        <v>44</v>
      </c>
      <c r="R56" s="2" t="n">
        <f aca="false">IF($B56="Dir",1,0)</f>
        <v>0</v>
      </c>
      <c r="S56" s="2" t="n">
        <f aca="false">IF($B56="Man",1,0)</f>
        <v>1</v>
      </c>
      <c r="T56" s="2" t="n">
        <f aca="false">IF($B56="Assoc",1,0)</f>
        <v>0</v>
      </c>
      <c r="U56" s="2" t="n">
        <f aca="false">IF($B56="Anal",1,0)</f>
        <v>0</v>
      </c>
      <c r="V56" s="2" t="n">
        <f aca="false">IF($B56="Spec",1,0)</f>
        <v>0</v>
      </c>
      <c r="W56" s="2" t="n">
        <f aca="false">IF($B56="SSpec",1,0)</f>
        <v>0</v>
      </c>
      <c r="X56" s="2" t="n">
        <f aca="false">IF($B56="PT",1,0)</f>
        <v>0</v>
      </c>
      <c r="Y56" s="2" t="n">
        <f aca="false">IF($B56="MD",1,0)</f>
        <v>0</v>
      </c>
      <c r="Z56" s="2" t="n">
        <f aca="false">IF($B56="VP",1,0)</f>
        <v>0</v>
      </c>
      <c r="AB56" s="2" t="n">
        <f aca="false">SUM(R56:Z56)</f>
        <v>1</v>
      </c>
    </row>
    <row r="57" customFormat="false" ht="12.75" hidden="false" customHeight="false" outlineLevel="0" collapsed="false">
      <c r="A57" s="19" t="s">
        <v>103</v>
      </c>
      <c r="B57" s="19" t="s">
        <v>73</v>
      </c>
      <c r="C57" s="19" t="n">
        <f aca="false">C56+1</f>
        <v>42</v>
      </c>
      <c r="D57" s="2" t="n">
        <v>0</v>
      </c>
      <c r="E57" s="2" t="n">
        <v>0.05</v>
      </c>
      <c r="F57" s="2" t="n">
        <v>0.5</v>
      </c>
      <c r="G57" s="2" t="n">
        <v>0.05</v>
      </c>
      <c r="H57" s="2" t="n">
        <v>0</v>
      </c>
      <c r="I57" s="2" t="n">
        <v>0.05</v>
      </c>
      <c r="J57" s="2" t="n">
        <v>0.05</v>
      </c>
      <c r="K57" s="2" t="n">
        <v>0</v>
      </c>
      <c r="L57" s="2" t="n">
        <v>0.3</v>
      </c>
      <c r="M57" s="2" t="n">
        <v>0</v>
      </c>
      <c r="N57" s="2" t="n">
        <f aca="false">SUM(D57:M57)</f>
        <v>1</v>
      </c>
      <c r="Q57" s="19" t="s">
        <v>103</v>
      </c>
      <c r="R57" s="2" t="n">
        <f aca="false">IF($B57="Dir",1,0)</f>
        <v>0</v>
      </c>
      <c r="S57" s="2" t="n">
        <f aca="false">IF($B57="Man",1,0)</f>
        <v>0</v>
      </c>
      <c r="T57" s="2" t="n">
        <f aca="false">IF($B57="Assoc",1,0)</f>
        <v>1</v>
      </c>
      <c r="U57" s="2" t="n">
        <f aca="false">IF($B57="Anal",1,0)</f>
        <v>0</v>
      </c>
      <c r="V57" s="2" t="n">
        <f aca="false">IF($B57="Spec",1,0)</f>
        <v>0</v>
      </c>
      <c r="W57" s="2" t="n">
        <f aca="false">IF($B57="SSpec",1,0)</f>
        <v>0</v>
      </c>
      <c r="X57" s="2" t="n">
        <f aca="false">IF($B57="PT",1,0)</f>
        <v>0</v>
      </c>
      <c r="Y57" s="2" t="n">
        <f aca="false">IF($B57="MD",1,0)</f>
        <v>0</v>
      </c>
      <c r="Z57" s="2" t="n">
        <f aca="false">IF($B57="VP",1,0)</f>
        <v>0</v>
      </c>
      <c r="AB57" s="2" t="n">
        <f aca="false">SUM(R57:Z57)</f>
        <v>1</v>
      </c>
    </row>
    <row r="58" customFormat="false" ht="12.75" hidden="false" customHeight="false" outlineLevel="0" collapsed="false">
      <c r="A58" s="19" t="s">
        <v>104</v>
      </c>
      <c r="B58" s="19" t="s">
        <v>73</v>
      </c>
      <c r="C58" s="19" t="n">
        <f aca="false">C57+1</f>
        <v>43</v>
      </c>
      <c r="D58" s="2" t="n">
        <v>0</v>
      </c>
      <c r="E58" s="2" t="n">
        <v>0.05</v>
      </c>
      <c r="F58" s="2" t="n">
        <v>0.8</v>
      </c>
      <c r="G58" s="2" t="n">
        <v>0.05</v>
      </c>
      <c r="H58" s="2" t="n">
        <v>0</v>
      </c>
      <c r="I58" s="2" t="n">
        <v>0.05</v>
      </c>
      <c r="J58" s="2" t="n">
        <v>0.05</v>
      </c>
      <c r="K58" s="2" t="n">
        <v>0</v>
      </c>
      <c r="L58" s="2" t="n">
        <v>0</v>
      </c>
      <c r="M58" s="2" t="n">
        <v>0</v>
      </c>
      <c r="N58" s="2" t="n">
        <f aca="false">SUM(D58:M58)</f>
        <v>1</v>
      </c>
      <c r="Q58" s="19" t="s">
        <v>104</v>
      </c>
      <c r="R58" s="2" t="n">
        <f aca="false">IF($B58="Dir",1,0)</f>
        <v>0</v>
      </c>
      <c r="S58" s="2" t="n">
        <f aca="false">IF($B58="Man",1,0)</f>
        <v>0</v>
      </c>
      <c r="T58" s="2" t="n">
        <f aca="false">IF($B58="Assoc",1,0)</f>
        <v>1</v>
      </c>
      <c r="U58" s="2" t="n">
        <f aca="false">IF($B58="Anal",1,0)</f>
        <v>0</v>
      </c>
      <c r="V58" s="2" t="n">
        <f aca="false">IF($B58="Spec",1,0)</f>
        <v>0</v>
      </c>
      <c r="W58" s="2" t="n">
        <f aca="false">IF($B58="SSpec",1,0)</f>
        <v>0</v>
      </c>
      <c r="X58" s="2" t="n">
        <f aca="false">IF($B58="PT",1,0)</f>
        <v>0</v>
      </c>
      <c r="Y58" s="2" t="n">
        <f aca="false">IF($B58="MD",1,0)</f>
        <v>0</v>
      </c>
      <c r="Z58" s="2" t="n">
        <f aca="false">IF($B58="VP",1,0)</f>
        <v>0</v>
      </c>
      <c r="AB58" s="2" t="n">
        <f aca="false">SUM(R58:Z58)</f>
        <v>1</v>
      </c>
    </row>
    <row r="59" customFormat="false" ht="12.75" hidden="false" customHeight="false" outlineLevel="0" collapsed="false">
      <c r="A59" s="19" t="s">
        <v>38</v>
      </c>
      <c r="B59" s="19" t="s">
        <v>74</v>
      </c>
      <c r="C59" s="19" t="n">
        <f aca="false">C58+1</f>
        <v>44</v>
      </c>
      <c r="D59" s="2" t="n">
        <v>0</v>
      </c>
      <c r="E59" s="2" t="n">
        <v>0</v>
      </c>
      <c r="F59" s="2" t="n">
        <v>0</v>
      </c>
      <c r="G59" s="2" t="n">
        <v>0</v>
      </c>
      <c r="H59" s="2" t="n">
        <v>0</v>
      </c>
      <c r="I59" s="2" t="n">
        <v>0</v>
      </c>
      <c r="J59" s="2" t="n">
        <v>1</v>
      </c>
      <c r="K59" s="2" t="n">
        <v>0</v>
      </c>
      <c r="L59" s="2" t="n">
        <v>0</v>
      </c>
      <c r="M59" s="2" t="n">
        <v>0</v>
      </c>
      <c r="N59" s="2" t="n">
        <f aca="false">SUM(D59:M59)</f>
        <v>1</v>
      </c>
      <c r="Q59" s="19" t="s">
        <v>38</v>
      </c>
      <c r="R59" s="2" t="n">
        <f aca="false">IF($B59="Dir",1,0)</f>
        <v>1</v>
      </c>
      <c r="S59" s="2" t="n">
        <f aca="false">IF($B59="Man",1,0)</f>
        <v>0</v>
      </c>
      <c r="T59" s="2" t="n">
        <f aca="false">IF($B59="Assoc",1,0)</f>
        <v>0</v>
      </c>
      <c r="U59" s="2" t="n">
        <f aca="false">IF($B59="Anal",1,0)</f>
        <v>0</v>
      </c>
      <c r="V59" s="2" t="n">
        <f aca="false">IF($B59="Spec",1,0)</f>
        <v>0</v>
      </c>
      <c r="W59" s="2" t="n">
        <f aca="false">IF($B59="SSpec",1,0)</f>
        <v>0</v>
      </c>
      <c r="X59" s="2" t="n">
        <f aca="false">IF($B59="PT",1,0)</f>
        <v>0</v>
      </c>
      <c r="Y59" s="2" t="n">
        <f aca="false">IF($B59="MD",1,0)</f>
        <v>0</v>
      </c>
      <c r="Z59" s="2" t="n">
        <f aca="false">IF($B59="VP",1,0)</f>
        <v>0</v>
      </c>
      <c r="AB59" s="2" t="n">
        <f aca="false">SUM(R59:Z59)</f>
        <v>1</v>
      </c>
    </row>
    <row r="60" customFormat="false" ht="12.75" hidden="false" customHeight="false" outlineLevel="0" collapsed="false">
      <c r="A60" s="19" t="s">
        <v>39</v>
      </c>
      <c r="B60" s="19" t="s">
        <v>75</v>
      </c>
      <c r="C60" s="19" t="n">
        <f aca="false">C59+1</f>
        <v>45</v>
      </c>
      <c r="D60" s="2" t="n">
        <v>0</v>
      </c>
      <c r="E60" s="2" t="n">
        <v>0</v>
      </c>
      <c r="F60" s="2" t="n">
        <v>0</v>
      </c>
      <c r="G60" s="2" t="n">
        <v>0</v>
      </c>
      <c r="H60" s="2" t="n">
        <v>0</v>
      </c>
      <c r="I60" s="2" t="n">
        <v>0</v>
      </c>
      <c r="J60" s="2" t="n">
        <v>1</v>
      </c>
      <c r="K60" s="2" t="n">
        <v>0</v>
      </c>
      <c r="L60" s="2" t="n">
        <v>0</v>
      </c>
      <c r="M60" s="2" t="n">
        <v>0</v>
      </c>
      <c r="N60" s="2" t="n">
        <f aca="false">SUM(D60:M60)</f>
        <v>1</v>
      </c>
      <c r="Q60" s="19" t="s">
        <v>39</v>
      </c>
      <c r="R60" s="2" t="n">
        <f aca="false">IF($B60="Dir",1,0)</f>
        <v>0</v>
      </c>
      <c r="S60" s="2" t="n">
        <f aca="false">IF($B60="Man",1,0)</f>
        <v>1</v>
      </c>
      <c r="T60" s="2" t="n">
        <f aca="false">IF($B60="Assoc",1,0)</f>
        <v>0</v>
      </c>
      <c r="U60" s="2" t="n">
        <f aca="false">IF($B60="Anal",1,0)</f>
        <v>0</v>
      </c>
      <c r="V60" s="2" t="n">
        <f aca="false">IF($B60="Spec",1,0)</f>
        <v>0</v>
      </c>
      <c r="W60" s="2" t="n">
        <f aca="false">IF($B60="SSpec",1,0)</f>
        <v>0</v>
      </c>
      <c r="X60" s="2" t="n">
        <f aca="false">IF($B60="PT",1,0)</f>
        <v>0</v>
      </c>
      <c r="Y60" s="2" t="n">
        <f aca="false">IF($B60="MD",1,0)</f>
        <v>0</v>
      </c>
      <c r="Z60" s="2" t="n">
        <f aca="false">IF($B60="VP",1,0)</f>
        <v>0</v>
      </c>
      <c r="AB60" s="2" t="n">
        <f aca="false">SUM(R60:Z60)</f>
        <v>1</v>
      </c>
    </row>
    <row r="61" customFormat="false" ht="12.75" hidden="false" customHeight="false" outlineLevel="0" collapsed="false">
      <c r="A61" s="19" t="s">
        <v>40</v>
      </c>
      <c r="B61" s="19" t="s">
        <v>73</v>
      </c>
      <c r="C61" s="19" t="n">
        <f aca="false">C60+1</f>
        <v>46</v>
      </c>
      <c r="D61" s="2" t="n">
        <v>0</v>
      </c>
      <c r="E61" s="2" t="n">
        <v>0</v>
      </c>
      <c r="F61" s="2" t="n">
        <v>0</v>
      </c>
      <c r="G61" s="2" t="n">
        <v>0</v>
      </c>
      <c r="H61" s="2" t="n">
        <v>0</v>
      </c>
      <c r="I61" s="2" t="n">
        <v>0</v>
      </c>
      <c r="J61" s="2" t="n">
        <v>1</v>
      </c>
      <c r="K61" s="2" t="n">
        <v>0</v>
      </c>
      <c r="L61" s="2" t="n">
        <v>0</v>
      </c>
      <c r="M61" s="2" t="n">
        <v>0</v>
      </c>
      <c r="N61" s="2" t="n">
        <f aca="false">SUM(D61:M61)</f>
        <v>1</v>
      </c>
      <c r="Q61" s="19" t="s">
        <v>40</v>
      </c>
      <c r="R61" s="2" t="n">
        <f aca="false">IF($B61="Dir",1,0)</f>
        <v>0</v>
      </c>
      <c r="S61" s="2" t="n">
        <f aca="false">IF($B61="Man",1,0)</f>
        <v>0</v>
      </c>
      <c r="T61" s="2" t="n">
        <f aca="false">IF($B61="Assoc",1,0)</f>
        <v>1</v>
      </c>
      <c r="U61" s="2" t="n">
        <f aca="false">IF($B61="Anal",1,0)</f>
        <v>0</v>
      </c>
      <c r="V61" s="2" t="n">
        <f aca="false">IF($B61="Spec",1,0)</f>
        <v>0</v>
      </c>
      <c r="W61" s="2" t="n">
        <f aca="false">IF($B61="SSpec",1,0)</f>
        <v>0</v>
      </c>
      <c r="X61" s="2" t="n">
        <f aca="false">IF($B61="PT",1,0)</f>
        <v>0</v>
      </c>
      <c r="Y61" s="2" t="n">
        <f aca="false">IF($B61="MD",1,0)</f>
        <v>0</v>
      </c>
      <c r="Z61" s="2" t="n">
        <f aca="false">IF($B61="VP",1,0)</f>
        <v>0</v>
      </c>
      <c r="AB61" s="2" t="n">
        <f aca="false">SUM(R61:Z61)</f>
        <v>1</v>
      </c>
    </row>
    <row r="62" customFormat="false" ht="12.75" hidden="false" customHeight="false" outlineLevel="0" collapsed="false">
      <c r="A62" s="19" t="s">
        <v>43</v>
      </c>
      <c r="B62" s="19" t="s">
        <v>75</v>
      </c>
      <c r="C62" s="19" t="n">
        <f aca="false">C61+1</f>
        <v>47</v>
      </c>
      <c r="D62" s="2" t="n">
        <v>0</v>
      </c>
      <c r="E62" s="2" t="n">
        <v>0</v>
      </c>
      <c r="F62" s="2" t="n">
        <v>0</v>
      </c>
      <c r="G62" s="2" t="n">
        <v>0</v>
      </c>
      <c r="H62" s="2" t="n">
        <v>0</v>
      </c>
      <c r="I62" s="2" t="n">
        <v>0</v>
      </c>
      <c r="J62" s="2" t="n">
        <v>1</v>
      </c>
      <c r="K62" s="2" t="n">
        <v>0</v>
      </c>
      <c r="L62" s="2" t="n">
        <v>0</v>
      </c>
      <c r="M62" s="2" t="n">
        <v>0</v>
      </c>
      <c r="N62" s="2" t="n">
        <f aca="false">SUM(D62:M62)</f>
        <v>1</v>
      </c>
      <c r="Q62" s="19" t="s">
        <v>43</v>
      </c>
      <c r="R62" s="2" t="n">
        <f aca="false">IF($B62="Dir",1,0)</f>
        <v>0</v>
      </c>
      <c r="S62" s="2" t="n">
        <f aca="false">IF($B62="Man",1,0)</f>
        <v>1</v>
      </c>
      <c r="T62" s="2" t="n">
        <f aca="false">IF($B62="Assoc",1,0)</f>
        <v>0</v>
      </c>
      <c r="U62" s="2" t="n">
        <f aca="false">IF($B62="Anal",1,0)</f>
        <v>0</v>
      </c>
      <c r="V62" s="2" t="n">
        <f aca="false">IF($B62="Spec",1,0)</f>
        <v>0</v>
      </c>
      <c r="W62" s="2" t="n">
        <f aca="false">IF($B62="SSpec",1,0)</f>
        <v>0</v>
      </c>
      <c r="X62" s="2" t="n">
        <f aca="false">IF($B62="PT",1,0)</f>
        <v>0</v>
      </c>
      <c r="Y62" s="2" t="n">
        <f aca="false">IF($B62="MD",1,0)</f>
        <v>0</v>
      </c>
      <c r="Z62" s="2" t="n">
        <f aca="false">IF($B62="VP",1,0)</f>
        <v>0</v>
      </c>
      <c r="AB62" s="2" t="n">
        <f aca="false">SUM(R62:Z62)</f>
        <v>1</v>
      </c>
    </row>
    <row r="63" customFormat="false" ht="12.75" hidden="false" customHeight="false" outlineLevel="0" collapsed="false">
      <c r="A63" s="19" t="s">
        <v>37</v>
      </c>
      <c r="B63" s="19" t="s">
        <v>72</v>
      </c>
      <c r="C63" s="19" t="n">
        <f aca="false">C62+1</f>
        <v>48</v>
      </c>
      <c r="D63" s="2" t="n">
        <v>0</v>
      </c>
      <c r="E63" s="2" t="n">
        <v>0</v>
      </c>
      <c r="F63" s="2" t="n">
        <v>0</v>
      </c>
      <c r="G63" s="2" t="n">
        <v>0</v>
      </c>
      <c r="H63" s="2" t="n">
        <v>0</v>
      </c>
      <c r="I63" s="2" t="n">
        <v>0</v>
      </c>
      <c r="J63" s="2" t="n">
        <v>1</v>
      </c>
      <c r="K63" s="2" t="n">
        <v>0</v>
      </c>
      <c r="L63" s="2" t="n">
        <v>0</v>
      </c>
      <c r="M63" s="2" t="n">
        <v>0</v>
      </c>
      <c r="N63" s="2" t="n">
        <f aca="false">SUM(D63:M63)</f>
        <v>1</v>
      </c>
      <c r="Q63" s="19" t="s">
        <v>37</v>
      </c>
      <c r="R63" s="2" t="n">
        <f aca="false">IF($B63="Dir",1,0)</f>
        <v>0</v>
      </c>
      <c r="S63" s="2" t="n">
        <f aca="false">IF($B63="Man",1,0)</f>
        <v>0</v>
      </c>
      <c r="T63" s="2" t="n">
        <f aca="false">IF($B63="Assoc",1,0)</f>
        <v>0</v>
      </c>
      <c r="U63" s="2" t="n">
        <f aca="false">IF($B63="Anal",1,0)</f>
        <v>1</v>
      </c>
      <c r="V63" s="2" t="n">
        <f aca="false">IF($B63="Spec",1,0)</f>
        <v>0</v>
      </c>
      <c r="W63" s="2" t="n">
        <f aca="false">IF($B63="SSpec",1,0)</f>
        <v>0</v>
      </c>
      <c r="X63" s="2" t="n">
        <f aca="false">IF($B63="PT",1,0)</f>
        <v>0</v>
      </c>
      <c r="Y63" s="2" t="n">
        <f aca="false">IF($B63="MD",1,0)</f>
        <v>0</v>
      </c>
      <c r="Z63" s="2" t="n">
        <f aca="false">IF($B63="VP",1,0)</f>
        <v>0</v>
      </c>
      <c r="AB63" s="2" t="n">
        <f aca="false">SUM(R63:Z63)</f>
        <v>1</v>
      </c>
    </row>
    <row r="64" customFormat="false" ht="12.75" hidden="false" customHeight="false" outlineLevel="0" collapsed="false">
      <c r="A64" s="19" t="s">
        <v>112</v>
      </c>
      <c r="B64" s="19" t="s">
        <v>72</v>
      </c>
      <c r="C64" s="19" t="n">
        <f aca="false">C63+1</f>
        <v>49</v>
      </c>
      <c r="D64" s="2" t="n">
        <v>0</v>
      </c>
      <c r="E64" s="2" t="n">
        <v>0</v>
      </c>
      <c r="F64" s="2" t="n">
        <v>0</v>
      </c>
      <c r="G64" s="2" t="n">
        <v>0</v>
      </c>
      <c r="H64" s="2" t="n">
        <v>0</v>
      </c>
      <c r="I64" s="2" t="n">
        <v>0</v>
      </c>
      <c r="J64" s="2" t="n">
        <v>1</v>
      </c>
      <c r="K64" s="2" t="n">
        <v>0</v>
      </c>
      <c r="L64" s="2" t="n">
        <v>0</v>
      </c>
      <c r="M64" s="2" t="n">
        <v>0</v>
      </c>
      <c r="N64" s="2" t="n">
        <f aca="false">SUM(D64:M64)</f>
        <v>1</v>
      </c>
      <c r="Q64" s="19" t="s">
        <v>104</v>
      </c>
      <c r="R64" s="2" t="n">
        <f aca="false">IF($B64="Dir",1,0)</f>
        <v>0</v>
      </c>
      <c r="S64" s="2" t="n">
        <f aca="false">IF($B64="Man",1,0)</f>
        <v>0</v>
      </c>
      <c r="T64" s="2" t="n">
        <f aca="false">IF($B64="Assoc",1,0)</f>
        <v>0</v>
      </c>
      <c r="U64" s="2" t="n">
        <f aca="false">IF($B64="Anal",1,0)</f>
        <v>1</v>
      </c>
      <c r="V64" s="2" t="n">
        <f aca="false">IF($B64="Spec",1,0)</f>
        <v>0</v>
      </c>
      <c r="W64" s="2" t="n">
        <f aca="false">IF($B64="SSpec",1,0)</f>
        <v>0</v>
      </c>
      <c r="X64" s="2" t="n">
        <f aca="false">IF($B64="PT",1,0)</f>
        <v>0</v>
      </c>
      <c r="Y64" s="2" t="n">
        <f aca="false">IF($B64="MD",1,0)</f>
        <v>0</v>
      </c>
      <c r="Z64" s="2" t="n">
        <f aca="false">IF($B64="VP",1,0)</f>
        <v>0</v>
      </c>
      <c r="AB64" s="2" t="n">
        <f aca="false">SUM(R64:Z64)</f>
        <v>1</v>
      </c>
    </row>
    <row r="65" customFormat="false" ht="12.75" hidden="false" customHeight="false" outlineLevel="0" collapsed="false">
      <c r="A65" s="19" t="s">
        <v>89</v>
      </c>
      <c r="B65" s="19" t="s">
        <v>75</v>
      </c>
      <c r="C65" s="19" t="n">
        <f aca="false">C64+1</f>
        <v>50</v>
      </c>
      <c r="D65" s="2" t="n">
        <v>0</v>
      </c>
      <c r="E65" s="2" t="n">
        <v>0</v>
      </c>
      <c r="F65" s="2" t="n">
        <v>0</v>
      </c>
      <c r="G65" s="2" t="n">
        <v>0</v>
      </c>
      <c r="H65" s="2" t="n">
        <v>0</v>
      </c>
      <c r="I65" s="2" t="n">
        <v>0</v>
      </c>
      <c r="J65" s="2" t="n">
        <v>1</v>
      </c>
      <c r="K65" s="2" t="n">
        <v>0</v>
      </c>
      <c r="L65" s="2" t="n">
        <v>0</v>
      </c>
      <c r="M65" s="2" t="n">
        <v>0</v>
      </c>
      <c r="N65" s="2" t="n">
        <f aca="false">SUM(D65:M65)</f>
        <v>1</v>
      </c>
      <c r="Q65" s="19" t="s">
        <v>89</v>
      </c>
      <c r="R65" s="2" t="n">
        <f aca="false">IF($B65="Dir",1,0)</f>
        <v>0</v>
      </c>
      <c r="S65" s="2" t="n">
        <f aca="false">IF($B65="Man",1,0)</f>
        <v>1</v>
      </c>
      <c r="T65" s="2" t="n">
        <f aca="false">IF($B65="Assoc",1,0)</f>
        <v>0</v>
      </c>
      <c r="U65" s="2" t="n">
        <f aca="false">IF($B65="Anal",1,0)</f>
        <v>0</v>
      </c>
      <c r="V65" s="2" t="n">
        <f aca="false">IF($B65="Spec",1,0)</f>
        <v>0</v>
      </c>
      <c r="W65" s="2" t="n">
        <f aca="false">IF($B65="SSpec",1,0)</f>
        <v>0</v>
      </c>
      <c r="X65" s="2" t="n">
        <f aca="false">IF($B65="PT",1,0)</f>
        <v>0</v>
      </c>
      <c r="Y65" s="2" t="n">
        <f aca="false">IF($B65="MD",1,0)</f>
        <v>0</v>
      </c>
      <c r="Z65" s="2" t="n">
        <f aca="false">IF($B65="VP",1,0)</f>
        <v>0</v>
      </c>
      <c r="AB65" s="2" t="n">
        <f aca="false">SUM(R65:Z65)</f>
        <v>1</v>
      </c>
    </row>
    <row r="66" customFormat="false" ht="12.75" hidden="false" customHeight="false" outlineLevel="0" collapsed="false">
      <c r="A66" s="13"/>
      <c r="B66" s="13"/>
      <c r="C66" s="13"/>
      <c r="D66" s="2" t="s">
        <v>12</v>
      </c>
      <c r="E66" s="2" t="s">
        <v>12</v>
      </c>
      <c r="F66" s="2" t="s">
        <v>12</v>
      </c>
      <c r="G66" s="2" t="s">
        <v>12</v>
      </c>
      <c r="H66" s="2" t="s">
        <v>12</v>
      </c>
      <c r="I66" s="2" t="s">
        <v>12</v>
      </c>
      <c r="J66" s="2" t="s">
        <v>12</v>
      </c>
      <c r="K66" s="2" t="s">
        <v>12</v>
      </c>
      <c r="L66" s="2" t="s">
        <v>12</v>
      </c>
      <c r="M66" s="2" t="s">
        <v>12</v>
      </c>
      <c r="N66" s="2" t="s">
        <v>12</v>
      </c>
      <c r="Q66" s="13"/>
      <c r="R66" s="2" t="s">
        <v>12</v>
      </c>
      <c r="S66" s="2" t="s">
        <v>12</v>
      </c>
      <c r="T66" s="2" t="s">
        <v>12</v>
      </c>
      <c r="U66" s="2" t="s">
        <v>12</v>
      </c>
      <c r="V66" s="2" t="s">
        <v>12</v>
      </c>
      <c r="W66" s="2" t="s">
        <v>12</v>
      </c>
      <c r="X66" s="2" t="s">
        <v>12</v>
      </c>
      <c r="Y66" s="2" t="s">
        <v>12</v>
      </c>
      <c r="Z66" s="2" t="s">
        <v>12</v>
      </c>
      <c r="AB66" s="2" t="s">
        <v>12</v>
      </c>
    </row>
    <row r="67" customFormat="false" ht="12.75" hidden="false" customHeight="false" outlineLevel="0" collapsed="false">
      <c r="A67" s="13" t="s">
        <v>46</v>
      </c>
      <c r="B67" s="13" t="s">
        <v>88</v>
      </c>
      <c r="C67" s="13" t="n">
        <v>51</v>
      </c>
      <c r="D67" s="2" t="n">
        <v>0</v>
      </c>
      <c r="E67" s="2" t="n">
        <v>0</v>
      </c>
      <c r="F67" s="2" t="n">
        <v>1</v>
      </c>
      <c r="G67" s="2" t="n">
        <v>0</v>
      </c>
      <c r="H67" s="2" t="n">
        <v>0</v>
      </c>
      <c r="I67" s="2" t="n">
        <v>0</v>
      </c>
      <c r="J67" s="2" t="n">
        <v>0</v>
      </c>
      <c r="K67" s="2" t="n">
        <v>0</v>
      </c>
      <c r="L67" s="2" t="n">
        <v>0</v>
      </c>
      <c r="M67" s="2" t="n">
        <v>0</v>
      </c>
      <c r="N67" s="2" t="n">
        <f aca="false">SUM(D67:M67)</f>
        <v>1</v>
      </c>
      <c r="Q67" s="13" t="s">
        <v>46</v>
      </c>
      <c r="R67" s="2" t="n">
        <f aca="false">IF($B67="Dir",1,0)</f>
        <v>0</v>
      </c>
      <c r="S67" s="2" t="n">
        <f aca="false">IF($B67="Man",1,0)</f>
        <v>0</v>
      </c>
      <c r="T67" s="2" t="n">
        <f aca="false">IF($B67="Assoc",1,0)</f>
        <v>0</v>
      </c>
      <c r="U67" s="2" t="n">
        <f aca="false">IF($B67="Anal",1,0)</f>
        <v>0</v>
      </c>
      <c r="V67" s="2" t="n">
        <f aca="false">IF($B67="Spec",1,0)</f>
        <v>0</v>
      </c>
      <c r="W67" s="2" t="n">
        <f aca="false">IF($B67="SSpec",1,0)</f>
        <v>0</v>
      </c>
      <c r="X67" s="2" t="n">
        <f aca="false">IF($B67="PT",1,0)</f>
        <v>0</v>
      </c>
      <c r="Y67" s="2" t="n">
        <f aca="false">IF($B67="MD",1,0)</f>
        <v>0</v>
      </c>
      <c r="Z67" s="2" t="n">
        <f aca="false">IF($B67="VP",1,0)</f>
        <v>1</v>
      </c>
      <c r="AB67" s="2" t="n">
        <f aca="false">SUM(R67:Z67)</f>
        <v>1</v>
      </c>
    </row>
    <row r="68" customFormat="false" ht="12.75" hidden="false" customHeight="false" outlineLevel="0" collapsed="false">
      <c r="A68" s="13" t="s">
        <v>47</v>
      </c>
      <c r="B68" s="13" t="s">
        <v>75</v>
      </c>
      <c r="C68" s="13" t="n">
        <f aca="false">C67+1</f>
        <v>52</v>
      </c>
      <c r="D68" s="2" t="n">
        <v>0</v>
      </c>
      <c r="E68" s="2" t="n">
        <v>0</v>
      </c>
      <c r="F68" s="2" t="n">
        <v>1</v>
      </c>
      <c r="G68" s="2" t="n">
        <v>0</v>
      </c>
      <c r="H68" s="2" t="n">
        <v>0</v>
      </c>
      <c r="I68" s="2" t="n">
        <v>0</v>
      </c>
      <c r="J68" s="2" t="n">
        <v>0</v>
      </c>
      <c r="K68" s="2" t="n">
        <v>0</v>
      </c>
      <c r="L68" s="2" t="n">
        <v>0</v>
      </c>
      <c r="M68" s="2" t="n">
        <v>0</v>
      </c>
      <c r="N68" s="2" t="n">
        <f aca="false">SUM(D68:M68)</f>
        <v>1</v>
      </c>
      <c r="Q68" s="13" t="s">
        <v>47</v>
      </c>
      <c r="R68" s="2" t="n">
        <f aca="false">IF($B68="Dir",1,0)</f>
        <v>0</v>
      </c>
      <c r="S68" s="2" t="n">
        <f aca="false">IF($B68="Man",1,0)</f>
        <v>1</v>
      </c>
      <c r="T68" s="2" t="n">
        <f aca="false">IF($B68="Assoc",1,0)</f>
        <v>0</v>
      </c>
      <c r="U68" s="2" t="n">
        <f aca="false">IF($B68="Anal",1,0)</f>
        <v>0</v>
      </c>
      <c r="V68" s="2" t="n">
        <f aca="false">IF($B68="Spec",1,0)</f>
        <v>0</v>
      </c>
      <c r="W68" s="2" t="n">
        <f aca="false">IF($B68="SSpec",1,0)</f>
        <v>0</v>
      </c>
      <c r="X68" s="2" t="n">
        <f aca="false">IF($B68="PT",1,0)</f>
        <v>0</v>
      </c>
      <c r="Y68" s="2" t="n">
        <f aca="false">IF($B68="MD",1,0)</f>
        <v>0</v>
      </c>
      <c r="Z68" s="2" t="n">
        <f aca="false">IF($B68="VP",1,0)</f>
        <v>0</v>
      </c>
      <c r="AB68" s="2" t="n">
        <f aca="false">SUM(R68:Z68)</f>
        <v>1</v>
      </c>
    </row>
    <row r="69" customFormat="false" ht="12.75" hidden="false" customHeight="false" outlineLevel="0" collapsed="false">
      <c r="A69" s="13" t="s">
        <v>106</v>
      </c>
      <c r="B69" s="13" t="s">
        <v>75</v>
      </c>
      <c r="C69" s="13" t="n">
        <f aca="false">C68+1</f>
        <v>53</v>
      </c>
      <c r="D69" s="2" t="n">
        <v>0</v>
      </c>
      <c r="E69" s="2" t="n">
        <v>0</v>
      </c>
      <c r="F69" s="2" t="n">
        <v>1</v>
      </c>
      <c r="G69" s="2" t="n">
        <v>0</v>
      </c>
      <c r="H69" s="2" t="n">
        <v>0</v>
      </c>
      <c r="I69" s="2" t="n">
        <v>0</v>
      </c>
      <c r="J69" s="2" t="n">
        <v>0</v>
      </c>
      <c r="K69" s="2" t="n">
        <v>0</v>
      </c>
      <c r="L69" s="2" t="n">
        <v>0</v>
      </c>
      <c r="M69" s="2" t="n">
        <v>0</v>
      </c>
      <c r="N69" s="2" t="n">
        <f aca="false">SUM(D69:M69)</f>
        <v>1</v>
      </c>
      <c r="Q69" s="13" t="s">
        <v>106</v>
      </c>
      <c r="R69" s="2" t="n">
        <f aca="false">IF($B69="Dir",1,0)</f>
        <v>0</v>
      </c>
      <c r="S69" s="2" t="n">
        <f aca="false">IF($B69="Man",1,0)</f>
        <v>1</v>
      </c>
      <c r="T69" s="2" t="n">
        <f aca="false">IF($B69="Assoc",1,0)</f>
        <v>0</v>
      </c>
      <c r="U69" s="2" t="n">
        <f aca="false">IF($B69="Anal",1,0)</f>
        <v>0</v>
      </c>
      <c r="V69" s="2" t="n">
        <f aca="false">IF($B69="Spec",1,0)</f>
        <v>0</v>
      </c>
      <c r="W69" s="2" t="n">
        <f aca="false">IF($B69="SSpec",1,0)</f>
        <v>0</v>
      </c>
      <c r="X69" s="2" t="n">
        <f aca="false">IF($B69="PT",1,0)</f>
        <v>0</v>
      </c>
      <c r="Y69" s="2" t="n">
        <f aca="false">IF($B69="MD",1,0)</f>
        <v>0</v>
      </c>
      <c r="Z69" s="2" t="n">
        <f aca="false">IF($B69="VP",1,0)</f>
        <v>0</v>
      </c>
      <c r="AB69" s="2" t="n">
        <f aca="false">SUM(R69:Z69)</f>
        <v>1</v>
      </c>
    </row>
    <row r="70" customFormat="false" ht="12.75" hidden="false" customHeight="false" outlineLevel="0" collapsed="false">
      <c r="A70" s="13" t="s">
        <v>24</v>
      </c>
      <c r="B70" s="13" t="s">
        <v>75</v>
      </c>
      <c r="C70" s="13" t="n">
        <f aca="false">C69+1</f>
        <v>54</v>
      </c>
      <c r="D70" s="2" t="n">
        <v>0</v>
      </c>
      <c r="E70" s="2" t="n">
        <v>0</v>
      </c>
      <c r="F70" s="2" t="n">
        <v>1</v>
      </c>
      <c r="G70" s="2" t="n">
        <v>0</v>
      </c>
      <c r="H70" s="2" t="n">
        <v>0</v>
      </c>
      <c r="I70" s="2" t="n">
        <v>0</v>
      </c>
      <c r="J70" s="2" t="n">
        <v>0</v>
      </c>
      <c r="K70" s="2" t="n">
        <v>0</v>
      </c>
      <c r="L70" s="2" t="n">
        <v>0</v>
      </c>
      <c r="M70" s="2" t="n">
        <v>0</v>
      </c>
      <c r="N70" s="2" t="n">
        <f aca="false">SUM(D70:M70)</f>
        <v>1</v>
      </c>
      <c r="Q70" s="13" t="s">
        <v>24</v>
      </c>
      <c r="R70" s="2" t="n">
        <f aca="false">IF($B70="Dir",1,0)</f>
        <v>0</v>
      </c>
      <c r="S70" s="2" t="n">
        <f aca="false">IF($B70="Man",1,0)</f>
        <v>1</v>
      </c>
      <c r="T70" s="2" t="n">
        <f aca="false">IF($B70="Assoc",1,0)</f>
        <v>0</v>
      </c>
      <c r="U70" s="2" t="n">
        <f aca="false">IF($B70="Anal",1,0)</f>
        <v>0</v>
      </c>
      <c r="V70" s="2" t="n">
        <f aca="false">IF($B70="Spec",1,0)</f>
        <v>0</v>
      </c>
      <c r="W70" s="2" t="n">
        <f aca="false">IF($B70="SSpec",1,0)</f>
        <v>0</v>
      </c>
      <c r="X70" s="2" t="n">
        <f aca="false">IF($B70="PT",1,0)</f>
        <v>0</v>
      </c>
      <c r="Y70" s="2" t="n">
        <f aca="false">IF($B70="MD",1,0)</f>
        <v>0</v>
      </c>
      <c r="Z70" s="2" t="n">
        <f aca="false">IF($B70="VP",1,0)</f>
        <v>0</v>
      </c>
      <c r="AB70" s="2" t="n">
        <f aca="false">SUM(R70:Z70)</f>
        <v>1</v>
      </c>
    </row>
    <row r="71" customFormat="false" ht="12.75" hidden="false" customHeight="false" outlineLevel="0" collapsed="false">
      <c r="A71" s="13" t="s">
        <v>107</v>
      </c>
      <c r="B71" s="13" t="s">
        <v>49</v>
      </c>
      <c r="C71" s="13" t="n">
        <f aca="false">C70+1</f>
        <v>55</v>
      </c>
      <c r="D71" s="2" t="n">
        <v>0</v>
      </c>
      <c r="E71" s="2" t="n">
        <v>0</v>
      </c>
      <c r="F71" s="2" t="n">
        <v>1</v>
      </c>
      <c r="G71" s="2" t="n">
        <v>0</v>
      </c>
      <c r="H71" s="2" t="n">
        <v>0</v>
      </c>
      <c r="I71" s="2" t="n">
        <v>0</v>
      </c>
      <c r="J71" s="2" t="n">
        <v>0</v>
      </c>
      <c r="K71" s="2" t="n">
        <v>0</v>
      </c>
      <c r="L71" s="2" t="n">
        <v>0</v>
      </c>
      <c r="M71" s="2" t="n">
        <v>0</v>
      </c>
      <c r="N71" s="2" t="n">
        <f aca="false">SUM(D71:M71)</f>
        <v>1</v>
      </c>
      <c r="Q71" s="13" t="s">
        <v>107</v>
      </c>
      <c r="R71" s="2" t="n">
        <f aca="false">IF($B71="Dir",1,0)</f>
        <v>0</v>
      </c>
      <c r="S71" s="2" t="n">
        <f aca="false">IF($B71="Man",1,0)</f>
        <v>0</v>
      </c>
      <c r="T71" s="2" t="n">
        <f aca="false">IF($B71="Assoc",1,0)</f>
        <v>0</v>
      </c>
      <c r="U71" s="2" t="n">
        <f aca="false">IF($B71="Anal",1,0)</f>
        <v>0</v>
      </c>
      <c r="V71" s="2" t="n">
        <f aca="false">IF($B71="Spec",1,0)</f>
        <v>0</v>
      </c>
      <c r="W71" s="2" t="n">
        <f aca="false">IF($B71="SSpec",1,0)</f>
        <v>0</v>
      </c>
      <c r="X71" s="2" t="n">
        <f aca="false">IF($B71="PT",1,0)</f>
        <v>1</v>
      </c>
      <c r="Y71" s="2" t="n">
        <f aca="false">IF($B71="MD",1,0)</f>
        <v>0</v>
      </c>
      <c r="Z71" s="2" t="n">
        <f aca="false">IF($B71="VP",1,0)</f>
        <v>0</v>
      </c>
      <c r="AB71" s="2" t="n">
        <f aca="false">SUM(R71:Z71)</f>
        <v>1</v>
      </c>
    </row>
    <row r="72" customFormat="false" ht="12.75" hidden="false" customHeight="false" outlineLevel="0" collapsed="false">
      <c r="A72" s="13" t="s">
        <v>108</v>
      </c>
      <c r="B72" s="13" t="s">
        <v>73</v>
      </c>
      <c r="C72" s="13" t="n">
        <f aca="false">C71+1</f>
        <v>56</v>
      </c>
      <c r="D72" s="2" t="n">
        <v>0</v>
      </c>
      <c r="E72" s="2" t="n">
        <v>0</v>
      </c>
      <c r="F72" s="2" t="n">
        <v>1</v>
      </c>
      <c r="G72" s="2" t="n">
        <v>0</v>
      </c>
      <c r="H72" s="2" t="n">
        <v>0</v>
      </c>
      <c r="I72" s="2" t="n">
        <v>0</v>
      </c>
      <c r="J72" s="2" t="n">
        <v>0</v>
      </c>
      <c r="K72" s="2" t="n">
        <v>0</v>
      </c>
      <c r="L72" s="2" t="n">
        <v>0</v>
      </c>
      <c r="M72" s="2" t="n">
        <v>0</v>
      </c>
      <c r="N72" s="2" t="n">
        <f aca="false">SUM(D72:M72)</f>
        <v>1</v>
      </c>
      <c r="Q72" s="13" t="s">
        <v>108</v>
      </c>
      <c r="R72" s="2" t="n">
        <f aca="false">IF($B72="Dir",1,0)</f>
        <v>0</v>
      </c>
      <c r="S72" s="2" t="n">
        <f aca="false">IF($B72="Man",1,0)</f>
        <v>0</v>
      </c>
      <c r="T72" s="2" t="n">
        <f aca="false">IF($B72="Assoc",1,0)</f>
        <v>1</v>
      </c>
      <c r="U72" s="2" t="n">
        <f aca="false">IF($B72="Anal",1,0)</f>
        <v>0</v>
      </c>
      <c r="V72" s="2" t="n">
        <f aca="false">IF($B72="Spec",1,0)</f>
        <v>0</v>
      </c>
      <c r="W72" s="2" t="n">
        <f aca="false">IF($B72="SSpec",1,0)</f>
        <v>0</v>
      </c>
      <c r="X72" s="2" t="n">
        <f aca="false">IF($B72="PT",1,0)</f>
        <v>0</v>
      </c>
      <c r="Y72" s="2" t="n">
        <f aca="false">IF($B72="MD",1,0)</f>
        <v>0</v>
      </c>
      <c r="Z72" s="2" t="n">
        <f aca="false">IF($B72="VP",1,0)</f>
        <v>0</v>
      </c>
      <c r="AB72" s="2" t="n">
        <f aca="false">SUM(R72:Z72)</f>
        <v>1</v>
      </c>
    </row>
    <row r="73" customFormat="false" ht="12.75" hidden="false" customHeight="false" outlineLevel="0" collapsed="false">
      <c r="D73" s="2" t="s">
        <v>12</v>
      </c>
      <c r="E73" s="2" t="s">
        <v>12</v>
      </c>
      <c r="F73" s="2" t="s">
        <v>12</v>
      </c>
      <c r="G73" s="2" t="s">
        <v>12</v>
      </c>
      <c r="H73" s="2" t="s">
        <v>12</v>
      </c>
      <c r="I73" s="2" t="s">
        <v>12</v>
      </c>
      <c r="J73" s="2" t="s">
        <v>12</v>
      </c>
      <c r="K73" s="2" t="s">
        <v>12</v>
      </c>
      <c r="L73" s="2" t="s">
        <v>12</v>
      </c>
      <c r="M73" s="2" t="s">
        <v>12</v>
      </c>
      <c r="N73" s="2" t="s">
        <v>12</v>
      </c>
    </row>
    <row r="74" customFormat="false" ht="12.75" hidden="false" customHeight="false" outlineLevel="0" collapsed="false">
      <c r="D74" s="2" t="s">
        <v>12</v>
      </c>
      <c r="E74" s="2" t="s">
        <v>12</v>
      </c>
      <c r="F74" s="2" t="s">
        <v>12</v>
      </c>
      <c r="G74" s="2" t="s">
        <v>12</v>
      </c>
      <c r="H74" s="2" t="s">
        <v>12</v>
      </c>
      <c r="I74" s="2" t="s">
        <v>12</v>
      </c>
      <c r="J74" s="2" t="s">
        <v>12</v>
      </c>
      <c r="K74" s="2" t="s">
        <v>12</v>
      </c>
      <c r="L74" s="2" t="s">
        <v>12</v>
      </c>
      <c r="M74" s="2" t="s">
        <v>12</v>
      </c>
      <c r="N74" s="2" t="s">
        <v>12</v>
      </c>
    </row>
    <row r="75" customFormat="false" ht="12.75" hidden="false" customHeight="false" outlineLevel="0" collapsed="false">
      <c r="D75" s="2" t="s">
        <v>12</v>
      </c>
      <c r="E75" s="2" t="s">
        <v>12</v>
      </c>
      <c r="F75" s="2" t="s">
        <v>12</v>
      </c>
      <c r="G75" s="2" t="s">
        <v>12</v>
      </c>
      <c r="H75" s="2" t="s">
        <v>12</v>
      </c>
      <c r="I75" s="2" t="s">
        <v>12</v>
      </c>
      <c r="J75" s="2" t="s">
        <v>12</v>
      </c>
      <c r="K75" s="2" t="s">
        <v>12</v>
      </c>
      <c r="L75" s="2" t="s">
        <v>12</v>
      </c>
      <c r="M75" s="2" t="s">
        <v>12</v>
      </c>
      <c r="N75" s="2" t="s">
        <v>12</v>
      </c>
    </row>
    <row r="76" customFormat="false" ht="12.75" hidden="false" customHeight="false" outlineLevel="0" collapsed="false">
      <c r="R76" s="2" t="s">
        <v>12</v>
      </c>
      <c r="S76" s="2" t="s">
        <v>12</v>
      </c>
    </row>
    <row r="77" customFormat="false" ht="12.75" hidden="false" customHeight="false" outlineLevel="0" collapsed="false">
      <c r="D77" s="13" t="s">
        <v>78</v>
      </c>
      <c r="E77" s="13" t="s">
        <v>79</v>
      </c>
      <c r="F77" s="13" t="s">
        <v>80</v>
      </c>
      <c r="G77" s="13" t="s">
        <v>81</v>
      </c>
      <c r="H77" s="13" t="s">
        <v>82</v>
      </c>
      <c r="I77" s="13" t="s">
        <v>83</v>
      </c>
      <c r="J77" s="13" t="s">
        <v>84</v>
      </c>
      <c r="K77" s="13" t="s">
        <v>85</v>
      </c>
      <c r="L77" s="13"/>
      <c r="M77" s="13"/>
      <c r="N77" s="13" t="s">
        <v>50</v>
      </c>
      <c r="R77" s="2" t="n">
        <f aca="false">SUM(R12:R72)</f>
        <v>7</v>
      </c>
      <c r="S77" s="2" t="n">
        <f aca="false">SUM(S12:S72)</f>
        <v>29</v>
      </c>
      <c r="T77" s="2" t="n">
        <f aca="false">SUM(T12:T72)</f>
        <v>7</v>
      </c>
      <c r="U77" s="2" t="n">
        <f aca="false">SUM(U12:U72)</f>
        <v>4</v>
      </c>
      <c r="V77" s="2" t="n">
        <f aca="false">SUM(V12:V72)</f>
        <v>1</v>
      </c>
      <c r="W77" s="2" t="n">
        <f aca="false">SUM(W12:W72)</f>
        <v>1</v>
      </c>
      <c r="X77" s="2" t="n">
        <f aca="false">SUM(X12:X72)</f>
        <v>2</v>
      </c>
      <c r="Y77" s="2" t="n">
        <f aca="false">SUM(Y12:Y72)</f>
        <v>1</v>
      </c>
      <c r="Z77" s="2" t="n">
        <f aca="false">SUM(Z12:Z72)</f>
        <v>4</v>
      </c>
      <c r="AA77" s="2" t="n">
        <f aca="false">SUM(R77:Z77)</f>
        <v>56</v>
      </c>
      <c r="AB77" s="2" t="n">
        <f aca="false">SUM(AB12:AB72)</f>
        <v>56</v>
      </c>
    </row>
    <row r="79" customFormat="false" ht="12.75" hidden="false" customHeight="false" outlineLevel="0" collapsed="false">
      <c r="R79" s="14" t="s">
        <v>74</v>
      </c>
      <c r="S79" s="14" t="s">
        <v>75</v>
      </c>
      <c r="T79" s="14" t="s">
        <v>73</v>
      </c>
      <c r="U79" s="14" t="s">
        <v>72</v>
      </c>
      <c r="V79" s="14" t="s">
        <v>76</v>
      </c>
      <c r="W79" s="14" t="s">
        <v>77</v>
      </c>
      <c r="X79" s="14" t="s">
        <v>49</v>
      </c>
      <c r="Y79" s="14" t="s">
        <v>110</v>
      </c>
      <c r="Z79" s="14" t="s">
        <v>88</v>
      </c>
      <c r="AA79" s="14" t="s">
        <v>50</v>
      </c>
      <c r="AB79" s="14" t="s">
        <v>50</v>
      </c>
    </row>
    <row r="83" customFormat="false" ht="12.75" hidden="false" customHeight="false" outlineLevel="0" collapsed="false">
      <c r="P83" s="2" t="s">
        <v>113</v>
      </c>
      <c r="R83" s="2" t="n">
        <v>70</v>
      </c>
      <c r="S83" s="2" t="n">
        <v>40</v>
      </c>
      <c r="T83" s="2" t="n">
        <v>30</v>
      </c>
      <c r="U83" s="2" t="n">
        <v>20</v>
      </c>
      <c r="V83" s="2" t="n">
        <v>15</v>
      </c>
      <c r="W83" s="2" t="n">
        <v>15</v>
      </c>
      <c r="X83" s="2" t="n">
        <v>5</v>
      </c>
      <c r="Y83" s="2" t="n">
        <v>200</v>
      </c>
      <c r="Z83" s="2" t="n">
        <v>150</v>
      </c>
    </row>
    <row r="86" customFormat="false" ht="12.75" hidden="false" customHeight="false" outlineLevel="0" collapsed="false">
      <c r="P86" s="2" t="s">
        <v>113</v>
      </c>
      <c r="R86" s="2" t="n">
        <f aca="false">R77*R83</f>
        <v>490</v>
      </c>
      <c r="S86" s="2" t="n">
        <f aca="false">S77*S83</f>
        <v>1160</v>
      </c>
      <c r="T86" s="2" t="n">
        <f aca="false">T77*T83</f>
        <v>210</v>
      </c>
      <c r="U86" s="2" t="n">
        <f aca="false">U77*U83</f>
        <v>80</v>
      </c>
      <c r="V86" s="2" t="n">
        <f aca="false">V77*V83</f>
        <v>15</v>
      </c>
      <c r="W86" s="2" t="n">
        <f aca="false">W77*W83</f>
        <v>15</v>
      </c>
      <c r="X86" s="2" t="n">
        <f aca="false">X77*X83</f>
        <v>10</v>
      </c>
      <c r="Y86" s="2" t="n">
        <f aca="false">Y77*Y83</f>
        <v>200</v>
      </c>
      <c r="Z86" s="2" t="n">
        <f aca="false">Z77*Z83</f>
        <v>600</v>
      </c>
      <c r="AA86" s="2" t="n">
        <f aca="false">SUM(R86:Z86)</f>
        <v>2780</v>
      </c>
    </row>
    <row r="90" customFormat="false" ht="12.75" hidden="false" customHeight="false" outlineLevel="0" collapsed="false">
      <c r="P90" s="2" t="s">
        <v>114</v>
      </c>
      <c r="R90" s="2" t="n">
        <v>5</v>
      </c>
      <c r="S90" s="2" t="n">
        <v>4</v>
      </c>
      <c r="T90" s="2" t="n">
        <v>2</v>
      </c>
      <c r="U90" s="2" t="n">
        <v>2</v>
      </c>
      <c r="V90" s="2" t="n">
        <v>2</v>
      </c>
      <c r="W90" s="2" t="n">
        <v>2</v>
      </c>
      <c r="X90" s="2" t="n">
        <v>2</v>
      </c>
      <c r="Y90" s="2" t="n">
        <v>6</v>
      </c>
      <c r="Z90" s="2" t="n">
        <v>6</v>
      </c>
    </row>
    <row r="91" customFormat="false" ht="12.75" hidden="false" customHeight="false" outlineLevel="0" collapsed="false">
      <c r="R91" s="2" t="n">
        <f aca="false">R90*R77</f>
        <v>35</v>
      </c>
      <c r="S91" s="2" t="n">
        <f aca="false">S90*S77</f>
        <v>116</v>
      </c>
      <c r="T91" s="2" t="n">
        <f aca="false">T90*T77</f>
        <v>14</v>
      </c>
      <c r="U91" s="2" t="n">
        <f aca="false">U90*U77</f>
        <v>8</v>
      </c>
      <c r="V91" s="2" t="n">
        <f aca="false">V90*V77</f>
        <v>2</v>
      </c>
      <c r="W91" s="2" t="n">
        <f aca="false">W90*W77</f>
        <v>2</v>
      </c>
      <c r="X91" s="2" t="n">
        <f aca="false">X90*X77</f>
        <v>4</v>
      </c>
      <c r="Y91" s="2" t="n">
        <f aca="false">Y90*Y77</f>
        <v>6</v>
      </c>
      <c r="Z91" s="2" t="n">
        <f aca="false">Z90*Z77</f>
        <v>24</v>
      </c>
      <c r="AA91" s="2" t="n">
        <f aca="false">SUM(R91:Z91)</f>
        <v>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13.56"/>
  </cols>
  <sheetData>
    <row r="1" customFormat="false" ht="12.75" hidden="false" customHeight="false" outlineLevel="0" collapsed="false">
      <c r="A1" s="2" t="s">
        <v>12</v>
      </c>
      <c r="B1" s="2" t="s">
        <v>115</v>
      </c>
      <c r="C1" s="2" t="s">
        <v>116</v>
      </c>
      <c r="D1" s="2" t="s">
        <v>117</v>
      </c>
      <c r="E1" s="2" t="s">
        <v>118</v>
      </c>
      <c r="F1" s="2" t="s">
        <v>119</v>
      </c>
      <c r="G1" s="2" t="s">
        <v>120</v>
      </c>
      <c r="H1" s="2" t="s">
        <v>121</v>
      </c>
      <c r="J1" s="2" t="s">
        <v>50</v>
      </c>
    </row>
    <row r="3" customFormat="false" ht="12.75" hidden="false" customHeight="false" outlineLevel="0" collapsed="false">
      <c r="A3" s="2" t="s">
        <v>122</v>
      </c>
      <c r="B3" s="2" t="n">
        <v>2</v>
      </c>
      <c r="C3" s="2" t="n">
        <v>10</v>
      </c>
      <c r="D3" s="2" t="n">
        <v>3</v>
      </c>
      <c r="E3" s="2" t="n">
        <v>9</v>
      </c>
      <c r="F3" s="2" t="n">
        <v>5</v>
      </c>
      <c r="G3" s="2" t="n">
        <v>3</v>
      </c>
      <c r="H3" s="2" t="n">
        <v>7</v>
      </c>
      <c r="J3" s="2" t="n">
        <f aca="false">SUM(B3:I3)</f>
        <v>39</v>
      </c>
    </row>
    <row r="4" customFormat="false" ht="12.75" hidden="false" customHeight="false" outlineLevel="0" collapsed="false">
      <c r="A4" s="2" t="s">
        <v>123</v>
      </c>
      <c r="C4" s="2" t="n">
        <v>3</v>
      </c>
      <c r="D4" s="2" t="n">
        <v>4</v>
      </c>
      <c r="E4" s="2" t="n">
        <v>3</v>
      </c>
      <c r="H4" s="2" t="n">
        <v>5</v>
      </c>
      <c r="J4" s="2" t="n">
        <f aca="false">SUM(B4:I4)</f>
        <v>15</v>
      </c>
    </row>
    <row r="5" customFormat="false" ht="12.75" hidden="false" customHeight="false" outlineLevel="0" collapsed="false">
      <c r="A5" s="2" t="s">
        <v>124</v>
      </c>
      <c r="B5" s="2" t="s">
        <v>12</v>
      </c>
      <c r="C5" s="2" t="s">
        <v>12</v>
      </c>
      <c r="D5" s="2" t="s">
        <v>12</v>
      </c>
      <c r="E5" s="2" t="n">
        <v>1</v>
      </c>
      <c r="F5" s="2" t="n">
        <v>1</v>
      </c>
      <c r="J5" s="2" t="n">
        <f aca="false">SUM(B5:I5)</f>
        <v>2</v>
      </c>
    </row>
    <row r="6" customFormat="false" ht="12.75" hidden="false" customHeight="false" outlineLevel="0" collapsed="false">
      <c r="A6" s="2" t="s">
        <v>125</v>
      </c>
      <c r="B6" s="2" t="n">
        <v>0</v>
      </c>
      <c r="J6" s="2" t="n">
        <f aca="false">SUM(B6:I6)</f>
        <v>0</v>
      </c>
    </row>
    <row r="7" customFormat="false" ht="12.75" hidden="false" customHeight="false" outlineLevel="0" collapsed="false">
      <c r="A7" s="2" t="s">
        <v>126</v>
      </c>
      <c r="B7" s="2" t="n">
        <v>2</v>
      </c>
      <c r="F7" s="2" t="n">
        <v>2</v>
      </c>
      <c r="J7" s="2" t="n">
        <f aca="false">SUM(B7:I7)</f>
        <v>4</v>
      </c>
    </row>
    <row r="8" customFormat="false" ht="12.75" hidden="false" customHeight="false" outlineLevel="0" collapsed="false">
      <c r="J8" s="2" t="n">
        <f aca="false">SUM(J3:J7)</f>
        <v>60</v>
      </c>
    </row>
    <row r="9" customFormat="false" ht="12.75" hidden="false" customHeight="false" outlineLevel="0" collapsed="false">
      <c r="A9" s="2" t="s">
        <v>50</v>
      </c>
    </row>
    <row r="15" customFormat="false" ht="12.75" hidden="false" customHeight="false" outlineLevel="0" collapsed="false">
      <c r="A15" s="2" t="s">
        <v>127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9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H82" activeCellId="0" sqref="H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2" style="2" width="11.42"/>
  </cols>
  <sheetData>
    <row r="1" customFormat="false" ht="25.5" hidden="false" customHeight="false" outlineLevel="0" collapsed="false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 t="s">
        <v>10</v>
      </c>
      <c r="C3" s="1"/>
      <c r="D3" s="1"/>
      <c r="E3" s="1"/>
      <c r="F3" s="1"/>
      <c r="G3" s="1"/>
      <c r="H3" s="1" t="s">
        <v>11</v>
      </c>
      <c r="I3" s="1"/>
      <c r="J3" s="1"/>
      <c r="K3" s="1"/>
      <c r="L3" s="1"/>
      <c r="M3" s="1"/>
    </row>
    <row r="4" customFormat="false" ht="12.75" hidden="false" customHeight="false" outlineLevel="0" collapsed="false">
      <c r="B4" s="2" t="s">
        <v>12</v>
      </c>
      <c r="H4" s="2" t="s">
        <v>13</v>
      </c>
    </row>
    <row r="5" customFormat="false" ht="12.75" hidden="false" customHeight="false" outlineLevel="0" collapsed="false">
      <c r="H5" s="2" t="s">
        <v>14</v>
      </c>
    </row>
    <row r="8" customFormat="false" ht="12.75" hidden="false" customHeight="false" outlineLevel="0" collapsed="false">
      <c r="C8" s="3" t="s">
        <v>15</v>
      </c>
      <c r="D8" s="3" t="s">
        <v>12</v>
      </c>
      <c r="E8" s="3" t="s">
        <v>16</v>
      </c>
      <c r="F8" s="3" t="s">
        <v>17</v>
      </c>
      <c r="G8" s="3"/>
      <c r="H8" s="3"/>
      <c r="I8" s="3"/>
      <c r="J8" s="3"/>
      <c r="K8" s="3" t="n">
        <v>1</v>
      </c>
    </row>
    <row r="9" customFormat="false" ht="12.75" hidden="false" customHeight="false" outlineLevel="0" collapsed="false">
      <c r="C9" s="3"/>
      <c r="D9" s="3"/>
      <c r="E9" s="3" t="s">
        <v>18</v>
      </c>
      <c r="F9" s="3"/>
      <c r="G9" s="3"/>
      <c r="H9" s="3"/>
      <c r="I9" s="3"/>
      <c r="J9" s="3"/>
      <c r="K9" s="3"/>
    </row>
    <row r="10" customFormat="false" ht="12.75" hidden="false" customHeight="false" outlineLevel="0" collapsed="false">
      <c r="C10" s="3"/>
      <c r="D10" s="3"/>
      <c r="E10" s="3" t="s">
        <v>19</v>
      </c>
      <c r="F10" s="3"/>
      <c r="G10" s="3"/>
      <c r="H10" s="3"/>
      <c r="I10" s="3"/>
      <c r="J10" s="3"/>
      <c r="K10" s="3"/>
    </row>
    <row r="13" customFormat="false" ht="12.75" hidden="false" customHeight="false" outlineLevel="0" collapsed="false">
      <c r="D13" s="4" t="s">
        <v>20</v>
      </c>
      <c r="E13" s="4"/>
      <c r="F13" s="4" t="s">
        <v>21</v>
      </c>
      <c r="G13" s="4" t="s">
        <v>22</v>
      </c>
      <c r="H13" s="4"/>
      <c r="I13" s="4"/>
      <c r="J13" s="4" t="s">
        <v>23</v>
      </c>
      <c r="K13" s="4"/>
    </row>
    <row r="15" customFormat="false" ht="12.75" hidden="false" customHeight="false" outlineLevel="0" collapsed="false">
      <c r="A15" s="5"/>
      <c r="B15" s="5"/>
      <c r="C15" s="5" t="s">
        <v>17</v>
      </c>
      <c r="D15" s="5"/>
      <c r="E15" s="5" t="s">
        <v>24</v>
      </c>
      <c r="F15" s="5" t="s">
        <v>25</v>
      </c>
      <c r="G15" s="5"/>
      <c r="H15" s="5"/>
      <c r="I15" s="5" t="s">
        <v>26</v>
      </c>
      <c r="J15" s="5"/>
      <c r="K15" s="5" t="n">
        <v>3</v>
      </c>
    </row>
    <row r="16" customFormat="false" ht="12.75" hidden="false" customHeight="false" outlineLevel="0" collapsed="false">
      <c r="A16" s="5"/>
      <c r="B16" s="5"/>
      <c r="C16" s="5"/>
      <c r="D16" s="5"/>
      <c r="E16" s="5" t="s">
        <v>27</v>
      </c>
      <c r="F16" s="5"/>
      <c r="G16" s="5"/>
      <c r="H16" s="5"/>
      <c r="I16" s="5" t="s">
        <v>28</v>
      </c>
      <c r="J16" s="5"/>
      <c r="K16" s="5"/>
    </row>
    <row r="17" customFormat="false" ht="12.75" hidden="false" customHeight="false" outlineLevel="0" collapsed="false">
      <c r="A17" s="5"/>
      <c r="B17" s="5"/>
      <c r="C17" s="5"/>
      <c r="D17" s="5"/>
      <c r="E17" s="5" t="s">
        <v>29</v>
      </c>
      <c r="F17" s="5"/>
      <c r="G17" s="5"/>
      <c r="H17" s="5"/>
      <c r="I17" s="5"/>
      <c r="J17" s="5"/>
      <c r="K17" s="5" t="s">
        <v>12</v>
      </c>
    </row>
    <row r="18" customFormat="false" ht="12.75" hidden="false" customHeight="false" outlineLevel="0" collapsed="false">
      <c r="A18" s="5"/>
      <c r="B18" s="5"/>
      <c r="C18" s="5"/>
      <c r="D18" s="5"/>
      <c r="E18" s="5" t="s">
        <v>30</v>
      </c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5"/>
      <c r="B19" s="5"/>
      <c r="C19" s="5"/>
      <c r="D19" s="5"/>
      <c r="E19" s="5" t="s">
        <v>31</v>
      </c>
      <c r="F19" s="5"/>
      <c r="G19" s="5"/>
      <c r="H19" s="5"/>
      <c r="I19" s="5"/>
      <c r="J19" s="5"/>
      <c r="K19" s="5"/>
    </row>
    <row r="20" customFormat="false" ht="12.75" hidden="false" customHeight="false" outlineLevel="0" collapsed="false">
      <c r="A20" s="5"/>
      <c r="B20" s="5"/>
      <c r="C20" s="5"/>
      <c r="D20" s="5"/>
      <c r="E20" s="5" t="s">
        <v>32</v>
      </c>
      <c r="F20" s="5"/>
      <c r="G20" s="5"/>
      <c r="H20" s="5"/>
      <c r="I20" s="5"/>
      <c r="J20" s="5"/>
      <c r="K20" s="5"/>
    </row>
    <row r="21" customFormat="false" ht="12.75" hidden="false" customHeight="false" outlineLevel="0" collapsed="false">
      <c r="E21" s="2" t="s">
        <v>12</v>
      </c>
    </row>
    <row r="22" customFormat="false" ht="12.75" hidden="false" customHeight="false" outlineLevel="0" collapsed="false">
      <c r="C22" s="2" t="s">
        <v>12</v>
      </c>
      <c r="D22" s="6" t="s">
        <v>33</v>
      </c>
      <c r="E22" s="6" t="s">
        <v>34</v>
      </c>
      <c r="F22" s="6"/>
      <c r="G22" s="6" t="s">
        <v>35</v>
      </c>
      <c r="H22" s="6"/>
      <c r="I22" s="6"/>
      <c r="J22" s="6"/>
      <c r="K22" s="6" t="n">
        <v>6</v>
      </c>
    </row>
    <row r="23" customFormat="false" ht="12.75" hidden="false" customHeight="false" outlineLevel="0" collapsed="false">
      <c r="D23" s="6"/>
      <c r="E23" s="6" t="s">
        <v>36</v>
      </c>
      <c r="F23" s="6"/>
      <c r="G23" s="6"/>
      <c r="H23" s="6"/>
      <c r="I23" s="6"/>
      <c r="J23" s="6"/>
      <c r="K23" s="6"/>
    </row>
    <row r="24" customFormat="false" ht="12.75" hidden="false" customHeight="false" outlineLevel="0" collapsed="false">
      <c r="D24" s="6"/>
      <c r="E24" s="6"/>
      <c r="F24" s="6"/>
      <c r="G24" s="6"/>
      <c r="H24" s="6"/>
      <c r="I24" s="6"/>
      <c r="J24" s="6"/>
      <c r="K24" s="6"/>
    </row>
    <row r="26" customFormat="false" ht="12.75" hidden="false" customHeight="false" outlineLevel="0" collapsed="false">
      <c r="C26" s="2" t="s">
        <v>37</v>
      </c>
      <c r="D26" s="2" t="s">
        <v>38</v>
      </c>
      <c r="E26" s="2" t="s">
        <v>39</v>
      </c>
      <c r="F26" s="2" t="s">
        <v>40</v>
      </c>
      <c r="G26" s="2" t="s">
        <v>37</v>
      </c>
      <c r="K26" s="2" t="n">
        <v>2</v>
      </c>
    </row>
    <row r="27" customFormat="false" ht="12.75" hidden="false" customHeight="false" outlineLevel="0" collapsed="false">
      <c r="D27" s="2" t="s">
        <v>41</v>
      </c>
      <c r="E27" s="2" t="s">
        <v>42</v>
      </c>
      <c r="F27" s="2" t="s">
        <v>43</v>
      </c>
    </row>
    <row r="28" customFormat="false" ht="12.75" hidden="false" customHeight="false" outlineLevel="0" collapsed="false">
      <c r="E28" s="2" t="s">
        <v>44</v>
      </c>
    </row>
    <row r="29" customFormat="false" ht="12.75" hidden="false" customHeight="false" outlineLevel="0" collapsed="false">
      <c r="E29" s="2" t="s">
        <v>45</v>
      </c>
    </row>
    <row r="32" customFormat="false" ht="12.75" hidden="false" customHeight="false" outlineLevel="0" collapsed="false">
      <c r="A32" s="2" t="s">
        <v>12</v>
      </c>
      <c r="C32" s="2" t="s">
        <v>46</v>
      </c>
      <c r="E32" s="2" t="s">
        <v>47</v>
      </c>
      <c r="J32" s="2" t="s">
        <v>48</v>
      </c>
    </row>
    <row r="33" customFormat="false" ht="12.75" hidden="false" customHeight="false" outlineLevel="0" collapsed="false">
      <c r="E33" s="2" t="s">
        <v>49</v>
      </c>
    </row>
    <row r="35" customFormat="false" ht="12.75" hidden="false" customHeight="false" outlineLevel="0" collapsed="false">
      <c r="A35" s="2" t="s">
        <v>50</v>
      </c>
      <c r="B35" s="2" t="n">
        <v>1</v>
      </c>
      <c r="C35" s="2" t="n">
        <v>4</v>
      </c>
      <c r="D35" s="2" t="n">
        <v>4</v>
      </c>
      <c r="E35" s="2" t="n">
        <v>17</v>
      </c>
      <c r="F35" s="2" t="n">
        <v>5</v>
      </c>
      <c r="G35" s="2" t="n">
        <v>3</v>
      </c>
      <c r="H35" s="2" t="n">
        <v>3</v>
      </c>
      <c r="I35" s="2" t="n">
        <v>2</v>
      </c>
      <c r="J35" s="2" t="n">
        <v>2</v>
      </c>
      <c r="N35" s="2" t="s">
        <v>12</v>
      </c>
    </row>
    <row r="37" customFormat="false" ht="25.5" hidden="false" customHeight="false" outlineLevel="0" collapsed="false">
      <c r="B37" s="1" t="s">
        <v>0</v>
      </c>
      <c r="C37" s="1" t="s">
        <v>1</v>
      </c>
      <c r="D37" s="1" t="s">
        <v>2</v>
      </c>
      <c r="E37" s="1" t="s">
        <v>3</v>
      </c>
      <c r="F37" s="1" t="s">
        <v>4</v>
      </c>
      <c r="G37" s="1" t="s">
        <v>5</v>
      </c>
      <c r="H37" s="1" t="s">
        <v>6</v>
      </c>
      <c r="I37" s="1" t="s">
        <v>7</v>
      </c>
      <c r="J37" s="1" t="s">
        <v>8</v>
      </c>
      <c r="K37" s="1" t="s">
        <v>9</v>
      </c>
    </row>
    <row r="38" customFormat="false" ht="12.75" hidden="false" customHeight="false" outlineLevel="0" collapsed="false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customFormat="false" ht="12.75" hidden="false" customHeight="false" outlineLevel="0" collapsed="false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customFormat="false" ht="12.75" hidden="false" customHeight="false" outlineLevel="0" collapsed="false">
      <c r="B40" s="13" t="s">
        <v>128</v>
      </c>
      <c r="C40" s="13" t="s">
        <v>129</v>
      </c>
      <c r="D40" s="13" t="s">
        <v>130</v>
      </c>
      <c r="E40" s="13" t="s">
        <v>82</v>
      </c>
      <c r="F40" s="13" t="s">
        <v>83</v>
      </c>
      <c r="G40" s="13" t="s">
        <v>84</v>
      </c>
      <c r="H40" s="13" t="s">
        <v>131</v>
      </c>
      <c r="I40" s="13"/>
      <c r="J40" s="13"/>
      <c r="K40" s="13" t="s">
        <v>50</v>
      </c>
    </row>
    <row r="43" customFormat="false" ht="12.75" hidden="false" customHeight="false" outlineLevel="0" collapsed="false">
      <c r="A43" s="13" t="s">
        <v>10</v>
      </c>
      <c r="B43" s="2" t="n">
        <v>0.25</v>
      </c>
      <c r="C43" s="2" t="n">
        <v>0.05</v>
      </c>
      <c r="D43" s="2" t="n">
        <v>0.1</v>
      </c>
      <c r="E43" s="2" t="n">
        <v>0.1</v>
      </c>
      <c r="F43" s="2" t="n">
        <v>0.1</v>
      </c>
      <c r="G43" s="2" t="n">
        <v>0.2</v>
      </c>
      <c r="H43" s="2" t="n">
        <v>0.2</v>
      </c>
      <c r="K43" s="20" t="n">
        <f aca="false">SUM(B43:J43)</f>
        <v>1</v>
      </c>
      <c r="M43" s="2" t="n">
        <v>250</v>
      </c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4" t="s">
        <v>15</v>
      </c>
      <c r="B45" s="2" t="n">
        <v>0.2</v>
      </c>
      <c r="D45" s="2" t="n">
        <v>0.1</v>
      </c>
      <c r="H45" s="2" t="n">
        <v>0.7</v>
      </c>
      <c r="K45" s="20" t="n">
        <f aca="false">SUM(B45:J45)</f>
        <v>1</v>
      </c>
      <c r="M45" s="2" t="n">
        <v>200</v>
      </c>
    </row>
    <row r="46" customFormat="false" ht="12.75" hidden="false" customHeight="false" outlineLevel="0" collapsed="false">
      <c r="A46" s="14" t="s">
        <v>16</v>
      </c>
      <c r="H46" s="2" t="n">
        <v>1</v>
      </c>
      <c r="K46" s="20" t="n">
        <f aca="false">SUM(B46:J46)</f>
        <v>1</v>
      </c>
      <c r="M46" s="2" t="n">
        <v>110</v>
      </c>
    </row>
    <row r="47" customFormat="false" ht="12.75" hidden="false" customHeight="false" outlineLevel="0" collapsed="false">
      <c r="A47" s="14" t="s">
        <v>18</v>
      </c>
      <c r="H47" s="2" t="n">
        <v>1</v>
      </c>
      <c r="K47" s="20" t="n">
        <f aca="false">SUM(B47:J47)</f>
        <v>1</v>
      </c>
      <c r="M47" s="2" t="n">
        <v>110</v>
      </c>
    </row>
    <row r="48" customFormat="false" ht="12.75" hidden="false" customHeight="false" outlineLevel="0" collapsed="false">
      <c r="A48" s="14" t="s">
        <v>19</v>
      </c>
      <c r="H48" s="2" t="n">
        <v>1</v>
      </c>
      <c r="K48" s="20" t="n">
        <f aca="false">SUM(B48:J48)</f>
        <v>1</v>
      </c>
      <c r="M48" s="2" t="n">
        <v>110</v>
      </c>
    </row>
    <row r="49" customFormat="false" ht="12.75" hidden="false" customHeight="false" outlineLevel="0" collapsed="false">
      <c r="A49" s="14" t="s">
        <v>17</v>
      </c>
      <c r="H49" s="2" t="n">
        <v>1</v>
      </c>
      <c r="K49" s="20" t="n">
        <f aca="false">SUM(B49:J49)</f>
        <v>1</v>
      </c>
      <c r="M49" s="2" t="n">
        <v>80</v>
      </c>
      <c r="T49" s="2" t="s">
        <v>12</v>
      </c>
    </row>
    <row r="50" customFormat="false" ht="12.75" hidden="false" customHeight="false" outlineLevel="0" collapsed="false">
      <c r="A50" s="14" t="s">
        <v>132</v>
      </c>
      <c r="H50" s="2" t="n">
        <v>1</v>
      </c>
      <c r="K50" s="20" t="n">
        <f aca="false">SUM(B50:J50)</f>
        <v>1</v>
      </c>
      <c r="M50" s="2" t="n">
        <v>90</v>
      </c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5" t="s">
        <v>20</v>
      </c>
      <c r="F52" s="2" t="n">
        <v>0.6</v>
      </c>
      <c r="H52" s="2" t="n">
        <v>0.4</v>
      </c>
      <c r="K52" s="20" t="n">
        <f aca="false">SUM(B52:J52)</f>
        <v>1</v>
      </c>
      <c r="M52" s="2" t="n">
        <v>130</v>
      </c>
    </row>
    <row r="53" customFormat="false" ht="12.75" hidden="false" customHeight="false" outlineLevel="0" collapsed="false">
      <c r="A53" s="15" t="s">
        <v>21</v>
      </c>
      <c r="F53" s="2" t="n">
        <v>0.6</v>
      </c>
      <c r="H53" s="2" t="n">
        <v>0.4</v>
      </c>
      <c r="K53" s="20" t="n">
        <f aca="false">SUM(B53:J53)</f>
        <v>1</v>
      </c>
      <c r="M53" s="2" t="n">
        <v>80</v>
      </c>
      <c r="Q53" s="2" t="s">
        <v>12</v>
      </c>
    </row>
    <row r="54" customFormat="false" ht="12.75" hidden="false" customHeight="false" outlineLevel="0" collapsed="false">
      <c r="A54" s="15" t="s">
        <v>22</v>
      </c>
      <c r="F54" s="2" t="n">
        <v>0.6</v>
      </c>
      <c r="H54" s="2" t="n">
        <v>0.4</v>
      </c>
      <c r="K54" s="20" t="n">
        <f aca="false">SUM(B54:J54)</f>
        <v>1</v>
      </c>
      <c r="M54" s="2" t="n">
        <v>60</v>
      </c>
    </row>
    <row r="55" customFormat="false" ht="12.75" hidden="false" customHeight="false" outlineLevel="0" collapsed="false">
      <c r="A55" s="15" t="s">
        <v>23</v>
      </c>
      <c r="F55" s="2" t="n">
        <v>0.6</v>
      </c>
      <c r="H55" s="2" t="n">
        <v>0.4</v>
      </c>
      <c r="K55" s="20" t="n">
        <f aca="false">SUM(B55:J55)</f>
        <v>1</v>
      </c>
      <c r="M55" s="2" t="n">
        <v>40</v>
      </c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6" t="s">
        <v>17</v>
      </c>
      <c r="B57" s="2" t="n">
        <v>0.5</v>
      </c>
      <c r="D57" s="2" t="n">
        <v>0.1</v>
      </c>
      <c r="F57" s="2" t="n">
        <v>0.2</v>
      </c>
      <c r="H57" s="2" t="n">
        <v>0.2</v>
      </c>
      <c r="K57" s="21" t="n">
        <f aca="false">SUM(B57:J57)</f>
        <v>1</v>
      </c>
      <c r="M57" s="2" t="n">
        <v>200</v>
      </c>
    </row>
    <row r="58" customFormat="false" ht="12.75" hidden="false" customHeight="false" outlineLevel="0" collapsed="false">
      <c r="A58" s="16" t="s">
        <v>24</v>
      </c>
      <c r="B58" s="2" t="n">
        <v>1</v>
      </c>
      <c r="K58" s="21" t="n">
        <f aca="false">SUM(B58:J58)</f>
        <v>1</v>
      </c>
      <c r="M58" s="2" t="n">
        <v>110</v>
      </c>
      <c r="U58" s="2" t="s">
        <v>48</v>
      </c>
    </row>
    <row r="59" customFormat="false" ht="12.75" hidden="false" customHeight="false" outlineLevel="0" collapsed="false">
      <c r="A59" s="16" t="s">
        <v>27</v>
      </c>
      <c r="B59" s="2" t="n">
        <v>1</v>
      </c>
      <c r="K59" s="21" t="n">
        <f aca="false">SUM(B59:J59)</f>
        <v>1</v>
      </c>
      <c r="M59" s="2" t="n">
        <v>110</v>
      </c>
    </row>
    <row r="60" customFormat="false" ht="12.75" hidden="false" customHeight="false" outlineLevel="0" collapsed="false">
      <c r="A60" s="16" t="s">
        <v>29</v>
      </c>
      <c r="H60" s="2" t="n">
        <v>1</v>
      </c>
      <c r="K60" s="21" t="n">
        <f aca="false">SUM(B60:J60)</f>
        <v>1</v>
      </c>
      <c r="M60" s="2" t="n">
        <v>110</v>
      </c>
    </row>
    <row r="61" customFormat="false" ht="12.75" hidden="false" customHeight="false" outlineLevel="0" collapsed="false">
      <c r="A61" s="16" t="s">
        <v>30</v>
      </c>
      <c r="H61" s="2" t="n">
        <v>1</v>
      </c>
      <c r="K61" s="21" t="n">
        <f aca="false">SUM(B61:J61)</f>
        <v>1</v>
      </c>
      <c r="M61" s="2" t="n">
        <v>110</v>
      </c>
    </row>
    <row r="62" customFormat="false" ht="12.75" hidden="false" customHeight="false" outlineLevel="0" collapsed="false">
      <c r="A62" s="16" t="s">
        <v>31</v>
      </c>
      <c r="B62" s="2" t="n">
        <v>1</v>
      </c>
      <c r="K62" s="21" t="n">
        <f aca="false">SUM(B62:J62)</f>
        <v>1</v>
      </c>
      <c r="M62" s="2" t="n">
        <v>110</v>
      </c>
    </row>
    <row r="63" customFormat="false" ht="12.75" hidden="false" customHeight="false" outlineLevel="0" collapsed="false">
      <c r="A63" s="16" t="s">
        <v>32</v>
      </c>
      <c r="K63" s="21" t="n">
        <f aca="false">SUM(B63:J63)</f>
        <v>0</v>
      </c>
      <c r="M63" s="2" t="n">
        <v>0</v>
      </c>
    </row>
    <row r="64" customFormat="false" ht="12.75" hidden="false" customHeight="false" outlineLevel="0" collapsed="false">
      <c r="A64" s="16" t="s">
        <v>132</v>
      </c>
      <c r="B64" s="2" t="n">
        <v>1</v>
      </c>
      <c r="K64" s="21" t="n">
        <f aca="false">SUM(B64:J64)</f>
        <v>1</v>
      </c>
      <c r="M64" s="2" t="n">
        <v>110</v>
      </c>
    </row>
    <row r="65" customFormat="false" ht="12.75" hidden="false" customHeight="false" outlineLevel="0" collapsed="false">
      <c r="A65" s="16" t="s">
        <v>133</v>
      </c>
      <c r="H65" s="2" t="n">
        <v>1</v>
      </c>
      <c r="K65" s="21" t="n">
        <f aca="false">SUM(B65:J65)</f>
        <v>1</v>
      </c>
      <c r="M65" s="2" t="n">
        <v>110</v>
      </c>
    </row>
    <row r="66" customFormat="false" ht="12.75" hidden="false" customHeight="false" outlineLevel="0" collapsed="false">
      <c r="A66" s="16" t="s">
        <v>134</v>
      </c>
      <c r="F66" s="2" t="n">
        <v>1</v>
      </c>
      <c r="K66" s="21" t="n">
        <f aca="false">SUM(B66:J66)</f>
        <v>1</v>
      </c>
      <c r="M66" s="2" t="n">
        <v>110</v>
      </c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7" t="s">
        <v>33</v>
      </c>
      <c r="C68" s="2" t="n">
        <v>0.3</v>
      </c>
      <c r="E68" s="2" t="n">
        <v>0.5</v>
      </c>
      <c r="G68" s="2" t="n">
        <v>0.2</v>
      </c>
      <c r="K68" s="22" t="n">
        <f aca="false">SUM(B68:J68)</f>
        <v>1</v>
      </c>
      <c r="M68" s="2" t="n">
        <v>130</v>
      </c>
    </row>
    <row r="69" customFormat="false" ht="12.75" hidden="false" customHeight="false" outlineLevel="0" collapsed="false">
      <c r="A69" s="17" t="s">
        <v>34</v>
      </c>
      <c r="E69" s="2" t="n">
        <v>1</v>
      </c>
      <c r="K69" s="22" t="n">
        <f aca="false">SUM(B69:J69)</f>
        <v>1</v>
      </c>
      <c r="M69" s="2" t="n">
        <v>110</v>
      </c>
    </row>
    <row r="70" customFormat="false" ht="12.75" hidden="false" customHeight="false" outlineLevel="0" collapsed="false">
      <c r="A70" s="17" t="s">
        <v>36</v>
      </c>
      <c r="E70" s="2" t="n">
        <v>1</v>
      </c>
      <c r="K70" s="22" t="n">
        <f aca="false">SUM(B70:J70)</f>
        <v>1</v>
      </c>
      <c r="M70" s="2" t="n">
        <v>110</v>
      </c>
    </row>
    <row r="71" customFormat="false" ht="12.75" hidden="false" customHeight="false" outlineLevel="0" collapsed="false">
      <c r="A71" s="17" t="s">
        <v>35</v>
      </c>
      <c r="E71" s="2" t="n">
        <v>1</v>
      </c>
      <c r="K71" s="22" t="n">
        <f aca="false">SUM(B71:J71)</f>
        <v>1</v>
      </c>
      <c r="M71" s="2" t="n">
        <v>80</v>
      </c>
    </row>
    <row r="72" customFormat="false" ht="12.75" hidden="false" customHeight="false" outlineLevel="0" collapsed="false">
      <c r="A72" s="17" t="s">
        <v>132</v>
      </c>
      <c r="E72" s="2" t="n">
        <v>1</v>
      </c>
      <c r="K72" s="22" t="n">
        <f aca="false">SUM(B72:J72)</f>
        <v>1</v>
      </c>
      <c r="M72" s="2" t="n">
        <v>110</v>
      </c>
    </row>
    <row r="73" customFormat="false" ht="12.75" hidden="false" customHeight="false" outlineLevel="0" collapsed="false">
      <c r="A73" s="17" t="s">
        <v>133</v>
      </c>
      <c r="E73" s="2" t="n">
        <v>1</v>
      </c>
      <c r="K73" s="22" t="n">
        <f aca="false">SUM(B73:J73)</f>
        <v>1</v>
      </c>
      <c r="M73" s="2" t="n">
        <v>110</v>
      </c>
    </row>
    <row r="74" customFormat="false" ht="12.75" hidden="false" customHeight="false" outlineLevel="0" collapsed="false">
      <c r="A74" s="17" t="s">
        <v>134</v>
      </c>
      <c r="C74" s="2" t="n">
        <v>1</v>
      </c>
      <c r="K74" s="22" t="n">
        <f aca="false">SUM(B74:J74)</f>
        <v>1</v>
      </c>
      <c r="M74" s="2" t="n">
        <v>110</v>
      </c>
    </row>
    <row r="75" customFormat="false" ht="12.75" hidden="false" customHeight="false" outlineLevel="0" collapsed="false">
      <c r="A75" s="17" t="s">
        <v>135</v>
      </c>
      <c r="C75" s="2" t="n">
        <v>1</v>
      </c>
      <c r="K75" s="22" t="n">
        <f aca="false">SUM(B75:J75)</f>
        <v>1</v>
      </c>
      <c r="M75" s="2" t="n">
        <v>110</v>
      </c>
    </row>
    <row r="76" customFormat="false" ht="12.75" hidden="false" customHeight="false" outlineLevel="0" collapsed="false">
      <c r="A76" s="17" t="s">
        <v>136</v>
      </c>
      <c r="C76" s="2" t="n">
        <v>1</v>
      </c>
      <c r="K76" s="22" t="n">
        <f aca="false">SUM(B76:J76)</f>
        <v>1</v>
      </c>
      <c r="M76" s="2" t="n">
        <v>110</v>
      </c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9" t="s">
        <v>37</v>
      </c>
      <c r="D78" s="2" t="n">
        <v>0.1</v>
      </c>
      <c r="G78" s="2" t="n">
        <v>0.7</v>
      </c>
      <c r="H78" s="2" t="n">
        <v>0.2</v>
      </c>
      <c r="K78" s="22" t="n">
        <f aca="false">SUM(B78:J78)</f>
        <v>1</v>
      </c>
      <c r="M78" s="2" t="n">
        <v>200</v>
      </c>
    </row>
    <row r="79" customFormat="false" ht="12.75" hidden="false" customHeight="false" outlineLevel="0" collapsed="false">
      <c r="A79" s="19" t="s">
        <v>41</v>
      </c>
      <c r="C79" s="2" t="n">
        <v>0</v>
      </c>
      <c r="D79" s="2" t="n">
        <v>0.1</v>
      </c>
      <c r="E79" s="2" t="n">
        <v>0</v>
      </c>
      <c r="F79" s="2" t="n">
        <v>0.2</v>
      </c>
      <c r="G79" s="2" t="n">
        <v>0</v>
      </c>
      <c r="H79" s="2" t="n">
        <v>0.7</v>
      </c>
      <c r="I79" s="2" t="n">
        <v>0</v>
      </c>
      <c r="J79" s="2" t="n">
        <v>0</v>
      </c>
      <c r="K79" s="22" t="n">
        <f aca="false">SUM(B79:J79)</f>
        <v>1</v>
      </c>
      <c r="M79" s="2" t="n">
        <v>130</v>
      </c>
    </row>
    <row r="80" customFormat="false" ht="12.75" hidden="false" customHeight="false" outlineLevel="0" collapsed="false">
      <c r="A80" s="19" t="s">
        <v>42</v>
      </c>
      <c r="D80" s="2" t="n">
        <v>0.1</v>
      </c>
      <c r="F80" s="2" t="n">
        <v>0.3</v>
      </c>
      <c r="H80" s="2" t="n">
        <v>0.6</v>
      </c>
      <c r="K80" s="22" t="n">
        <f aca="false">SUM(B80:J80)</f>
        <v>1</v>
      </c>
      <c r="M80" s="2" t="n">
        <v>110</v>
      </c>
    </row>
    <row r="81" customFormat="false" ht="12.75" hidden="false" customHeight="false" outlineLevel="0" collapsed="false">
      <c r="A81" s="19" t="s">
        <v>44</v>
      </c>
      <c r="D81" s="2" t="n">
        <v>0.1</v>
      </c>
      <c r="F81" s="2" t="n">
        <v>0.2</v>
      </c>
      <c r="H81" s="2" t="n">
        <v>0.7</v>
      </c>
      <c r="K81" s="22" t="n">
        <f aca="false">SUM(B81:J81)</f>
        <v>1</v>
      </c>
      <c r="M81" s="2" t="n">
        <v>110</v>
      </c>
    </row>
    <row r="82" customFormat="false" ht="12.75" hidden="false" customHeight="false" outlineLevel="0" collapsed="false">
      <c r="A82" s="19" t="s">
        <v>132</v>
      </c>
      <c r="G82" s="2" t="n">
        <v>1</v>
      </c>
      <c r="H82" s="2" t="n">
        <v>0</v>
      </c>
      <c r="K82" s="22" t="n">
        <f aca="false">SUM(B82:J82)</f>
        <v>1</v>
      </c>
      <c r="M82" s="2" t="n">
        <v>110</v>
      </c>
    </row>
    <row r="83" customFormat="false" ht="12.75" hidden="false" customHeight="false" outlineLevel="0" collapsed="false">
      <c r="A83" s="19" t="s">
        <v>38</v>
      </c>
      <c r="G83" s="2" t="n">
        <v>1</v>
      </c>
      <c r="K83" s="22" t="n">
        <f aca="false">SUM(B83:J83)</f>
        <v>1</v>
      </c>
      <c r="M83" s="2" t="n">
        <v>130</v>
      </c>
    </row>
    <row r="84" customFormat="false" ht="12.75" hidden="false" customHeight="false" outlineLevel="0" collapsed="false">
      <c r="A84" s="19" t="s">
        <v>39</v>
      </c>
      <c r="G84" s="2" t="n">
        <v>1</v>
      </c>
      <c r="K84" s="22" t="n">
        <f aca="false">SUM(B84:J84)</f>
        <v>1</v>
      </c>
      <c r="M84" s="2" t="n">
        <v>110</v>
      </c>
    </row>
    <row r="85" customFormat="false" ht="12.75" hidden="false" customHeight="false" outlineLevel="0" collapsed="false">
      <c r="A85" s="19" t="s">
        <v>40</v>
      </c>
      <c r="G85" s="2" t="n">
        <v>1</v>
      </c>
      <c r="K85" s="22" t="n">
        <f aca="false">SUM(B85:J85)</f>
        <v>1</v>
      </c>
      <c r="M85" s="2" t="n">
        <v>80</v>
      </c>
    </row>
    <row r="86" customFormat="false" ht="12.75" hidden="false" customHeight="false" outlineLevel="0" collapsed="false">
      <c r="A86" s="19" t="s">
        <v>43</v>
      </c>
      <c r="G86" s="2" t="n">
        <v>1</v>
      </c>
      <c r="K86" s="22" t="n">
        <f aca="false">SUM(B86:J86)</f>
        <v>1</v>
      </c>
      <c r="M86" s="2" t="n">
        <v>80</v>
      </c>
    </row>
    <row r="87" customFormat="false" ht="12.75" hidden="false" customHeight="false" outlineLevel="0" collapsed="false">
      <c r="A87" s="19" t="s">
        <v>37</v>
      </c>
      <c r="G87" s="2" t="n">
        <v>1</v>
      </c>
      <c r="K87" s="22" t="n">
        <f aca="false">SUM(B87:J87)</f>
        <v>1</v>
      </c>
      <c r="M87" s="2" t="n">
        <v>60</v>
      </c>
    </row>
    <row r="88" customFormat="false" ht="12.75" hidden="false" customHeight="false" outlineLevel="0" collapsed="false">
      <c r="A88" s="19" t="s">
        <v>133</v>
      </c>
      <c r="G88" s="2" t="n">
        <v>1</v>
      </c>
      <c r="K88" s="22" t="n">
        <f aca="false">SUM(B88:J88)</f>
        <v>1</v>
      </c>
      <c r="M88" s="2" t="n">
        <v>110</v>
      </c>
    </row>
    <row r="89" customFormat="false" ht="12.75" hidden="false" customHeight="false" outlineLevel="0" collapsed="false">
      <c r="A89" s="13"/>
      <c r="G89" s="2" t="s">
        <v>12</v>
      </c>
      <c r="K89" s="22" t="s">
        <v>12</v>
      </c>
    </row>
    <row r="90" customFormat="false" ht="12.75" hidden="false" customHeight="false" outlineLevel="0" collapsed="false">
      <c r="A90" s="13" t="s">
        <v>46</v>
      </c>
      <c r="H90" s="2" t="n">
        <v>1</v>
      </c>
      <c r="K90" s="22" t="n">
        <f aca="false">SUM(B90:J90)</f>
        <v>1</v>
      </c>
      <c r="M90" s="2" t="n">
        <v>200</v>
      </c>
    </row>
    <row r="91" customFormat="false" ht="12.75" hidden="false" customHeight="false" outlineLevel="0" collapsed="false">
      <c r="A91" s="13" t="s">
        <v>47</v>
      </c>
      <c r="H91" s="2" t="n">
        <v>1</v>
      </c>
      <c r="K91" s="22" t="n">
        <f aca="false">SUM(B91:J91)</f>
        <v>1</v>
      </c>
      <c r="M91" s="2" t="n">
        <v>110</v>
      </c>
    </row>
    <row r="92" customFormat="false" ht="12.75" hidden="false" customHeight="false" outlineLevel="0" collapsed="false">
      <c r="A92" s="13" t="s">
        <v>49</v>
      </c>
      <c r="H92" s="2" t="n">
        <v>1</v>
      </c>
      <c r="K92" s="22" t="n">
        <f aca="false">SUM(B92:J92)</f>
        <v>1</v>
      </c>
      <c r="M92" s="2" t="n">
        <v>110</v>
      </c>
    </row>
    <row r="93" customFormat="false" ht="12.75" hidden="false" customHeight="false" outlineLevel="0" collapsed="false">
      <c r="A93" s="13" t="s">
        <v>48</v>
      </c>
      <c r="H93" s="2" t="n">
        <v>1</v>
      </c>
      <c r="K93" s="22" t="n">
        <f aca="false">SUM(B93:J93)</f>
        <v>1</v>
      </c>
      <c r="M93" s="2" t="n">
        <v>40</v>
      </c>
    </row>
    <row r="94" customFormat="false" ht="12.75" hidden="false" customHeight="false" outlineLevel="0" collapsed="false">
      <c r="A94" s="13" t="s">
        <v>132</v>
      </c>
      <c r="H94" s="2" t="n">
        <v>1</v>
      </c>
      <c r="K94" s="22" t="n">
        <f aca="false">SUM(B94:J94)</f>
        <v>1</v>
      </c>
      <c r="M94" s="2" t="n">
        <v>110</v>
      </c>
    </row>
    <row r="95" customFormat="false" ht="12.75" hidden="false" customHeight="false" outlineLevel="0" collapsed="false">
      <c r="A95" s="13" t="s">
        <v>133</v>
      </c>
      <c r="H95" s="2" t="n">
        <v>0</v>
      </c>
      <c r="K95" s="22" t="n">
        <f aca="false">SUM(B95:J95)</f>
        <v>0</v>
      </c>
      <c r="M95" s="2" t="n">
        <v>0</v>
      </c>
    </row>
    <row r="97" customFormat="false" ht="12.75" hidden="false" customHeight="false" outlineLevel="0" collapsed="false">
      <c r="B97" s="13" t="str">
        <f aca="false">B40</f>
        <v>ENE/RAC</v>
      </c>
      <c r="C97" s="13" t="str">
        <f aca="false">C40</f>
        <v>GPG Exec</v>
      </c>
      <c r="D97" s="13" t="str">
        <f aca="false">D40</f>
        <v>ENE Europe</v>
      </c>
      <c r="E97" s="13" t="str">
        <f aca="false">E40</f>
        <v>EES</v>
      </c>
      <c r="F97" s="13" t="str">
        <f aca="false">F40</f>
        <v>EI</v>
      </c>
      <c r="G97" s="13" t="str">
        <f aca="false">G40</f>
        <v>EBS</v>
      </c>
      <c r="H97" s="13" t="str">
        <f aca="false">H40</f>
        <v>ENE NA</v>
      </c>
      <c r="I97" s="13" t="s">
        <v>12</v>
      </c>
      <c r="J97" s="13" t="s">
        <v>12</v>
      </c>
      <c r="K97" s="13" t="str">
        <f aca="false">K40</f>
        <v>Total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2000-04-21T12:14:44Z</dcterms:created>
  <dc:creator>vkamins</dc:creator>
  <dc:description/>
  <dc:language>en-US</dc:language>
  <cp:lastModifiedBy>vkamins</cp:lastModifiedBy>
  <cp:lastPrinted>2000-09-20T14:19:20Z</cp:lastPrinted>
  <dcterms:modified xsi:type="dcterms:W3CDTF">2000-04-26T02:23:30Z</dcterms:modified>
  <cp:revision>0</cp:revision>
  <dc:subject/>
  <dc:title/>
</cp:coreProperties>
</file>