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vised Headcount" sheetId="1" state="visible" r:id="rId3"/>
    <sheet name="Original Headcount" sheetId="2" state="visible" r:id="rId4"/>
    <sheet name="Sheet2" sheetId="3" state="visible" r:id="rId5"/>
    <sheet name="Sheet3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<sst xmlns="http://schemas.openxmlformats.org/spreadsheetml/2006/main" count="248" uniqueCount="177">
  <si>
    <t xml:space="preserve">HEADCOUNT</t>
  </si>
  <si>
    <t xml:space="preserve">LOCATION</t>
  </si>
  <si>
    <t xml:space="preserve">Commercial</t>
  </si>
  <si>
    <t xml:space="preserve">Trading</t>
  </si>
  <si>
    <t xml:space="preserve">Tr.Spt.</t>
  </si>
  <si>
    <t xml:space="preserve">Orig.</t>
  </si>
  <si>
    <t xml:space="preserve">Orig.Spt.</t>
  </si>
  <si>
    <t xml:space="preserve">Commercial Support</t>
  </si>
  <si>
    <t xml:space="preserve">Total</t>
  </si>
  <si>
    <t xml:space="preserve">Trading Floor</t>
  </si>
  <si>
    <t xml:space="preserve">Tower</t>
  </si>
  <si>
    <t xml:space="preserve">ENRON NORTH AMERICA</t>
  </si>
  <si>
    <t xml:space="preserve">Natural Gas</t>
  </si>
  <si>
    <t xml:space="preserve">Central</t>
  </si>
  <si>
    <t xml:space="preserve">Hunter Shively/Laura Luce</t>
  </si>
  <si>
    <t xml:space="preserve">East</t>
  </si>
  <si>
    <t xml:space="preserve">Scott Neal/Frank Vickers</t>
  </si>
  <si>
    <t xml:space="preserve">West</t>
  </si>
  <si>
    <t xml:space="preserve">Phillip Allen/Barry Tycholiz</t>
  </si>
  <si>
    <t xml:space="preserve">Financial</t>
  </si>
  <si>
    <t xml:space="preserve">John Arnold</t>
  </si>
  <si>
    <t xml:space="preserve">Fundamentals</t>
  </si>
  <si>
    <t xml:space="preserve">Chris Gaskill</t>
  </si>
  <si>
    <t xml:space="preserve">(comm.) non-traders</t>
  </si>
  <si>
    <t xml:space="preserve">Derivatives</t>
  </si>
  <si>
    <t xml:space="preserve">Fred Lagrasta</t>
  </si>
  <si>
    <t xml:space="preserve">Texas</t>
  </si>
  <si>
    <t xml:space="preserve">Tom Martin</t>
  </si>
  <si>
    <t xml:space="preserve">HPL</t>
  </si>
  <si>
    <t xml:space="preserve">Brian Redmond</t>
  </si>
  <si>
    <t xml:space="preserve">Upstream</t>
  </si>
  <si>
    <t xml:space="preserve">Jean Mhra</t>
  </si>
  <si>
    <t xml:space="preserve">Structuring</t>
  </si>
  <si>
    <t xml:space="preserve">Ed McMichael</t>
  </si>
  <si>
    <t xml:space="preserve">Total Natural Gas</t>
  </si>
  <si>
    <t xml:space="preserve">Power-East </t>
  </si>
  <si>
    <t xml:space="preserve">Kevin Presto/Janet Dietrich</t>
  </si>
  <si>
    <t xml:space="preserve">Midwest</t>
  </si>
  <si>
    <t xml:space="preserve">Fletch Sturm/Ed Baughman</t>
  </si>
  <si>
    <t xml:space="preserve">Northeast</t>
  </si>
  <si>
    <t xml:space="preserve">Dana Davis/Jeff Ader</t>
  </si>
  <si>
    <t xml:space="preserve">Southeast</t>
  </si>
  <si>
    <t xml:space="preserve">Rogers Herndon/Ozzie Pagan</t>
  </si>
  <si>
    <t xml:space="preserve">ERCOT</t>
  </si>
  <si>
    <t xml:space="preserve">Doug Gilbert-Smith/Bruce Sukaly</t>
  </si>
  <si>
    <t xml:space="preserve">Lloyd Will</t>
  </si>
  <si>
    <t xml:space="preserve">Regulatory</t>
  </si>
  <si>
    <t xml:space="preserve">Christi Nicolay</t>
  </si>
  <si>
    <t xml:space="preserve">Schedulers</t>
  </si>
  <si>
    <t xml:space="preserve">Kevin Presto </t>
  </si>
  <si>
    <t xml:space="preserve">Generation Development</t>
  </si>
  <si>
    <t xml:space="preserve">Ben Jacoby</t>
  </si>
  <si>
    <t xml:space="preserve">GENCO</t>
  </si>
  <si>
    <t xml:space="preserve">Genco Rm. Equip.</t>
  </si>
  <si>
    <t xml:space="preserve">Berney Aucoin</t>
  </si>
  <si>
    <t xml:space="preserve">24 Hr. Trading</t>
  </si>
  <si>
    <t xml:space="preserve">Mitch Robinson</t>
  </si>
  <si>
    <t xml:space="preserve">Generation Investments</t>
  </si>
  <si>
    <t xml:space="preserve">Dave Duran</t>
  </si>
  <si>
    <t xml:space="preserve">Total Power</t>
  </si>
  <si>
    <t xml:space="preserve">Energy Capital Resources</t>
  </si>
  <si>
    <t xml:space="preserve">John Thompson/Scott Josey</t>
  </si>
  <si>
    <t xml:space="preserve">Corporate Development</t>
  </si>
  <si>
    <t xml:space="preserve">Tim Detmering</t>
  </si>
  <si>
    <t xml:space="preserve">Principal Investing</t>
  </si>
  <si>
    <t xml:space="preserve">Michael Miller</t>
  </si>
  <si>
    <t xml:space="preserve">Restructuring</t>
  </si>
  <si>
    <t xml:space="preserve">Office of the Chairman</t>
  </si>
  <si>
    <t xml:space="preserve">Dave Delainey</t>
  </si>
  <si>
    <t xml:space="preserve">TOTAL COMMERCIAL</t>
  </si>
  <si>
    <t xml:space="preserve">Energy Operations</t>
  </si>
  <si>
    <t xml:space="preserve">Sally Beck</t>
  </si>
  <si>
    <t xml:space="preserve">Gas Logistics</t>
  </si>
  <si>
    <t xml:space="preserve">W-10 C-14 E-22 T-12 Mgmt.-13</t>
  </si>
  <si>
    <t xml:space="preserve">Gas Volume Management</t>
  </si>
  <si>
    <t xml:space="preserve">Gas Risk Management</t>
  </si>
  <si>
    <t xml:space="preserve">*average En.Ops employee</t>
  </si>
  <si>
    <t xml:space="preserve">Gas Settlements</t>
  </si>
  <si>
    <t xml:space="preserve">has 2 pcs, 2 flat screens, </t>
  </si>
  <si>
    <t xml:space="preserve">Confirmations</t>
  </si>
  <si>
    <t xml:space="preserve">amtel, steno &amp; turret phone*</t>
  </si>
  <si>
    <t xml:space="preserve">Power</t>
  </si>
  <si>
    <t xml:space="preserve">Global Databases</t>
  </si>
  <si>
    <t xml:space="preserve">Risk Management &amp; Controls (DPR)</t>
  </si>
  <si>
    <t xml:space="preserve">Online Trading Product Controls</t>
  </si>
  <si>
    <t xml:space="preserve">Management</t>
  </si>
  <si>
    <t xml:space="preserve">Total Energy Operations</t>
  </si>
  <si>
    <t xml:space="preserve">Business Analysis &amp; Reporting</t>
  </si>
  <si>
    <t xml:space="preserve">Wes Colwell</t>
  </si>
  <si>
    <t xml:space="preserve">Transaction Support</t>
  </si>
  <si>
    <t xml:space="preserve">Human Resources</t>
  </si>
  <si>
    <t xml:space="preserve">David Oxley</t>
  </si>
  <si>
    <t xml:space="preserve">Legal</t>
  </si>
  <si>
    <t xml:space="preserve">Mark Haedicke</t>
  </si>
  <si>
    <t xml:space="preserve">Public Relations</t>
  </si>
  <si>
    <t xml:space="preserve">Eric Thode</t>
  </si>
  <si>
    <t xml:space="preserve">Tax</t>
  </si>
  <si>
    <t xml:space="preserve">Jordan Mintz</t>
  </si>
  <si>
    <t xml:space="preserve">Information Technology</t>
  </si>
  <si>
    <t xml:space="preserve">Philippe Bibi/Jenny Rubb</t>
  </si>
  <si>
    <t xml:space="preserve">Research</t>
  </si>
  <si>
    <t xml:space="preserve">Vince Kaminski</t>
  </si>
  <si>
    <t xml:space="preserve">Competitive Analysis &amp; Business Controls</t>
  </si>
  <si>
    <t xml:space="preserve">Scott Tholan</t>
  </si>
  <si>
    <t xml:space="preserve">Treasury</t>
  </si>
  <si>
    <t xml:space="preserve">Technical Services</t>
  </si>
  <si>
    <t xml:space="preserve">TOTAL COMMERCIAL SUPPORT</t>
  </si>
  <si>
    <t xml:space="preserve">TOTAL ENRON NORTH AMERICA</t>
  </si>
  <si>
    <t xml:space="preserve">ENRON GLOBAL MARKETS</t>
  </si>
  <si>
    <t xml:space="preserve">Jeff Shankman/Mike McConnell</t>
  </si>
  <si>
    <t xml:space="preserve">Credit.com</t>
  </si>
  <si>
    <t xml:space="preserve">Jeff Kinneman</t>
  </si>
  <si>
    <t xml:space="preserve">Support Departments</t>
  </si>
  <si>
    <t xml:space="preserve">Brent Price</t>
  </si>
  <si>
    <t xml:space="preserve">Accounting</t>
  </si>
  <si>
    <t xml:space="preserve">Operations</t>
  </si>
  <si>
    <t xml:space="preserve">TOTAL ENRON GLOBAL MARKETS</t>
  </si>
  <si>
    <t xml:space="preserve">**Kim Hickock (HR) shows 450 actual EGM employees to date (w/CALME)</t>
  </si>
  <si>
    <t xml:space="preserve">ENRON INDUSTRIAL MARKETS</t>
  </si>
  <si>
    <t xml:space="preserve">Jeff McMahon/Ray Bowen</t>
  </si>
  <si>
    <t xml:space="preserve">TOTAL ENRON INDUSTRIAL MARKETS</t>
  </si>
  <si>
    <t xml:space="preserve">GRAND TOTAL</t>
  </si>
  <si>
    <r>
      <rPr>
        <sz val="10"/>
        <rFont val="Arial"/>
        <family val="2"/>
      </rPr>
      <t xml:space="preserve">Commercial </t>
    </r>
    <r>
      <rPr>
        <u val="single"/>
        <sz val="10"/>
        <rFont val="Arial"/>
        <family val="2"/>
      </rPr>
      <t xml:space="preserve">Support</t>
    </r>
  </si>
  <si>
    <t xml:space="preserve">Admins</t>
  </si>
  <si>
    <r>
      <rPr>
        <sz val="10"/>
        <rFont val="Arial"/>
        <family val="2"/>
      </rPr>
      <t xml:space="preserve">Subtotal </t>
    </r>
    <r>
      <rPr>
        <u val="single"/>
        <sz val="10"/>
        <rFont val="Arial"/>
        <family val="2"/>
      </rPr>
      <t xml:space="preserve">Commercial</t>
    </r>
  </si>
  <si>
    <r>
      <rPr>
        <sz val="10"/>
        <rFont val="Arial"/>
        <family val="2"/>
      </rPr>
      <t xml:space="preserve">Risk </t>
    </r>
    <r>
      <rPr>
        <u val="single"/>
        <sz val="10"/>
        <rFont val="Arial"/>
        <family val="2"/>
      </rPr>
      <t xml:space="preserve">Management</t>
    </r>
  </si>
  <si>
    <t xml:space="preserve">Logistics</t>
  </si>
  <si>
    <t xml:space="preserve">Other</t>
  </si>
  <si>
    <t xml:space="preserve">Hunter Shively</t>
  </si>
  <si>
    <t xml:space="preserve">Scott Neal</t>
  </si>
  <si>
    <t xml:space="preserve">Phillip Allen</t>
  </si>
  <si>
    <t xml:space="preserve">John Lavorato</t>
  </si>
  <si>
    <t xml:space="preserve">Risk Management</t>
  </si>
  <si>
    <t xml:space="preserve">Volume Management</t>
  </si>
  <si>
    <t xml:space="preserve">Settlements</t>
  </si>
  <si>
    <t xml:space="preserve">TOTAL NATURAL GAS RELATED</t>
  </si>
  <si>
    <t xml:space="preserve">Houston Pipe Line / Bridgeline</t>
  </si>
  <si>
    <t xml:space="preserve">Executive</t>
  </si>
  <si>
    <t xml:space="preserve">Upstream Origination</t>
  </si>
  <si>
    <t xml:space="preserve">Houston Pipe Line</t>
  </si>
  <si>
    <t xml:space="preserve">LRC / Bridgeline</t>
  </si>
  <si>
    <t xml:space="preserve">TOTAL HPL / BRIDGELINE</t>
  </si>
  <si>
    <t xml:space="preserve">Power - East</t>
  </si>
  <si>
    <t xml:space="preserve">Kevin Preston</t>
  </si>
  <si>
    <t xml:space="preserve">Trading &amp; Scheduling</t>
  </si>
  <si>
    <t xml:space="preserve">Mid Market</t>
  </si>
  <si>
    <t xml:space="preserve">Hourly &amp; Plant Operations</t>
  </si>
  <si>
    <t xml:space="preserve">Market Research &amp; Control Ops</t>
  </si>
  <si>
    <t xml:space="preserve">TOTAL POWER RELATED</t>
  </si>
  <si>
    <t xml:space="preserve">East Midstream Origination</t>
  </si>
  <si>
    <t xml:space="preserve">Janet Dietrich</t>
  </si>
  <si>
    <t xml:space="preserve">Other Enron North America Support</t>
  </si>
  <si>
    <t xml:space="preserve">EOL Product Controls</t>
  </si>
  <si>
    <t xml:space="preserve">TOTAL OTHER SUPPORT</t>
  </si>
  <si>
    <t xml:space="preserve">Jeff Shankman/ Mike McConnell</t>
  </si>
  <si>
    <t xml:space="preserve">Ag Trading</t>
  </si>
  <si>
    <t xml:space="preserve">Gary Hickerson</t>
  </si>
  <si>
    <t xml:space="preserve">Currency Trading</t>
  </si>
  <si>
    <t xml:space="preserve">Equity Trading</t>
  </si>
  <si>
    <t xml:space="preserve">Coal</t>
  </si>
  <si>
    <t xml:space="preserve">George McClellan</t>
  </si>
  <si>
    <t xml:space="preserve">SO2</t>
  </si>
  <si>
    <t xml:space="preserve">Weather</t>
  </si>
  <si>
    <t xml:space="preserve">Mark Tawney</t>
  </si>
  <si>
    <t xml:space="preserve">LNG</t>
  </si>
  <si>
    <t xml:space="preserve">Global Products</t>
  </si>
  <si>
    <t xml:space="preserve">John Nowlan</t>
  </si>
  <si>
    <t xml:space="preserve">Other Support</t>
  </si>
  <si>
    <t xml:space="preserve">Systems Projects</t>
  </si>
  <si>
    <t xml:space="preserve">Jeff McMahon/   Ray Bowen</t>
  </si>
  <si>
    <t xml:space="preserve">Office of the Chair</t>
  </si>
  <si>
    <t xml:space="preserve">Steel Originations</t>
  </si>
  <si>
    <t xml:space="preserve">Steel Trading</t>
  </si>
  <si>
    <t xml:space="preserve">Transaction Development</t>
  </si>
  <si>
    <t xml:space="preserve">Fundamental Analysis</t>
  </si>
  <si>
    <t xml:space="preserve">Pulp, paper &amp; lumber Originations</t>
  </si>
  <si>
    <t xml:space="preserve">Pulp, paper &amp; lumber Trading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</si>
</sst>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#,##0_);[RED]\(#,##0\)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10"/>
      <color rgb="FFFF00FF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00FF00"/>
      <name val="Arial"/>
      <family val="2"/>
    </font>
  </fonts>
  <fills count="2">
    <fill>
      <patternFill patternType="none"/>
    </fill>
    <fill>
      <patternFill patternType="gray125"/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4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5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8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56"/>
    <col collapsed="false" customWidth="true" hidden="false" outlineLevel="0" max="2" min="2" style="1" width="3.99"/>
    <col collapsed="false" customWidth="true" hidden="false" outlineLevel="0" max="3" min="3" style="0" width="4.56"/>
    <col collapsed="false" customWidth="true" hidden="false" outlineLevel="0" max="4" min="4" style="0" width="30.85"/>
    <col collapsed="false" customWidth="true" hidden="false" outlineLevel="0" max="5" min="5" style="0" width="28.41"/>
    <col collapsed="false" customWidth="true" hidden="false" outlineLevel="0" max="6" min="6" style="2" width="10.56"/>
    <col collapsed="false" customWidth="true" hidden="false" outlineLevel="0" max="7" min="7" style="0" width="7.56"/>
    <col collapsed="false" customWidth="true" hidden="false" outlineLevel="0" max="8" min="8" style="0" width="6.56"/>
    <col collapsed="false" customWidth="true" hidden="false" outlineLevel="0" max="9" min="9" style="0" width="4.99"/>
    <col collapsed="false" customWidth="true" hidden="false" outlineLevel="0" max="10" min="10" style="2" width="8.28"/>
    <col collapsed="false" customWidth="true" hidden="false" outlineLevel="0" max="11" min="11" style="0" width="10.85"/>
    <col collapsed="false" customWidth="true" hidden="false" outlineLevel="0" max="12" min="12" style="0" width="8.28"/>
    <col collapsed="false" customWidth="true" hidden="false" outlineLevel="0" max="13" min="13" style="0" width="3.7"/>
    <col collapsed="false" customWidth="true" hidden="false" outlineLevel="0" max="14" min="14" style="0" width="8.28"/>
  </cols>
  <sheetData>
    <row r="1" customFormat="false" ht="12.75" hidden="false" customHeight="false" outlineLevel="0" collapsed="false">
      <c r="F1" s="3" t="s">
        <v>0</v>
      </c>
      <c r="G1" s="3"/>
      <c r="H1" s="3"/>
      <c r="I1" s="3"/>
      <c r="J1" s="3"/>
      <c r="K1" s="3"/>
      <c r="L1" s="3"/>
      <c r="N1" s="4" t="s">
        <v>1</v>
      </c>
      <c r="O1" s="4"/>
      <c r="P1" s="4"/>
    </row>
    <row r="2" customFormat="false" ht="25.5" hidden="false" customHeight="false" outlineLevel="0" collapsed="false">
      <c r="A2" s="5"/>
      <c r="B2" s="6"/>
      <c r="C2" s="5"/>
      <c r="D2" s="5"/>
      <c r="E2" s="5"/>
      <c r="F2" s="7" t="s">
        <v>2</v>
      </c>
      <c r="G2" s="8" t="s">
        <v>3</v>
      </c>
      <c r="H2" s="8" t="s">
        <v>4</v>
      </c>
      <c r="I2" s="8" t="s">
        <v>5</v>
      </c>
      <c r="J2" s="8" t="s">
        <v>6</v>
      </c>
      <c r="K2" s="8" t="s">
        <v>7</v>
      </c>
      <c r="L2" s="9" t="s">
        <v>8</v>
      </c>
      <c r="M2" s="5"/>
      <c r="N2" s="7" t="s">
        <v>9</v>
      </c>
      <c r="O2" s="8" t="s">
        <v>10</v>
      </c>
      <c r="P2" s="9" t="s">
        <v>8</v>
      </c>
    </row>
    <row r="3" customFormat="false" ht="12.75" hidden="false" customHeight="false" outlineLevel="0" collapsed="false">
      <c r="A3" s="1" t="s">
        <v>11</v>
      </c>
      <c r="B3" s="6"/>
      <c r="C3" s="5"/>
      <c r="D3" s="5"/>
      <c r="E3" s="5"/>
      <c r="F3" s="7"/>
      <c r="G3" s="8"/>
      <c r="H3" s="8"/>
      <c r="I3" s="8"/>
      <c r="J3" s="8"/>
      <c r="K3" s="8"/>
      <c r="L3" s="9"/>
      <c r="M3" s="5"/>
      <c r="N3" s="7"/>
      <c r="O3" s="8"/>
      <c r="P3" s="9"/>
    </row>
    <row r="4" customFormat="false" ht="12.75" hidden="false" customHeight="false" outlineLevel="0" collapsed="false">
      <c r="B4" s="1" t="s">
        <v>12</v>
      </c>
      <c r="C4" s="10"/>
      <c r="D4" s="10"/>
      <c r="E4" s="1"/>
      <c r="F4" s="11"/>
      <c r="G4" s="2"/>
      <c r="H4" s="2"/>
      <c r="I4" s="2"/>
      <c r="K4" s="2"/>
      <c r="L4" s="12"/>
      <c r="N4" s="11"/>
      <c r="O4" s="2"/>
      <c r="P4" s="12"/>
    </row>
    <row r="5" customFormat="false" ht="12.75" hidden="false" customHeight="false" outlineLevel="0" collapsed="false">
      <c r="B5" s="10"/>
      <c r="C5" s="10" t="s">
        <v>13</v>
      </c>
      <c r="D5" s="10"/>
      <c r="E5" s="0" t="s">
        <v>14</v>
      </c>
      <c r="F5" s="13" t="n">
        <v>25</v>
      </c>
      <c r="G5" s="14" t="n">
        <v>14</v>
      </c>
      <c r="H5" s="14" t="n">
        <v>3</v>
      </c>
      <c r="I5" s="14" t="n">
        <v>8</v>
      </c>
      <c r="J5" s="14"/>
      <c r="K5" s="2"/>
      <c r="L5" s="15" t="n">
        <f aca="false">SUM(F5)</f>
        <v>25</v>
      </c>
      <c r="N5" s="11" t="n">
        <v>25</v>
      </c>
      <c r="O5" s="2"/>
      <c r="P5" s="12"/>
    </row>
    <row r="6" customFormat="false" ht="12.75" hidden="false" customHeight="false" outlineLevel="0" collapsed="false">
      <c r="B6" s="10"/>
      <c r="C6" s="10" t="s">
        <v>15</v>
      </c>
      <c r="D6" s="10"/>
      <c r="E6" s="0" t="s">
        <v>16</v>
      </c>
      <c r="F6" s="13" t="n">
        <v>36</v>
      </c>
      <c r="G6" s="14" t="n">
        <v>16</v>
      </c>
      <c r="H6" s="14" t="n">
        <v>1</v>
      </c>
      <c r="I6" s="14" t="n">
        <v>18</v>
      </c>
      <c r="J6" s="14" t="n">
        <v>1</v>
      </c>
      <c r="K6" s="2"/>
      <c r="L6" s="15" t="n">
        <f aca="false">SUM(F6)</f>
        <v>36</v>
      </c>
      <c r="N6" s="11" t="n">
        <v>36</v>
      </c>
      <c r="O6" s="2"/>
      <c r="P6" s="12"/>
    </row>
    <row r="7" customFormat="false" ht="12.75" hidden="false" customHeight="false" outlineLevel="0" collapsed="false">
      <c r="B7" s="10"/>
      <c r="C7" s="10" t="s">
        <v>17</v>
      </c>
      <c r="D7" s="10"/>
      <c r="E7" s="0" t="s">
        <v>18</v>
      </c>
      <c r="F7" s="13" t="n">
        <v>26</v>
      </c>
      <c r="G7" s="14" t="n">
        <v>18</v>
      </c>
      <c r="H7" s="14" t="n">
        <v>1</v>
      </c>
      <c r="I7" s="14" t="n">
        <v>6</v>
      </c>
      <c r="J7" s="14" t="n">
        <v>1</v>
      </c>
      <c r="K7" s="2"/>
      <c r="L7" s="15" t="n">
        <f aca="false">SUM(F7)</f>
        <v>26</v>
      </c>
      <c r="N7" s="11" t="n">
        <v>26</v>
      </c>
      <c r="O7" s="2"/>
      <c r="P7" s="12"/>
    </row>
    <row r="8" customFormat="false" ht="12.75" hidden="false" customHeight="false" outlineLevel="0" collapsed="false">
      <c r="B8" s="10"/>
      <c r="C8" s="10" t="s">
        <v>19</v>
      </c>
      <c r="D8" s="10"/>
      <c r="E8" s="0" t="s">
        <v>20</v>
      </c>
      <c r="F8" s="13" t="n">
        <v>9</v>
      </c>
      <c r="G8" s="14" t="n">
        <v>6</v>
      </c>
      <c r="H8" s="14" t="n">
        <v>3</v>
      </c>
      <c r="I8" s="14"/>
      <c r="J8" s="14"/>
      <c r="K8" s="2"/>
      <c r="L8" s="15" t="n">
        <f aca="false">SUM(F8)</f>
        <v>9</v>
      </c>
      <c r="N8" s="11" t="n">
        <v>9</v>
      </c>
      <c r="O8" s="2"/>
      <c r="P8" s="12"/>
    </row>
    <row r="9" customFormat="false" ht="12.75" hidden="false" customHeight="false" outlineLevel="0" collapsed="false">
      <c r="B9" s="10"/>
      <c r="C9" s="10" t="s">
        <v>21</v>
      </c>
      <c r="D9" s="10"/>
      <c r="E9" s="0" t="s">
        <v>22</v>
      </c>
      <c r="F9" s="13" t="n">
        <v>24</v>
      </c>
      <c r="G9" s="14"/>
      <c r="H9" s="16" t="s">
        <v>23</v>
      </c>
      <c r="I9" s="16"/>
      <c r="J9" s="16"/>
      <c r="K9" s="2"/>
      <c r="L9" s="15" t="n">
        <f aca="false">SUM(F9)</f>
        <v>24</v>
      </c>
      <c r="N9" s="11" t="n">
        <v>24</v>
      </c>
      <c r="O9" s="2"/>
      <c r="P9" s="12"/>
    </row>
    <row r="10" customFormat="false" ht="12.75" hidden="false" customHeight="false" outlineLevel="0" collapsed="false">
      <c r="B10" s="10"/>
      <c r="C10" s="10" t="s">
        <v>24</v>
      </c>
      <c r="D10" s="10"/>
      <c r="E10" s="0" t="s">
        <v>25</v>
      </c>
      <c r="F10" s="13" t="n">
        <v>18</v>
      </c>
      <c r="G10" s="14"/>
      <c r="H10" s="16" t="s">
        <v>23</v>
      </c>
      <c r="I10" s="16"/>
      <c r="J10" s="16"/>
      <c r="K10" s="2"/>
      <c r="L10" s="15" t="n">
        <f aca="false">SUM(F10)</f>
        <v>18</v>
      </c>
      <c r="N10" s="11" t="n">
        <v>18</v>
      </c>
      <c r="O10" s="2"/>
      <c r="P10" s="12"/>
    </row>
    <row r="11" customFormat="false" ht="12.75" hidden="false" customHeight="false" outlineLevel="0" collapsed="false">
      <c r="B11" s="10"/>
      <c r="C11" s="10" t="s">
        <v>26</v>
      </c>
      <c r="D11" s="10"/>
      <c r="E11" s="0" t="s">
        <v>27</v>
      </c>
      <c r="F11" s="13" t="n">
        <v>20</v>
      </c>
      <c r="G11" s="14" t="n">
        <v>19</v>
      </c>
      <c r="H11" s="14" t="n">
        <v>1</v>
      </c>
      <c r="I11" s="14"/>
      <c r="J11" s="14"/>
      <c r="K11" s="2"/>
      <c r="L11" s="15" t="n">
        <f aca="false">SUM(F11)</f>
        <v>20</v>
      </c>
      <c r="N11" s="11" t="n">
        <v>20</v>
      </c>
      <c r="O11" s="2"/>
      <c r="P11" s="12"/>
    </row>
    <row r="12" customFormat="false" ht="12.75" hidden="false" customHeight="false" outlineLevel="0" collapsed="false">
      <c r="B12" s="10"/>
      <c r="C12" s="10" t="s">
        <v>28</v>
      </c>
      <c r="D12" s="10"/>
      <c r="E12" s="0" t="s">
        <v>29</v>
      </c>
      <c r="F12" s="13" t="n">
        <v>90</v>
      </c>
      <c r="G12" s="14"/>
      <c r="H12" s="16" t="s">
        <v>23</v>
      </c>
      <c r="I12" s="16"/>
      <c r="J12" s="16"/>
      <c r="K12" s="2"/>
      <c r="L12" s="15" t="n">
        <f aca="false">SUM(F12)</f>
        <v>90</v>
      </c>
      <c r="N12" s="11"/>
      <c r="O12" s="2" t="n">
        <v>90</v>
      </c>
      <c r="P12" s="12"/>
    </row>
    <row r="13" customFormat="false" ht="12.75" hidden="false" customHeight="false" outlineLevel="0" collapsed="false">
      <c r="B13" s="10"/>
      <c r="C13" s="10" t="s">
        <v>30</v>
      </c>
      <c r="D13" s="10"/>
      <c r="E13" s="0" t="s">
        <v>31</v>
      </c>
      <c r="F13" s="13" t="n">
        <v>34</v>
      </c>
      <c r="G13" s="14"/>
      <c r="H13" s="16" t="s">
        <v>23</v>
      </c>
      <c r="I13" s="16"/>
      <c r="J13" s="16"/>
      <c r="K13" s="2"/>
      <c r="L13" s="15" t="n">
        <f aca="false">SUM(F13)</f>
        <v>34</v>
      </c>
      <c r="N13" s="11" t="n">
        <v>34</v>
      </c>
      <c r="O13" s="2"/>
      <c r="P13" s="12"/>
    </row>
    <row r="14" customFormat="false" ht="12.75" hidden="false" customHeight="false" outlineLevel="0" collapsed="false">
      <c r="B14" s="10"/>
      <c r="C14" s="10" t="s">
        <v>32</v>
      </c>
      <c r="D14" s="10"/>
      <c r="E14" s="0" t="s">
        <v>33</v>
      </c>
      <c r="F14" s="13" t="n">
        <v>16</v>
      </c>
      <c r="G14" s="14"/>
      <c r="H14" s="16" t="s">
        <v>23</v>
      </c>
      <c r="I14" s="16"/>
      <c r="J14" s="16"/>
      <c r="K14" s="2"/>
      <c r="L14" s="15" t="n">
        <f aca="false">SUM(F14)</f>
        <v>16</v>
      </c>
      <c r="N14" s="11" t="n">
        <v>16</v>
      </c>
      <c r="O14" s="2"/>
      <c r="P14" s="12"/>
    </row>
    <row r="15" customFormat="false" ht="12.75" hidden="false" customHeight="false" outlineLevel="0" collapsed="false">
      <c r="A15" s="1"/>
      <c r="B15" s="10"/>
      <c r="C15" s="17" t="s">
        <v>34</v>
      </c>
      <c r="D15" s="10"/>
      <c r="E15" s="1"/>
      <c r="F15" s="13" t="n">
        <f aca="false">SUM(F5:F14)</f>
        <v>298</v>
      </c>
      <c r="G15" s="14"/>
      <c r="H15" s="14"/>
      <c r="I15" s="14"/>
      <c r="J15" s="14"/>
      <c r="K15" s="18"/>
      <c r="L15" s="15" t="n">
        <f aca="false">SUM(F15)</f>
        <v>298</v>
      </c>
      <c r="M15" s="1"/>
      <c r="N15" s="19"/>
      <c r="O15" s="18"/>
      <c r="P15" s="20"/>
    </row>
    <row r="16" customFormat="false" ht="12.75" hidden="false" customHeight="false" outlineLevel="0" collapsed="false">
      <c r="B16" s="1" t="s">
        <v>35</v>
      </c>
      <c r="C16" s="10"/>
      <c r="D16" s="10"/>
      <c r="E16" s="1" t="s">
        <v>36</v>
      </c>
      <c r="F16" s="13"/>
      <c r="G16" s="14"/>
      <c r="H16" s="14"/>
      <c r="I16" s="14"/>
      <c r="J16" s="14"/>
      <c r="K16" s="2"/>
      <c r="L16" s="15"/>
      <c r="N16" s="11"/>
      <c r="O16" s="2"/>
      <c r="P16" s="12"/>
    </row>
    <row r="17" customFormat="false" ht="12.75" hidden="false" customHeight="false" outlineLevel="0" collapsed="false">
      <c r="B17" s="10"/>
      <c r="C17" s="10" t="s">
        <v>37</v>
      </c>
      <c r="D17" s="10"/>
      <c r="E17" s="0" t="s">
        <v>38</v>
      </c>
      <c r="F17" s="21" t="n">
        <v>25</v>
      </c>
      <c r="G17" s="14" t="n">
        <v>13</v>
      </c>
      <c r="H17" s="14" t="n">
        <v>1</v>
      </c>
      <c r="I17" s="14" t="n">
        <v>10</v>
      </c>
      <c r="J17" s="14" t="n">
        <v>1</v>
      </c>
      <c r="K17" s="2"/>
      <c r="L17" s="15" t="n">
        <f aca="false">SUM(F17)</f>
        <v>25</v>
      </c>
      <c r="N17" s="11" t="n">
        <v>25</v>
      </c>
      <c r="O17" s="2"/>
      <c r="P17" s="12"/>
    </row>
    <row r="18" customFormat="false" ht="12.75" hidden="false" customHeight="false" outlineLevel="0" collapsed="false">
      <c r="B18" s="10"/>
      <c r="C18" s="10" t="s">
        <v>39</v>
      </c>
      <c r="D18" s="10"/>
      <c r="E18" s="0" t="s">
        <v>40</v>
      </c>
      <c r="F18" s="21" t="n">
        <v>37</v>
      </c>
      <c r="G18" s="14" t="n">
        <v>21</v>
      </c>
      <c r="H18" s="14" t="n">
        <v>1</v>
      </c>
      <c r="I18" s="14" t="n">
        <v>14</v>
      </c>
      <c r="J18" s="14" t="n">
        <v>1</v>
      </c>
      <c r="K18" s="2"/>
      <c r="L18" s="15" t="n">
        <f aca="false">SUM(F18)</f>
        <v>37</v>
      </c>
      <c r="N18" s="11" t="n">
        <v>37</v>
      </c>
      <c r="O18" s="2"/>
      <c r="P18" s="12"/>
    </row>
    <row r="19" customFormat="false" ht="12.75" hidden="false" customHeight="false" outlineLevel="0" collapsed="false">
      <c r="B19" s="10"/>
      <c r="C19" s="10" t="s">
        <v>41</v>
      </c>
      <c r="D19" s="10"/>
      <c r="E19" s="0" t="s">
        <v>42</v>
      </c>
      <c r="F19" s="21" t="n">
        <v>30</v>
      </c>
      <c r="G19" s="14" t="n">
        <v>15</v>
      </c>
      <c r="H19" s="14"/>
      <c r="I19" s="14" t="n">
        <v>12</v>
      </c>
      <c r="J19" s="14" t="n">
        <v>3</v>
      </c>
      <c r="K19" s="2"/>
      <c r="L19" s="15" t="n">
        <f aca="false">SUM(F19)</f>
        <v>30</v>
      </c>
      <c r="N19" s="11" t="n">
        <v>30</v>
      </c>
      <c r="O19" s="2"/>
      <c r="P19" s="12"/>
    </row>
    <row r="20" customFormat="false" ht="12.75" hidden="false" customHeight="false" outlineLevel="0" collapsed="false">
      <c r="B20" s="10"/>
      <c r="C20" s="10" t="s">
        <v>43</v>
      </c>
      <c r="D20" s="10"/>
      <c r="E20" s="0" t="s">
        <v>44</v>
      </c>
      <c r="F20" s="21" t="n">
        <v>18</v>
      </c>
      <c r="G20" s="14" t="n">
        <v>8</v>
      </c>
      <c r="H20" s="14"/>
      <c r="I20" s="14" t="n">
        <v>10</v>
      </c>
      <c r="J20" s="14" t="n">
        <v>1</v>
      </c>
      <c r="K20" s="2"/>
      <c r="L20" s="15" t="n">
        <f aca="false">SUM(F20)</f>
        <v>18</v>
      </c>
      <c r="N20" s="11" t="n">
        <v>18</v>
      </c>
      <c r="O20" s="2"/>
      <c r="P20" s="12"/>
    </row>
    <row r="21" customFormat="false" ht="12.75" hidden="false" customHeight="false" outlineLevel="0" collapsed="false">
      <c r="B21" s="10"/>
      <c r="C21" s="10" t="s">
        <v>21</v>
      </c>
      <c r="D21" s="10"/>
      <c r="E21" s="0" t="s">
        <v>45</v>
      </c>
      <c r="F21" s="21" t="n">
        <v>19</v>
      </c>
      <c r="G21" s="14"/>
      <c r="H21" s="16" t="s">
        <v>23</v>
      </c>
      <c r="I21" s="16"/>
      <c r="J21" s="16"/>
      <c r="K21" s="2"/>
      <c r="L21" s="15" t="n">
        <f aca="false">SUM(F21)</f>
        <v>19</v>
      </c>
      <c r="N21" s="11" t="n">
        <v>19</v>
      </c>
      <c r="O21" s="2"/>
      <c r="P21" s="12"/>
    </row>
    <row r="22" customFormat="false" ht="12.75" hidden="false" customHeight="false" outlineLevel="0" collapsed="false">
      <c r="B22" s="10"/>
      <c r="C22" s="10" t="s">
        <v>46</v>
      </c>
      <c r="D22" s="10"/>
      <c r="E22" s="0" t="s">
        <v>47</v>
      </c>
      <c r="F22" s="21" t="n">
        <v>2</v>
      </c>
      <c r="G22" s="14"/>
      <c r="H22" s="16" t="s">
        <v>23</v>
      </c>
      <c r="I22" s="16"/>
      <c r="J22" s="16"/>
      <c r="K22" s="2"/>
      <c r="L22" s="15" t="n">
        <f aca="false">SUM(F22)</f>
        <v>2</v>
      </c>
      <c r="N22" s="11" t="n">
        <v>2</v>
      </c>
      <c r="O22" s="2"/>
      <c r="P22" s="12"/>
    </row>
    <row r="23" customFormat="false" ht="12.75" hidden="false" customHeight="false" outlineLevel="0" collapsed="false">
      <c r="B23" s="10"/>
      <c r="C23" s="10" t="s">
        <v>48</v>
      </c>
      <c r="D23" s="10"/>
      <c r="E23" s="0" t="s">
        <v>49</v>
      </c>
      <c r="F23" s="21" t="n">
        <v>2</v>
      </c>
      <c r="G23" s="14"/>
      <c r="H23" s="16" t="s">
        <v>23</v>
      </c>
      <c r="I23" s="16"/>
      <c r="J23" s="16"/>
      <c r="K23" s="2"/>
      <c r="L23" s="15" t="n">
        <f aca="false">SUM(F23)</f>
        <v>2</v>
      </c>
      <c r="N23" s="11" t="n">
        <v>2</v>
      </c>
      <c r="O23" s="2"/>
      <c r="P23" s="12"/>
    </row>
    <row r="24" customFormat="false" ht="12.75" hidden="false" customHeight="false" outlineLevel="0" collapsed="false">
      <c r="B24" s="10"/>
      <c r="C24" s="10" t="s">
        <v>50</v>
      </c>
      <c r="D24" s="10"/>
      <c r="E24" s="0" t="s">
        <v>51</v>
      </c>
      <c r="F24" s="21" t="n">
        <v>17</v>
      </c>
      <c r="G24" s="14"/>
      <c r="H24" s="14"/>
      <c r="I24" s="14" t="n">
        <v>15</v>
      </c>
      <c r="J24" s="14" t="n">
        <v>2</v>
      </c>
      <c r="K24" s="2"/>
      <c r="L24" s="15" t="n">
        <f aca="false">SUM(F24)</f>
        <v>17</v>
      </c>
      <c r="N24" s="11" t="n">
        <v>17</v>
      </c>
      <c r="O24" s="2"/>
      <c r="P24" s="12"/>
    </row>
    <row r="25" customFormat="false" ht="12.75" hidden="false" customHeight="false" outlineLevel="0" collapsed="false">
      <c r="B25" s="10"/>
      <c r="C25" s="10" t="s">
        <v>52</v>
      </c>
      <c r="D25" s="10"/>
      <c r="E25" s="0" t="s">
        <v>45</v>
      </c>
      <c r="F25" s="21" t="n">
        <v>7</v>
      </c>
      <c r="G25" s="14"/>
      <c r="H25" s="22" t="s">
        <v>53</v>
      </c>
      <c r="I25" s="22"/>
      <c r="J25" s="22"/>
      <c r="K25" s="2"/>
      <c r="L25" s="15" t="n">
        <f aca="false">SUM(F25)</f>
        <v>7</v>
      </c>
      <c r="N25" s="11" t="n">
        <v>7</v>
      </c>
      <c r="O25" s="2"/>
      <c r="P25" s="12"/>
    </row>
    <row r="26" customFormat="false" ht="12.75" hidden="false" customHeight="false" outlineLevel="0" collapsed="false">
      <c r="B26" s="10"/>
      <c r="C26" s="10" t="s">
        <v>32</v>
      </c>
      <c r="D26" s="10"/>
      <c r="E26" s="0" t="s">
        <v>54</v>
      </c>
      <c r="F26" s="21" t="n">
        <v>17</v>
      </c>
      <c r="G26" s="14"/>
      <c r="H26" s="14"/>
      <c r="I26" s="14" t="n">
        <v>16</v>
      </c>
      <c r="J26" s="14" t="n">
        <v>1</v>
      </c>
      <c r="K26" s="2"/>
      <c r="L26" s="15" t="n">
        <f aca="false">SUM(F26)</f>
        <v>17</v>
      </c>
      <c r="N26" s="11" t="n">
        <v>17</v>
      </c>
      <c r="O26" s="2"/>
      <c r="P26" s="12"/>
    </row>
    <row r="27" customFormat="false" ht="12.75" hidden="false" customHeight="false" outlineLevel="0" collapsed="false">
      <c r="B27" s="10"/>
      <c r="C27" s="10" t="s">
        <v>55</v>
      </c>
      <c r="D27" s="10"/>
      <c r="E27" s="0" t="s">
        <v>56</v>
      </c>
      <c r="F27" s="21" t="n">
        <v>12</v>
      </c>
      <c r="G27" s="14" t="n">
        <v>12</v>
      </c>
      <c r="H27" s="14" t="n">
        <v>2</v>
      </c>
      <c r="I27" s="14"/>
      <c r="J27" s="14"/>
      <c r="K27" s="2"/>
      <c r="L27" s="15" t="n">
        <f aca="false">SUM(F27)</f>
        <v>12</v>
      </c>
      <c r="N27" s="11" t="n">
        <v>12</v>
      </c>
      <c r="O27" s="2"/>
      <c r="P27" s="12"/>
    </row>
    <row r="28" customFormat="false" ht="12.75" hidden="false" customHeight="false" outlineLevel="0" collapsed="false">
      <c r="B28" s="0"/>
      <c r="C28" s="10" t="s">
        <v>57</v>
      </c>
      <c r="D28" s="10"/>
      <c r="E28" s="0" t="s">
        <v>58</v>
      </c>
      <c r="F28" s="21" t="n">
        <v>25</v>
      </c>
      <c r="G28" s="14"/>
      <c r="H28" s="16" t="s">
        <v>23</v>
      </c>
      <c r="I28" s="16"/>
      <c r="J28" s="16"/>
      <c r="K28" s="2"/>
      <c r="L28" s="15" t="n">
        <f aca="false">SUM(F28)</f>
        <v>25</v>
      </c>
      <c r="N28" s="11" t="n">
        <v>25</v>
      </c>
      <c r="O28" s="2"/>
      <c r="P28" s="12"/>
    </row>
    <row r="29" customFormat="false" ht="12.75" hidden="false" customHeight="false" outlineLevel="0" collapsed="false">
      <c r="B29" s="0"/>
      <c r="C29" s="17" t="s">
        <v>59</v>
      </c>
      <c r="D29" s="10"/>
      <c r="F29" s="21" t="n">
        <f aca="false">SUM(F17:F28)</f>
        <v>211</v>
      </c>
      <c r="G29" s="14"/>
      <c r="H29" s="23"/>
      <c r="I29" s="23"/>
      <c r="J29" s="23"/>
      <c r="K29" s="2"/>
      <c r="L29" s="15" t="n">
        <f aca="false">SUM(F29)</f>
        <v>211</v>
      </c>
      <c r="N29" s="11"/>
      <c r="O29" s="2"/>
      <c r="P29" s="12"/>
    </row>
    <row r="30" customFormat="false" ht="12.75" hidden="false" customHeight="false" outlineLevel="0" collapsed="false">
      <c r="B30" s="10" t="s">
        <v>60</v>
      </c>
      <c r="C30" s="10"/>
      <c r="D30" s="10"/>
      <c r="E30" s="0" t="s">
        <v>61</v>
      </c>
      <c r="F30" s="21" t="n">
        <v>41</v>
      </c>
      <c r="G30" s="14"/>
      <c r="H30" s="14"/>
      <c r="I30" s="14"/>
      <c r="J30" s="14"/>
      <c r="K30" s="2"/>
      <c r="L30" s="15" t="n">
        <f aca="false">SUM(F30)</f>
        <v>41</v>
      </c>
      <c r="N30" s="11"/>
      <c r="O30" s="2" t="n">
        <v>41</v>
      </c>
      <c r="P30" s="12"/>
    </row>
    <row r="31" customFormat="false" ht="12.75" hidden="false" customHeight="false" outlineLevel="0" collapsed="false">
      <c r="B31" s="10" t="s">
        <v>62</v>
      </c>
      <c r="C31" s="10"/>
      <c r="D31" s="10"/>
      <c r="E31" s="0" t="s">
        <v>63</v>
      </c>
      <c r="F31" s="21" t="n">
        <v>19</v>
      </c>
      <c r="G31" s="14"/>
      <c r="H31" s="14"/>
      <c r="I31" s="14"/>
      <c r="J31" s="14"/>
      <c r="K31" s="2"/>
      <c r="L31" s="15" t="n">
        <f aca="false">SUM(F31)</f>
        <v>19</v>
      </c>
      <c r="N31" s="11"/>
      <c r="O31" s="2" t="n">
        <v>19</v>
      </c>
      <c r="P31" s="12"/>
    </row>
    <row r="32" customFormat="false" ht="12.75" hidden="false" customHeight="false" outlineLevel="0" collapsed="false">
      <c r="B32" s="10" t="s">
        <v>64</v>
      </c>
      <c r="C32" s="10"/>
      <c r="D32" s="10"/>
      <c r="E32" s="0" t="s">
        <v>65</v>
      </c>
      <c r="F32" s="21" t="n">
        <v>17</v>
      </c>
      <c r="G32" s="14"/>
      <c r="H32" s="14"/>
      <c r="I32" s="14"/>
      <c r="J32" s="14"/>
      <c r="K32" s="2"/>
      <c r="L32" s="15" t="n">
        <f aca="false">SUM(F32)</f>
        <v>17</v>
      </c>
      <c r="N32" s="11"/>
      <c r="O32" s="2" t="n">
        <v>17</v>
      </c>
      <c r="P32" s="12"/>
    </row>
    <row r="33" customFormat="false" ht="12.75" hidden="false" customHeight="false" outlineLevel="0" collapsed="false">
      <c r="B33" s="10" t="s">
        <v>66</v>
      </c>
      <c r="C33" s="10"/>
      <c r="D33" s="10"/>
      <c r="E33" s="0" t="s">
        <v>29</v>
      </c>
      <c r="F33" s="21" t="n">
        <v>24</v>
      </c>
      <c r="G33" s="14"/>
      <c r="H33" s="14"/>
      <c r="I33" s="14"/>
      <c r="J33" s="14"/>
      <c r="K33" s="2"/>
      <c r="L33" s="15" t="n">
        <f aca="false">SUM(F33)</f>
        <v>24</v>
      </c>
      <c r="N33" s="11"/>
      <c r="O33" s="2" t="n">
        <v>24</v>
      </c>
      <c r="P33" s="12"/>
    </row>
    <row r="34" customFormat="false" ht="12.75" hidden="false" customHeight="false" outlineLevel="0" collapsed="false">
      <c r="B34" s="10" t="s">
        <v>67</v>
      </c>
      <c r="C34" s="10"/>
      <c r="D34" s="10"/>
      <c r="E34" s="0" t="s">
        <v>68</v>
      </c>
      <c r="F34" s="24" t="n">
        <v>10</v>
      </c>
      <c r="G34" s="25"/>
      <c r="H34" s="25"/>
      <c r="I34" s="25"/>
      <c r="J34" s="25"/>
      <c r="K34" s="26"/>
      <c r="L34" s="27" t="n">
        <f aca="false">SUM(F34)</f>
        <v>10</v>
      </c>
      <c r="N34" s="11" t="n">
        <v>10</v>
      </c>
      <c r="O34" s="2"/>
      <c r="P34" s="12"/>
    </row>
    <row r="35" customFormat="false" ht="12.75" hidden="false" customHeight="false" outlineLevel="0" collapsed="false">
      <c r="A35" s="1"/>
      <c r="C35" s="1" t="s">
        <v>69</v>
      </c>
      <c r="D35" s="1"/>
      <c r="E35" s="1"/>
      <c r="F35" s="28" t="n">
        <f aca="false">SUM(F15,F29,F30,F31,F32,F33,F34)</f>
        <v>620</v>
      </c>
      <c r="G35" s="29" t="n">
        <f aca="false">SUM(G5:G34)</f>
        <v>142</v>
      </c>
      <c r="H35" s="29" t="n">
        <f aca="false">SUM(H27,H18,H17,H11,H8,H7,H6,H5)</f>
        <v>13</v>
      </c>
      <c r="I35" s="29" t="n">
        <f aca="false">SUM(I26,I24,I20,I19,I18,I17,I7,I6,I5)</f>
        <v>109</v>
      </c>
      <c r="J35" s="29" t="n">
        <f aca="false">SUM(J26,J24,J20,J19,J18,J17,J7,J6)</f>
        <v>11</v>
      </c>
      <c r="K35" s="30"/>
      <c r="L35" s="31" t="n">
        <f aca="false">F35</f>
        <v>620</v>
      </c>
      <c r="M35" s="1"/>
      <c r="N35" s="32" t="n">
        <f aca="false">SUM(N5:N34)</f>
        <v>429</v>
      </c>
      <c r="O35" s="30" t="n">
        <f aca="false">SUM(O2:O34)</f>
        <v>191</v>
      </c>
      <c r="P35" s="33" t="n">
        <f aca="false">SUM(N35:O35)</f>
        <v>620</v>
      </c>
    </row>
    <row r="36" customFormat="false" ht="12.75" hidden="false" customHeight="false" outlineLevel="0" collapsed="false">
      <c r="F36" s="13"/>
      <c r="G36" s="14"/>
      <c r="H36" s="14"/>
      <c r="I36" s="14"/>
      <c r="J36" s="14"/>
      <c r="K36" s="2"/>
      <c r="L36" s="12"/>
      <c r="N36" s="11"/>
      <c r="O36" s="2"/>
      <c r="P36" s="12"/>
    </row>
    <row r="37" customFormat="false" ht="12.75" hidden="false" customHeight="false" outlineLevel="0" collapsed="false">
      <c r="B37" s="1" t="s">
        <v>7</v>
      </c>
      <c r="F37" s="13"/>
      <c r="G37" s="14"/>
      <c r="H37" s="14"/>
      <c r="I37" s="14"/>
      <c r="J37" s="14"/>
      <c r="K37" s="2"/>
      <c r="L37" s="12"/>
      <c r="N37" s="11"/>
      <c r="O37" s="2"/>
      <c r="P37" s="12"/>
    </row>
    <row r="38" customFormat="false" ht="12.75" hidden="false" customHeight="false" outlineLevel="0" collapsed="false">
      <c r="C38" s="0" t="s">
        <v>70</v>
      </c>
      <c r="E38" s="0" t="s">
        <v>71</v>
      </c>
      <c r="F38" s="13"/>
      <c r="G38" s="14"/>
      <c r="H38" s="14"/>
      <c r="I38" s="14"/>
      <c r="J38" s="14"/>
      <c r="K38" s="2"/>
      <c r="L38" s="12"/>
      <c r="N38" s="11"/>
      <c r="O38" s="2"/>
      <c r="P38" s="12"/>
    </row>
    <row r="39" customFormat="false" ht="12.75" hidden="false" customHeight="false" outlineLevel="0" collapsed="false">
      <c r="D39" s="0" t="s">
        <v>72</v>
      </c>
      <c r="F39" s="34" t="s">
        <v>73</v>
      </c>
      <c r="G39" s="34"/>
      <c r="H39" s="34"/>
      <c r="I39" s="34"/>
      <c r="J39" s="34"/>
      <c r="K39" s="14" t="n">
        <v>71</v>
      </c>
      <c r="L39" s="12"/>
      <c r="N39" s="11" t="n">
        <v>71</v>
      </c>
      <c r="O39" s="2"/>
      <c r="P39" s="12"/>
    </row>
    <row r="40" customFormat="false" ht="12.75" hidden="false" customHeight="false" outlineLevel="0" collapsed="false">
      <c r="D40" s="0" t="s">
        <v>74</v>
      </c>
      <c r="F40" s="11"/>
      <c r="G40" s="2"/>
      <c r="H40" s="2"/>
      <c r="I40" s="2"/>
      <c r="K40" s="14" t="n">
        <v>31</v>
      </c>
      <c r="L40" s="12"/>
      <c r="N40" s="11"/>
      <c r="O40" s="2" t="n">
        <v>31</v>
      </c>
      <c r="P40" s="12"/>
    </row>
    <row r="41" customFormat="false" ht="12.75" hidden="false" customHeight="false" outlineLevel="0" collapsed="false">
      <c r="D41" s="0" t="s">
        <v>75</v>
      </c>
      <c r="F41" s="11"/>
      <c r="G41" s="2" t="s">
        <v>76</v>
      </c>
      <c r="H41" s="2"/>
      <c r="I41" s="2"/>
      <c r="K41" s="14" t="n">
        <v>58</v>
      </c>
      <c r="L41" s="12"/>
      <c r="N41" s="11" t="n">
        <v>58</v>
      </c>
      <c r="O41" s="2"/>
      <c r="P41" s="12"/>
    </row>
    <row r="42" customFormat="false" ht="12.75" hidden="false" customHeight="false" outlineLevel="0" collapsed="false">
      <c r="D42" s="0" t="s">
        <v>77</v>
      </c>
      <c r="F42" s="11"/>
      <c r="G42" s="2" t="s">
        <v>78</v>
      </c>
      <c r="H42" s="2"/>
      <c r="I42" s="2"/>
      <c r="K42" s="14" t="n">
        <f aca="false">63+1</f>
        <v>64</v>
      </c>
      <c r="L42" s="12"/>
      <c r="N42" s="11"/>
      <c r="O42" s="2" t="n">
        <v>64</v>
      </c>
      <c r="P42" s="12"/>
    </row>
    <row r="43" customFormat="false" ht="12.75" hidden="false" customHeight="false" outlineLevel="0" collapsed="false">
      <c r="D43" s="0" t="s">
        <v>79</v>
      </c>
      <c r="F43" s="11"/>
      <c r="G43" s="2" t="s">
        <v>80</v>
      </c>
      <c r="H43" s="2"/>
      <c r="I43" s="2"/>
      <c r="K43" s="14" t="n">
        <v>18</v>
      </c>
      <c r="L43" s="12"/>
      <c r="N43" s="11" t="n">
        <v>18</v>
      </c>
      <c r="O43" s="2"/>
      <c r="P43" s="12"/>
    </row>
    <row r="44" customFormat="false" ht="12.75" hidden="false" customHeight="false" outlineLevel="0" collapsed="false">
      <c r="D44" s="0" t="s">
        <v>81</v>
      </c>
      <c r="F44" s="11"/>
      <c r="G44" s="2"/>
      <c r="H44" s="2"/>
      <c r="I44" s="2"/>
      <c r="K44" s="14" t="n">
        <v>41</v>
      </c>
      <c r="L44" s="12"/>
      <c r="N44" s="11" t="n">
        <v>41</v>
      </c>
      <c r="O44" s="2"/>
      <c r="P44" s="12"/>
    </row>
    <row r="45" customFormat="false" ht="12.75" hidden="false" customHeight="false" outlineLevel="0" collapsed="false">
      <c r="A45" s="35"/>
      <c r="B45" s="35"/>
      <c r="C45" s="35"/>
      <c r="D45" s="0" t="s">
        <v>82</v>
      </c>
      <c r="E45" s="35"/>
      <c r="F45" s="36"/>
      <c r="G45" s="37"/>
      <c r="H45" s="37"/>
      <c r="I45" s="37"/>
      <c r="J45" s="37"/>
      <c r="K45" s="14" t="n">
        <f aca="false">46+4+2+24</f>
        <v>76</v>
      </c>
      <c r="L45" s="38"/>
      <c r="M45" s="35"/>
      <c r="N45" s="11"/>
      <c r="O45" s="2" t="n">
        <v>76</v>
      </c>
      <c r="P45" s="38"/>
    </row>
    <row r="46" customFormat="false" ht="12.75" hidden="false" customHeight="false" outlineLevel="0" collapsed="false">
      <c r="D46" s="0" t="s">
        <v>83</v>
      </c>
      <c r="F46" s="11"/>
      <c r="G46" s="2"/>
      <c r="H46" s="2"/>
      <c r="I46" s="2"/>
      <c r="K46" s="14" t="n">
        <v>30</v>
      </c>
      <c r="L46" s="12"/>
      <c r="N46" s="11" t="n">
        <v>30</v>
      </c>
      <c r="O46" s="2"/>
      <c r="P46" s="12"/>
    </row>
    <row r="47" customFormat="false" ht="12.75" hidden="false" customHeight="false" outlineLevel="0" collapsed="false">
      <c r="D47" s="0" t="s">
        <v>84</v>
      </c>
      <c r="F47" s="11"/>
      <c r="G47" s="2"/>
      <c r="H47" s="2"/>
      <c r="I47" s="2"/>
      <c r="K47" s="14" t="n">
        <f aca="false">35+11</f>
        <v>46</v>
      </c>
      <c r="L47" s="12"/>
      <c r="N47" s="11" t="n">
        <v>46</v>
      </c>
      <c r="O47" s="2"/>
      <c r="P47" s="12"/>
    </row>
    <row r="48" customFormat="false" ht="12.75" hidden="false" customHeight="false" outlineLevel="0" collapsed="false">
      <c r="D48" s="0" t="s">
        <v>85</v>
      </c>
      <c r="F48" s="11"/>
      <c r="G48" s="2"/>
      <c r="H48" s="2"/>
      <c r="I48" s="2"/>
      <c r="K48" s="14" t="n">
        <v>2</v>
      </c>
      <c r="L48" s="12"/>
      <c r="N48" s="11" t="n">
        <v>2</v>
      </c>
      <c r="O48" s="2"/>
      <c r="P48" s="12"/>
    </row>
    <row r="49" customFormat="false" ht="12.75" hidden="false" customHeight="false" outlineLevel="0" collapsed="false">
      <c r="D49" s="39" t="s">
        <v>86</v>
      </c>
      <c r="F49" s="11"/>
      <c r="G49" s="2"/>
      <c r="H49" s="2"/>
      <c r="I49" s="2"/>
      <c r="K49" s="14" t="n">
        <f aca="false">SUM(K39:K48)</f>
        <v>437</v>
      </c>
      <c r="L49" s="12"/>
      <c r="N49" s="11"/>
      <c r="O49" s="2"/>
      <c r="P49" s="12"/>
    </row>
    <row r="50" customFormat="false" ht="12.75" hidden="false" customHeight="false" outlineLevel="0" collapsed="false">
      <c r="A50" s="40"/>
      <c r="B50" s="40"/>
      <c r="C50" s="0" t="s">
        <v>87</v>
      </c>
      <c r="D50" s="40"/>
      <c r="E50" s="0" t="s">
        <v>88</v>
      </c>
      <c r="F50" s="41"/>
      <c r="G50" s="42"/>
      <c r="H50" s="42"/>
      <c r="I50" s="42"/>
      <c r="J50" s="42"/>
      <c r="K50" s="14" t="n">
        <v>118</v>
      </c>
      <c r="L50" s="43"/>
      <c r="M50" s="40"/>
      <c r="N50" s="11"/>
      <c r="O50" s="2" t="n">
        <v>118</v>
      </c>
      <c r="P50" s="43"/>
    </row>
    <row r="51" customFormat="false" ht="12.75" hidden="false" customHeight="false" outlineLevel="0" collapsed="false">
      <c r="C51" s="0" t="s">
        <v>89</v>
      </c>
      <c r="E51" s="0" t="s">
        <v>88</v>
      </c>
      <c r="F51" s="11"/>
      <c r="G51" s="2"/>
      <c r="H51" s="2"/>
      <c r="I51" s="2"/>
      <c r="K51" s="14" t="n">
        <v>15</v>
      </c>
      <c r="L51" s="12"/>
      <c r="N51" s="11" t="n">
        <v>7</v>
      </c>
      <c r="O51" s="2" t="n">
        <v>8</v>
      </c>
      <c r="P51" s="12"/>
    </row>
    <row r="52" customFormat="false" ht="12.75" hidden="false" customHeight="false" outlineLevel="0" collapsed="false">
      <c r="C52" s="0" t="s">
        <v>90</v>
      </c>
      <c r="E52" s="0" t="s">
        <v>91</v>
      </c>
      <c r="F52" s="11"/>
      <c r="G52" s="2"/>
      <c r="H52" s="2"/>
      <c r="I52" s="2"/>
      <c r="K52" s="14" t="n">
        <v>69</v>
      </c>
      <c r="L52" s="12"/>
      <c r="N52" s="11"/>
      <c r="O52" s="2" t="n">
        <v>69</v>
      </c>
      <c r="P52" s="12"/>
    </row>
    <row r="53" customFormat="false" ht="12.75" hidden="false" customHeight="false" outlineLevel="0" collapsed="false">
      <c r="A53" s="44"/>
      <c r="B53" s="44"/>
      <c r="C53" s="0" t="s">
        <v>92</v>
      </c>
      <c r="D53" s="44"/>
      <c r="E53" s="0" t="s">
        <v>93</v>
      </c>
      <c r="F53" s="45"/>
      <c r="G53" s="46"/>
      <c r="H53" s="46"/>
      <c r="I53" s="46"/>
      <c r="J53" s="46"/>
      <c r="K53" s="14" t="n">
        <v>91</v>
      </c>
      <c r="L53" s="47"/>
      <c r="M53" s="44"/>
      <c r="N53" s="11"/>
      <c r="O53" s="2" t="n">
        <v>91</v>
      </c>
      <c r="P53" s="47"/>
    </row>
    <row r="54" customFormat="false" ht="12.75" hidden="false" customHeight="false" outlineLevel="0" collapsed="false">
      <c r="C54" s="0" t="s">
        <v>94</v>
      </c>
      <c r="E54" s="0" t="s">
        <v>95</v>
      </c>
      <c r="F54" s="11"/>
      <c r="G54" s="2"/>
      <c r="H54" s="2"/>
      <c r="I54" s="2"/>
      <c r="K54" s="14" t="n">
        <v>9</v>
      </c>
      <c r="L54" s="12"/>
      <c r="N54" s="11"/>
      <c r="O54" s="2" t="n">
        <v>9</v>
      </c>
      <c r="P54" s="12"/>
    </row>
    <row r="55" customFormat="false" ht="12.75" hidden="false" customHeight="false" outlineLevel="0" collapsed="false">
      <c r="C55" s="0" t="s">
        <v>96</v>
      </c>
      <c r="E55" s="0" t="s">
        <v>97</v>
      </c>
      <c r="F55" s="11"/>
      <c r="G55" s="2"/>
      <c r="H55" s="2"/>
      <c r="I55" s="2"/>
      <c r="K55" s="14" t="n">
        <v>38</v>
      </c>
      <c r="L55" s="12"/>
      <c r="N55" s="11"/>
      <c r="O55" s="2" t="n">
        <v>38</v>
      </c>
      <c r="P55" s="12"/>
    </row>
    <row r="56" customFormat="false" ht="12.75" hidden="false" customHeight="false" outlineLevel="0" collapsed="false">
      <c r="C56" s="0" t="s">
        <v>98</v>
      </c>
      <c r="E56" s="0" t="s">
        <v>99</v>
      </c>
      <c r="F56" s="11"/>
      <c r="G56" s="2"/>
      <c r="H56" s="2"/>
      <c r="I56" s="2"/>
      <c r="K56" s="14" t="n">
        <v>190</v>
      </c>
      <c r="L56" s="12"/>
      <c r="N56" s="11" t="n">
        <v>50</v>
      </c>
      <c r="O56" s="2" t="n">
        <v>140</v>
      </c>
      <c r="P56" s="12"/>
    </row>
    <row r="57" customFormat="false" ht="12.75" hidden="false" customHeight="false" outlineLevel="0" collapsed="false">
      <c r="C57" s="0" t="s">
        <v>100</v>
      </c>
      <c r="E57" s="0" t="s">
        <v>101</v>
      </c>
      <c r="F57" s="11"/>
      <c r="G57" s="2"/>
      <c r="H57" s="2"/>
      <c r="I57" s="2"/>
      <c r="K57" s="14" t="n">
        <v>60</v>
      </c>
      <c r="L57" s="12"/>
      <c r="N57" s="11" t="n">
        <v>30</v>
      </c>
      <c r="O57" s="2" t="n">
        <v>30</v>
      </c>
      <c r="P57" s="12"/>
    </row>
    <row r="58" customFormat="false" ht="12.75" hidden="false" customHeight="false" outlineLevel="0" collapsed="false">
      <c r="C58" s="0" t="s">
        <v>102</v>
      </c>
      <c r="E58" s="0" t="s">
        <v>103</v>
      </c>
      <c r="F58" s="11"/>
      <c r="G58" s="2"/>
      <c r="H58" s="2"/>
      <c r="I58" s="2"/>
      <c r="K58" s="14" t="n">
        <v>32</v>
      </c>
      <c r="L58" s="12"/>
      <c r="N58" s="11"/>
      <c r="O58" s="2" t="n">
        <v>32</v>
      </c>
      <c r="P58" s="12"/>
    </row>
    <row r="59" customFormat="false" ht="12.75" hidden="false" customHeight="false" outlineLevel="0" collapsed="false">
      <c r="C59" s="0" t="s">
        <v>104</v>
      </c>
      <c r="F59" s="11"/>
      <c r="G59" s="2"/>
      <c r="H59" s="2"/>
      <c r="I59" s="2"/>
      <c r="K59" s="14" t="n">
        <v>23</v>
      </c>
      <c r="L59" s="12"/>
      <c r="N59" s="11"/>
      <c r="O59" s="2" t="n">
        <v>23</v>
      </c>
      <c r="P59" s="12"/>
    </row>
    <row r="60" customFormat="false" ht="12.75" hidden="false" customHeight="false" outlineLevel="0" collapsed="false">
      <c r="C60" s="0" t="s">
        <v>105</v>
      </c>
      <c r="E60" s="0" t="s">
        <v>29</v>
      </c>
      <c r="F60" s="11"/>
      <c r="G60" s="2"/>
      <c r="H60" s="2"/>
      <c r="I60" s="2"/>
      <c r="K60" s="14" t="n">
        <v>26</v>
      </c>
      <c r="L60" s="12"/>
      <c r="N60" s="11"/>
      <c r="O60" s="2" t="n">
        <v>26</v>
      </c>
      <c r="P60" s="12"/>
    </row>
    <row r="61" customFormat="false" ht="12.75" hidden="false" customHeight="false" outlineLevel="0" collapsed="false">
      <c r="C61" s="1" t="s">
        <v>106</v>
      </c>
      <c r="F61" s="48"/>
      <c r="G61" s="49"/>
      <c r="H61" s="49"/>
      <c r="I61" s="49"/>
      <c r="J61" s="49"/>
      <c r="K61" s="29" t="n">
        <f aca="false">SUM(K49:K60)</f>
        <v>1108</v>
      </c>
      <c r="L61" s="31" t="n">
        <f aca="false">K61</f>
        <v>1108</v>
      </c>
      <c r="M61" s="1"/>
      <c r="N61" s="32" t="n">
        <f aca="false">SUM(N38:N60)</f>
        <v>353</v>
      </c>
      <c r="O61" s="30" t="n">
        <f aca="false">SUM(O39:O60)</f>
        <v>755</v>
      </c>
      <c r="P61" s="31" t="n">
        <f aca="false">SUM(N61:O61)</f>
        <v>1108</v>
      </c>
    </row>
    <row r="62" customFormat="false" ht="12.75" hidden="false" customHeight="false" outlineLevel="0" collapsed="false">
      <c r="F62" s="11"/>
      <c r="G62" s="2"/>
      <c r="H62" s="2"/>
      <c r="I62" s="2"/>
      <c r="K62" s="2"/>
      <c r="L62" s="12"/>
      <c r="N62" s="11"/>
      <c r="O62" s="2"/>
      <c r="P62" s="12"/>
    </row>
    <row r="63" customFormat="false" ht="13.5" hidden="false" customHeight="false" outlineLevel="0" collapsed="false">
      <c r="A63" s="1"/>
      <c r="B63" s="1" t="s">
        <v>107</v>
      </c>
      <c r="C63" s="1"/>
      <c r="D63" s="1"/>
      <c r="E63" s="1"/>
      <c r="F63" s="50" t="n">
        <f aca="false">F35</f>
        <v>620</v>
      </c>
      <c r="G63" s="51"/>
      <c r="H63" s="51"/>
      <c r="I63" s="51"/>
      <c r="J63" s="51"/>
      <c r="K63" s="51" t="n">
        <f aca="false">K61</f>
        <v>1108</v>
      </c>
      <c r="L63" s="52" t="n">
        <f aca="false">SUM(L61,L35)</f>
        <v>1728</v>
      </c>
      <c r="M63" s="18"/>
      <c r="N63" s="50" t="n">
        <f aca="false">N35+N61</f>
        <v>782</v>
      </c>
      <c r="O63" s="51" t="n">
        <f aca="false">O35+O61</f>
        <v>946</v>
      </c>
      <c r="P63" s="52" t="n">
        <f aca="false">SUM(N63:O63)</f>
        <v>1728</v>
      </c>
    </row>
    <row r="64" customFormat="false" ht="13.5" hidden="false" customHeight="false" outlineLevel="0" collapsed="false">
      <c r="F64" s="11"/>
      <c r="G64" s="2"/>
      <c r="H64" s="2"/>
      <c r="I64" s="2"/>
      <c r="K64" s="2"/>
      <c r="L64" s="12"/>
      <c r="N64" s="11"/>
      <c r="O64" s="2"/>
      <c r="P64" s="12"/>
    </row>
    <row r="65" customFormat="false" ht="12.75" hidden="false" customHeight="false" outlineLevel="0" collapsed="false">
      <c r="F65" s="11"/>
      <c r="G65" s="2"/>
      <c r="H65" s="2"/>
      <c r="I65" s="2"/>
      <c r="K65" s="2"/>
      <c r="L65" s="2"/>
      <c r="N65" s="11"/>
      <c r="O65" s="2"/>
      <c r="P65" s="12"/>
    </row>
    <row r="66" customFormat="false" ht="12.75" hidden="false" customHeight="false" outlineLevel="0" collapsed="false">
      <c r="A66" s="1" t="s">
        <v>108</v>
      </c>
      <c r="F66" s="53"/>
      <c r="G66" s="54"/>
      <c r="H66" s="54"/>
      <c r="I66" s="54"/>
      <c r="J66" s="54"/>
      <c r="K66" s="54"/>
      <c r="L66" s="55"/>
      <c r="M66" s="56"/>
      <c r="N66" s="53"/>
      <c r="O66" s="54"/>
      <c r="P66" s="55"/>
      <c r="Q66" s="56"/>
      <c r="R66" s="56"/>
    </row>
    <row r="67" customFormat="false" ht="12.75" hidden="false" customHeight="false" outlineLevel="0" collapsed="false">
      <c r="B67" s="0" t="s">
        <v>2</v>
      </c>
      <c r="E67" s="56" t="s">
        <v>109</v>
      </c>
      <c r="F67" s="11" t="n">
        <v>217</v>
      </c>
      <c r="G67" s="2"/>
      <c r="H67" s="2"/>
      <c r="I67" s="2"/>
      <c r="K67" s="2"/>
      <c r="L67" s="12"/>
      <c r="N67" s="11" t="n">
        <v>217</v>
      </c>
      <c r="O67" s="2"/>
      <c r="P67" s="12"/>
    </row>
    <row r="68" customFormat="false" ht="12.75" hidden="false" customHeight="false" outlineLevel="0" collapsed="false">
      <c r="B68" s="0" t="s">
        <v>110</v>
      </c>
      <c r="E68" s="0" t="s">
        <v>111</v>
      </c>
      <c r="F68" s="11" t="n">
        <v>40</v>
      </c>
      <c r="G68" s="2"/>
      <c r="H68" s="2"/>
      <c r="I68" s="2"/>
      <c r="K68" s="2"/>
      <c r="L68" s="12"/>
      <c r="N68" s="11" t="n">
        <v>40</v>
      </c>
      <c r="O68" s="2"/>
      <c r="P68" s="12"/>
    </row>
    <row r="69" customFormat="false" ht="12.75" hidden="false" customHeight="false" outlineLevel="0" collapsed="false">
      <c r="B69" s="0" t="s">
        <v>112</v>
      </c>
      <c r="E69" s="0" t="s">
        <v>113</v>
      </c>
      <c r="F69" s="11"/>
      <c r="G69" s="2"/>
      <c r="H69" s="2"/>
      <c r="I69" s="2"/>
      <c r="K69" s="2"/>
      <c r="L69" s="12"/>
      <c r="N69" s="11"/>
      <c r="O69" s="2"/>
      <c r="P69" s="12"/>
    </row>
    <row r="70" customFormat="false" ht="12.75" hidden="false" customHeight="false" outlineLevel="0" collapsed="false">
      <c r="C70" s="0" t="s">
        <v>114</v>
      </c>
      <c r="F70" s="11"/>
      <c r="G70" s="2"/>
      <c r="H70" s="2"/>
      <c r="I70" s="2"/>
      <c r="K70" s="2" t="n">
        <v>30</v>
      </c>
      <c r="L70" s="12"/>
      <c r="N70" s="11"/>
      <c r="O70" s="2" t="n">
        <v>30</v>
      </c>
      <c r="P70" s="12"/>
    </row>
    <row r="71" customFormat="false" ht="12.75" hidden="false" customHeight="false" outlineLevel="0" collapsed="false">
      <c r="C71" s="0" t="s">
        <v>115</v>
      </c>
      <c r="F71" s="11"/>
      <c r="G71" s="2"/>
      <c r="H71" s="2"/>
      <c r="I71" s="2"/>
      <c r="K71" s="2" t="n">
        <v>99</v>
      </c>
      <c r="L71" s="12"/>
      <c r="N71" s="11" t="n">
        <v>99</v>
      </c>
      <c r="O71" s="2"/>
      <c r="P71" s="12"/>
    </row>
    <row r="72" customFormat="false" ht="13.5" hidden="false" customHeight="false" outlineLevel="0" collapsed="false">
      <c r="A72" s="1"/>
      <c r="B72" s="1" t="s">
        <v>116</v>
      </c>
      <c r="C72" s="1"/>
      <c r="D72" s="1"/>
      <c r="E72" s="1"/>
      <c r="F72" s="57" t="n">
        <f aca="false">SUM(F67:F71)</f>
        <v>257</v>
      </c>
      <c r="G72" s="58"/>
      <c r="H72" s="58"/>
      <c r="I72" s="58"/>
      <c r="J72" s="58"/>
      <c r="K72" s="58" t="n">
        <f aca="false">SUM(K67:K71)</f>
        <v>129</v>
      </c>
      <c r="L72" s="59" t="n">
        <f aca="false">SUM(F72:K72)</f>
        <v>386</v>
      </c>
      <c r="M72" s="1"/>
      <c r="N72" s="57" t="n">
        <f aca="false">SUM(N67:N71)</f>
        <v>356</v>
      </c>
      <c r="O72" s="58" t="n">
        <f aca="false">SUM(O67:O71)</f>
        <v>30</v>
      </c>
      <c r="P72" s="59" t="n">
        <f aca="false">SUM(N72:O72)</f>
        <v>386</v>
      </c>
    </row>
    <row r="73" customFormat="false" ht="29.25" hidden="false" customHeight="true" outlineLevel="0" collapsed="false">
      <c r="B73" s="60" t="s">
        <v>117</v>
      </c>
      <c r="C73" s="60"/>
      <c r="D73" s="60"/>
      <c r="F73" s="11"/>
      <c r="G73" s="2"/>
      <c r="H73" s="2"/>
      <c r="I73" s="2"/>
      <c r="K73" s="2"/>
      <c r="L73" s="12"/>
      <c r="N73" s="11"/>
      <c r="O73" s="2"/>
      <c r="P73" s="12"/>
    </row>
    <row r="74" customFormat="false" ht="12.75" hidden="false" customHeight="false" outlineLevel="0" collapsed="false">
      <c r="F74" s="11"/>
      <c r="G74" s="2"/>
      <c r="H74" s="2"/>
      <c r="I74" s="2"/>
      <c r="K74" s="2"/>
      <c r="L74" s="12"/>
      <c r="N74" s="11"/>
      <c r="O74" s="2"/>
      <c r="P74" s="12"/>
    </row>
    <row r="75" customFormat="false" ht="12.75" hidden="false" customHeight="false" outlineLevel="0" collapsed="false">
      <c r="A75" s="1" t="s">
        <v>118</v>
      </c>
      <c r="E75" s="56" t="s">
        <v>119</v>
      </c>
      <c r="F75" s="53"/>
      <c r="G75" s="54"/>
      <c r="H75" s="54"/>
      <c r="I75" s="54"/>
      <c r="J75" s="54"/>
      <c r="K75" s="54"/>
      <c r="L75" s="55"/>
      <c r="M75" s="56"/>
      <c r="N75" s="53"/>
      <c r="O75" s="54"/>
      <c r="P75" s="55"/>
      <c r="Q75" s="56"/>
      <c r="R75" s="56"/>
    </row>
    <row r="76" customFormat="false" ht="12.75" hidden="false" customHeight="false" outlineLevel="0" collapsed="false">
      <c r="B76" s="0" t="s">
        <v>2</v>
      </c>
      <c r="E76" s="56"/>
      <c r="F76" s="53" t="n">
        <v>140</v>
      </c>
      <c r="G76" s="54"/>
      <c r="H76" s="54"/>
      <c r="I76" s="54"/>
      <c r="J76" s="54"/>
      <c r="K76" s="54"/>
      <c r="L76" s="55"/>
      <c r="M76" s="56"/>
      <c r="N76" s="53" t="n">
        <v>140</v>
      </c>
      <c r="O76" s="54"/>
      <c r="P76" s="55"/>
      <c r="Q76" s="56"/>
      <c r="R76" s="56"/>
    </row>
    <row r="77" customFormat="false" ht="12.75" hidden="false" customHeight="false" outlineLevel="0" collapsed="false">
      <c r="B77" s="0" t="s">
        <v>112</v>
      </c>
      <c r="E77" s="56"/>
      <c r="F77" s="53"/>
      <c r="G77" s="54"/>
      <c r="H77" s="54"/>
      <c r="I77" s="54"/>
      <c r="J77" s="54"/>
      <c r="K77" s="54"/>
      <c r="L77" s="55"/>
      <c r="M77" s="56"/>
      <c r="N77" s="53"/>
      <c r="O77" s="54"/>
      <c r="P77" s="55"/>
      <c r="Q77" s="56"/>
      <c r="R77" s="56"/>
    </row>
    <row r="78" customFormat="false" ht="12.75" hidden="false" customHeight="false" outlineLevel="0" collapsed="false">
      <c r="B78" s="0"/>
      <c r="C78" s="0" t="s">
        <v>114</v>
      </c>
      <c r="E78" s="56"/>
      <c r="F78" s="11"/>
      <c r="G78" s="2"/>
      <c r="H78" s="2"/>
      <c r="I78" s="2"/>
      <c r="K78" s="54" t="n">
        <v>24</v>
      </c>
      <c r="L78" s="55"/>
      <c r="M78" s="56"/>
      <c r="N78" s="53"/>
      <c r="O78" s="54" t="n">
        <v>24</v>
      </c>
      <c r="P78" s="55"/>
      <c r="Q78" s="56"/>
      <c r="R78" s="56"/>
    </row>
    <row r="79" customFormat="false" ht="12.75" hidden="false" customHeight="false" outlineLevel="0" collapsed="false">
      <c r="B79" s="0"/>
      <c r="C79" s="0" t="s">
        <v>115</v>
      </c>
      <c r="E79" s="56"/>
      <c r="F79" s="11"/>
      <c r="G79" s="2"/>
      <c r="H79" s="2"/>
      <c r="I79" s="2"/>
      <c r="K79" s="54" t="n">
        <v>93</v>
      </c>
      <c r="L79" s="55"/>
      <c r="M79" s="56"/>
      <c r="N79" s="53" t="n">
        <v>93</v>
      </c>
      <c r="O79" s="54"/>
      <c r="P79" s="55"/>
      <c r="Q79" s="56"/>
      <c r="R79" s="56"/>
    </row>
    <row r="80" customFormat="false" ht="13.5" hidden="false" customHeight="false" outlineLevel="0" collapsed="false">
      <c r="B80" s="1" t="s">
        <v>120</v>
      </c>
      <c r="E80" s="56"/>
      <c r="F80" s="57" t="n">
        <f aca="false">SUM(F76:F79)</f>
        <v>140</v>
      </c>
      <c r="G80" s="58"/>
      <c r="H80" s="58"/>
      <c r="I80" s="58"/>
      <c r="J80" s="58"/>
      <c r="K80" s="58" t="n">
        <f aca="false">SUM(K76:K79)</f>
        <v>117</v>
      </c>
      <c r="L80" s="59" t="n">
        <f aca="false">SUM(F80:K80)</f>
        <v>257</v>
      </c>
      <c r="M80" s="56"/>
      <c r="N80" s="57" t="n">
        <f aca="false">SUM(N76:N79)</f>
        <v>233</v>
      </c>
      <c r="O80" s="58" t="n">
        <f aca="false">SUM(O76:O79)</f>
        <v>24</v>
      </c>
      <c r="P80" s="59" t="n">
        <f aca="false">SUM(N80:O80)</f>
        <v>257</v>
      </c>
      <c r="Q80" s="56"/>
      <c r="R80" s="56"/>
    </row>
    <row r="81" customFormat="false" ht="13.5" hidden="false" customHeight="false" outlineLevel="0" collapsed="false">
      <c r="E81" s="56"/>
      <c r="F81" s="19"/>
      <c r="G81" s="18"/>
      <c r="H81" s="18"/>
      <c r="I81" s="18"/>
      <c r="J81" s="18"/>
      <c r="K81" s="18"/>
      <c r="L81" s="20"/>
      <c r="M81" s="56"/>
      <c r="N81" s="19"/>
      <c r="O81" s="18"/>
      <c r="P81" s="20"/>
      <c r="Q81" s="56"/>
      <c r="R81" s="56"/>
    </row>
    <row r="82" customFormat="false" ht="13.5" hidden="false" customHeight="false" outlineLevel="0" collapsed="false">
      <c r="A82" s="1" t="s">
        <v>121</v>
      </c>
      <c r="E82" s="56"/>
      <c r="F82" s="50" t="n">
        <f aca="false">F63+F72+F80</f>
        <v>1017</v>
      </c>
      <c r="G82" s="51"/>
      <c r="H82" s="51"/>
      <c r="I82" s="51"/>
      <c r="J82" s="51"/>
      <c r="K82" s="51" t="n">
        <f aca="false">K63+K72+K80</f>
        <v>1354</v>
      </c>
      <c r="L82" s="52" t="n">
        <f aca="false">SUM(F82,K82)</f>
        <v>2371</v>
      </c>
      <c r="M82" s="56"/>
      <c r="N82" s="50" t="n">
        <f aca="false">N63+N72+N80</f>
        <v>1371</v>
      </c>
      <c r="O82" s="51" t="n">
        <f aca="false">O63+O72+O80</f>
        <v>1000</v>
      </c>
      <c r="P82" s="52" t="n">
        <f aca="false">P63+P72+P80</f>
        <v>2371</v>
      </c>
      <c r="Q82" s="56"/>
      <c r="R82" s="56"/>
    </row>
    <row r="83" customFormat="false" ht="13.5" hidden="false" customHeight="false" outlineLevel="0" collapsed="false">
      <c r="E83" s="56"/>
      <c r="F83" s="61"/>
      <c r="G83" s="62"/>
      <c r="H83" s="62"/>
      <c r="I83" s="62"/>
      <c r="J83" s="62"/>
      <c r="K83" s="62"/>
      <c r="L83" s="63"/>
      <c r="M83" s="56"/>
      <c r="N83" s="61"/>
      <c r="O83" s="62"/>
      <c r="P83" s="63"/>
      <c r="Q83" s="56"/>
      <c r="R83" s="56"/>
    </row>
    <row r="84" customFormat="false" ht="12.75" hidden="false" customHeight="false" outlineLevel="0" collapsed="false">
      <c r="E84" s="56"/>
      <c r="F84" s="54"/>
      <c r="G84" s="56"/>
      <c r="H84" s="56"/>
      <c r="I84" s="56"/>
      <c r="J84" s="54"/>
      <c r="K84" s="56"/>
      <c r="L84" s="56"/>
      <c r="M84" s="56"/>
      <c r="N84" s="56"/>
    </row>
  </sheetData>
  <mergeCells count="14">
    <mergeCell ref="F1:L1"/>
    <mergeCell ref="N1:P1"/>
    <mergeCell ref="H9:J9"/>
    <mergeCell ref="H10:J10"/>
    <mergeCell ref="H12:J12"/>
    <mergeCell ref="H13:J13"/>
    <mergeCell ref="H14:J14"/>
    <mergeCell ref="H21:J21"/>
    <mergeCell ref="H22:J22"/>
    <mergeCell ref="H23:J23"/>
    <mergeCell ref="H25:J25"/>
    <mergeCell ref="H28:J28"/>
    <mergeCell ref="F39:J39"/>
    <mergeCell ref="B73:D7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&amp;L&amp;"Arial,Bold"TOWER:
&amp;"Arial,Regular"high density (mostly cubes):153/floor
low density (offices on outer wall with cubes in middle):138/floor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80"/>
  <sheetViews>
    <sheetView showFormulas="false" showGridLines="tru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O77" activeCellId="0" sqref="O7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.99"/>
    <col collapsed="false" customWidth="true" hidden="false" outlineLevel="0" max="2" min="2" style="0" width="4.56"/>
    <col collapsed="false" customWidth="true" hidden="false" outlineLevel="0" max="3" min="3" style="0" width="33.56"/>
    <col collapsed="false" customWidth="true" hidden="false" outlineLevel="0" max="4" min="4" style="0" width="17.14"/>
    <col collapsed="false" customWidth="true" hidden="false" outlineLevel="0" max="5" min="5" style="0" width="10.85"/>
    <col collapsed="false" customWidth="true" hidden="false" outlineLevel="0" max="8" min="6" style="0" width="11.85"/>
    <col collapsed="false" customWidth="true" hidden="false" outlineLevel="0" max="9" min="9" style="0" width="10.85"/>
    <col collapsed="false" customWidth="true" hidden="false" outlineLevel="0" max="10" min="10" style="0" width="3.56"/>
    <col collapsed="false" customWidth="true" hidden="false" outlineLevel="0" max="11" min="11" style="0" width="12.56"/>
    <col collapsed="false" customWidth="true" hidden="false" outlineLevel="0" max="14" min="14" style="0" width="3.7"/>
    <col collapsed="false" customWidth="true" hidden="false" outlineLevel="0" max="15" min="15" style="64" width="9.14"/>
  </cols>
  <sheetData>
    <row r="1" customFormat="false" ht="12.75" hidden="false" customHeight="false" outlineLevel="0" collapsed="false">
      <c r="K1" s="65" t="s">
        <v>70</v>
      </c>
      <c r="L1" s="65"/>
      <c r="M1" s="65"/>
      <c r="N1" s="65"/>
    </row>
    <row r="2" customFormat="false" ht="25.5" hidden="false" customHeight="false" outlineLevel="0" collapsed="false">
      <c r="A2" s="6"/>
      <c r="B2" s="5"/>
      <c r="C2" s="5"/>
      <c r="D2" s="5"/>
      <c r="E2" s="5" t="s">
        <v>2</v>
      </c>
      <c r="F2" s="66" t="s">
        <v>122</v>
      </c>
      <c r="G2" s="66"/>
      <c r="H2" s="66" t="s">
        <v>123</v>
      </c>
      <c r="I2" s="66" t="s">
        <v>124</v>
      </c>
      <c r="J2" s="66"/>
      <c r="K2" s="66" t="s">
        <v>125</v>
      </c>
      <c r="L2" s="5" t="s">
        <v>126</v>
      </c>
      <c r="M2" s="5" t="s">
        <v>127</v>
      </c>
      <c r="N2" s="5"/>
      <c r="O2" s="67" t="s">
        <v>8</v>
      </c>
    </row>
    <row r="3" customFormat="false" ht="12.75" hidden="false" customHeight="false" outlineLevel="0" collapsed="false">
      <c r="A3" s="1" t="s">
        <v>12</v>
      </c>
    </row>
    <row r="4" customFormat="false" ht="12.75" hidden="false" customHeight="false" outlineLevel="0" collapsed="false">
      <c r="B4" s="0" t="s">
        <v>13</v>
      </c>
      <c r="D4" s="0" t="s">
        <v>128</v>
      </c>
      <c r="E4" s="0" t="n">
        <v>17</v>
      </c>
      <c r="F4" s="0" t="n">
        <v>4</v>
      </c>
      <c r="G4" s="0" t="n">
        <f aca="false">SUM(E4:F4)</f>
        <v>21</v>
      </c>
      <c r="H4" s="0" t="n">
        <v>1</v>
      </c>
      <c r="I4" s="0" t="n">
        <f aca="false">SUM(G4:H4)</f>
        <v>22</v>
      </c>
      <c r="K4" s="0" t="n">
        <f aca="false">11+1</f>
        <v>12</v>
      </c>
      <c r="L4" s="0" t="n">
        <f aca="false">13+2</f>
        <v>15</v>
      </c>
      <c r="O4" s="64" t="n">
        <f aca="false">SUM(I4:M4)</f>
        <v>49</v>
      </c>
    </row>
    <row r="5" customFormat="false" ht="12.75" hidden="false" customHeight="false" outlineLevel="0" collapsed="false">
      <c r="B5" s="0" t="s">
        <v>15</v>
      </c>
      <c r="D5" s="0" t="s">
        <v>129</v>
      </c>
      <c r="E5" s="0" t="n">
        <v>18</v>
      </c>
      <c r="F5" s="0" t="n">
        <v>6</v>
      </c>
      <c r="G5" s="0" t="n">
        <f aca="false">SUM(E5:F5)</f>
        <v>24</v>
      </c>
      <c r="H5" s="0" t="n">
        <v>2</v>
      </c>
      <c r="I5" s="0" t="n">
        <f aca="false">SUM(G5:H5)</f>
        <v>26</v>
      </c>
      <c r="K5" s="0" t="n">
        <v>18</v>
      </c>
      <c r="L5" s="0" t="n">
        <f aca="false">11+11</f>
        <v>22</v>
      </c>
      <c r="O5" s="64" t="n">
        <f aca="false">SUM(I5:M5)</f>
        <v>66</v>
      </c>
    </row>
    <row r="6" customFormat="false" ht="12.75" hidden="false" customHeight="false" outlineLevel="0" collapsed="false">
      <c r="B6" s="0" t="s">
        <v>17</v>
      </c>
      <c r="D6" s="0" t="s">
        <v>130</v>
      </c>
      <c r="E6" s="0" t="n">
        <v>7</v>
      </c>
      <c r="F6" s="0" t="n">
        <v>7</v>
      </c>
      <c r="G6" s="0" t="n">
        <f aca="false">SUM(E6:F6)</f>
        <v>14</v>
      </c>
      <c r="H6" s="0" t="n">
        <v>1</v>
      </c>
      <c r="I6" s="0" t="n">
        <f aca="false">SUM(G6:H6)</f>
        <v>15</v>
      </c>
      <c r="K6" s="0" t="n">
        <f aca="false">9+4</f>
        <v>13</v>
      </c>
      <c r="L6" s="0" t="n">
        <v>10</v>
      </c>
      <c r="O6" s="64" t="n">
        <f aca="false">SUM(I6:M6)</f>
        <v>38</v>
      </c>
    </row>
    <row r="7" customFormat="false" ht="12.75" hidden="false" customHeight="false" outlineLevel="0" collapsed="false">
      <c r="B7" s="0" t="s">
        <v>19</v>
      </c>
      <c r="D7" s="0" t="s">
        <v>131</v>
      </c>
      <c r="E7" s="0" t="n">
        <v>5</v>
      </c>
      <c r="F7" s="0" t="n">
        <v>3</v>
      </c>
      <c r="G7" s="0" t="n">
        <f aca="false">SUM(E7:F7)</f>
        <v>8</v>
      </c>
      <c r="H7" s="0" t="n">
        <v>1</v>
      </c>
      <c r="I7" s="0" t="n">
        <f aca="false">SUM(G7:H7)</f>
        <v>9</v>
      </c>
      <c r="K7" s="0" t="n">
        <v>8</v>
      </c>
      <c r="O7" s="64" t="n">
        <f aca="false">SUM(I7:M7)</f>
        <v>17</v>
      </c>
    </row>
    <row r="8" customFormat="false" ht="12.75" hidden="false" customHeight="false" outlineLevel="0" collapsed="false">
      <c r="B8" s="0" t="s">
        <v>21</v>
      </c>
      <c r="D8" s="0" t="s">
        <v>22</v>
      </c>
      <c r="E8" s="0" t="n">
        <v>1</v>
      </c>
      <c r="F8" s="0" t="n">
        <v>13</v>
      </c>
      <c r="G8" s="0" t="n">
        <f aca="false">SUM(E8:F8)</f>
        <v>14</v>
      </c>
      <c r="H8" s="0" t="n">
        <v>1</v>
      </c>
      <c r="I8" s="0" t="n">
        <f aca="false">SUM(G8:H8)</f>
        <v>15</v>
      </c>
      <c r="O8" s="64" t="n">
        <f aca="false">SUM(I8:M8)</f>
        <v>15</v>
      </c>
    </row>
    <row r="9" customFormat="false" ht="12.75" hidden="false" customHeight="false" outlineLevel="0" collapsed="false">
      <c r="B9" s="0" t="s">
        <v>132</v>
      </c>
      <c r="D9" s="0" t="s">
        <v>25</v>
      </c>
      <c r="E9" s="0" t="n">
        <v>16</v>
      </c>
      <c r="F9" s="0" t="n">
        <v>5</v>
      </c>
      <c r="G9" s="0" t="n">
        <f aca="false">SUM(E9:F9)</f>
        <v>21</v>
      </c>
      <c r="H9" s="0" t="n">
        <v>1</v>
      </c>
      <c r="I9" s="0" t="n">
        <f aca="false">SUM(G9:H9)</f>
        <v>22</v>
      </c>
      <c r="O9" s="64" t="n">
        <f aca="false">SUM(I9:M9)</f>
        <v>22</v>
      </c>
    </row>
    <row r="10" customFormat="false" ht="12.75" hidden="false" customHeight="false" outlineLevel="0" collapsed="false">
      <c r="B10" s="0" t="s">
        <v>26</v>
      </c>
      <c r="D10" s="0" t="s">
        <v>27</v>
      </c>
      <c r="E10" s="0" t="n">
        <v>12</v>
      </c>
      <c r="G10" s="0" t="n">
        <f aca="false">SUM(E10:F10)</f>
        <v>12</v>
      </c>
      <c r="H10" s="0" t="n">
        <v>1</v>
      </c>
      <c r="I10" s="0" t="n">
        <f aca="false">SUM(G10:H10)</f>
        <v>13</v>
      </c>
      <c r="K10" s="0" t="n">
        <v>13</v>
      </c>
      <c r="L10" s="0" t="n">
        <v>12</v>
      </c>
      <c r="M10" s="0" t="n">
        <v>10</v>
      </c>
      <c r="O10" s="64" t="n">
        <f aca="false">SUM(I10:M10)</f>
        <v>48</v>
      </c>
    </row>
    <row r="11" customFormat="false" ht="12.75" hidden="false" customHeight="false" outlineLevel="0" collapsed="false">
      <c r="B11" s="0" t="s">
        <v>127</v>
      </c>
      <c r="D11" s="0" t="s">
        <v>71</v>
      </c>
    </row>
    <row r="12" customFormat="false" ht="12.75" hidden="false" customHeight="false" outlineLevel="0" collapsed="false">
      <c r="C12" s="0" t="s">
        <v>85</v>
      </c>
      <c r="K12" s="0" t="n">
        <v>5</v>
      </c>
      <c r="L12" s="0" t="n">
        <v>5</v>
      </c>
      <c r="M12" s="0" t="n">
        <v>11</v>
      </c>
      <c r="O12" s="64" t="n">
        <f aca="false">SUM(I12:M12)</f>
        <v>21</v>
      </c>
    </row>
    <row r="13" customFormat="false" ht="12.75" hidden="false" customHeight="false" outlineLevel="0" collapsed="false">
      <c r="A13" s="35"/>
      <c r="B13" s="35"/>
      <c r="C13" s="35" t="s">
        <v>133</v>
      </c>
      <c r="D13" s="35"/>
      <c r="E13" s="35"/>
      <c r="F13" s="35"/>
      <c r="G13" s="35"/>
      <c r="H13" s="35"/>
      <c r="I13" s="35"/>
      <c r="J13" s="35"/>
      <c r="K13" s="35"/>
      <c r="L13" s="35"/>
      <c r="M13" s="35" t="n">
        <f aca="false">17+18</f>
        <v>35</v>
      </c>
      <c r="N13" s="35"/>
      <c r="O13" s="68" t="n">
        <f aca="false">SUM(I13:M13)</f>
        <v>35</v>
      </c>
    </row>
    <row r="14" customFormat="false" ht="12.75" hidden="false" customHeight="false" outlineLevel="0" collapsed="false">
      <c r="C14" s="0" t="s">
        <v>79</v>
      </c>
      <c r="M14" s="0" t="n">
        <v>20</v>
      </c>
      <c r="O14" s="64" t="n">
        <f aca="false">SUM(I14:M14)</f>
        <v>20</v>
      </c>
    </row>
    <row r="15" customFormat="false" ht="12.75" hidden="false" customHeight="false" outlineLevel="0" collapsed="false">
      <c r="A15" s="35"/>
      <c r="B15" s="35"/>
      <c r="C15" s="35" t="s">
        <v>134</v>
      </c>
      <c r="D15" s="35"/>
      <c r="E15" s="35"/>
      <c r="F15" s="35"/>
      <c r="G15" s="35"/>
      <c r="H15" s="35"/>
      <c r="I15" s="35"/>
      <c r="J15" s="35"/>
      <c r="K15" s="35"/>
      <c r="L15" s="35"/>
      <c r="M15" s="35" t="n">
        <f aca="false">13+41+16</f>
        <v>70</v>
      </c>
      <c r="N15" s="35"/>
      <c r="O15" s="68" t="n">
        <f aca="false">SUM(I15:M15)</f>
        <v>70</v>
      </c>
    </row>
    <row r="16" customFormat="false" ht="12.75" hidden="false" customHeight="false" outlineLevel="0" collapsed="false">
      <c r="B16" s="1" t="s">
        <v>135</v>
      </c>
      <c r="C16" s="1"/>
      <c r="D16" s="1"/>
      <c r="E16" s="1" t="n">
        <f aca="false">SUM(E4:E15)</f>
        <v>76</v>
      </c>
      <c r="F16" s="1" t="n">
        <f aca="false">SUM(F4:F15)</f>
        <v>38</v>
      </c>
      <c r="G16" s="1" t="n">
        <f aca="false">SUM(G4:G15)</f>
        <v>114</v>
      </c>
      <c r="H16" s="1" t="n">
        <f aca="false">SUM(H4:H15)</f>
        <v>8</v>
      </c>
      <c r="I16" s="1" t="n">
        <f aca="false">SUM(I4:I15)</f>
        <v>122</v>
      </c>
      <c r="J16" s="1"/>
      <c r="K16" s="1" t="n">
        <f aca="false">SUM(K4:K15)</f>
        <v>69</v>
      </c>
      <c r="L16" s="1" t="n">
        <f aca="false">SUM(L4:L15)</f>
        <v>64</v>
      </c>
      <c r="M16" s="1" t="n">
        <f aca="false">SUM(M4:M15)</f>
        <v>146</v>
      </c>
      <c r="N16" s="1"/>
      <c r="O16" s="29" t="n">
        <f aca="false">SUM(I16:M16)</f>
        <v>401</v>
      </c>
    </row>
    <row r="18" customFormat="false" ht="12.75" hidden="false" customHeight="false" outlineLevel="0" collapsed="false">
      <c r="A18" s="1" t="s">
        <v>136</v>
      </c>
      <c r="D18" s="0" t="s">
        <v>29</v>
      </c>
    </row>
    <row r="19" customFormat="false" ht="12.75" hidden="false" customHeight="false" outlineLevel="0" collapsed="false">
      <c r="B19" s="0" t="s">
        <v>137</v>
      </c>
      <c r="I19" s="0" t="n">
        <v>3</v>
      </c>
      <c r="O19" s="64" t="n">
        <f aca="false">SUM(I19:M19)</f>
        <v>3</v>
      </c>
    </row>
    <row r="20" customFormat="false" ht="12.75" hidden="false" customHeight="false" outlineLevel="0" collapsed="false">
      <c r="B20" s="0" t="s">
        <v>138</v>
      </c>
      <c r="I20" s="0" t="n">
        <v>84</v>
      </c>
      <c r="O20" s="64" t="n">
        <f aca="false">SUM(I20:M20)</f>
        <v>84</v>
      </c>
    </row>
    <row r="21" customFormat="false" ht="12.75" hidden="false" customHeight="false" outlineLevel="0" collapsed="false">
      <c r="B21" s="0" t="s">
        <v>139</v>
      </c>
      <c r="I21" s="0" t="n">
        <v>99</v>
      </c>
      <c r="O21" s="64" t="n">
        <f aca="false">SUM(I21:M21)</f>
        <v>99</v>
      </c>
    </row>
    <row r="22" customFormat="false" ht="12.75" hidden="false" customHeight="false" outlineLevel="0" collapsed="false">
      <c r="B22" s="0" t="s">
        <v>140</v>
      </c>
      <c r="O22" s="64" t="n">
        <f aca="false">SUM(I22:M22)</f>
        <v>0</v>
      </c>
    </row>
    <row r="23" customFormat="false" ht="12.75" hidden="false" customHeight="false" outlineLevel="0" collapsed="false">
      <c r="B23" s="1" t="s">
        <v>141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9" t="n">
        <f aca="false">SUM(O19:O22)</f>
        <v>186</v>
      </c>
    </row>
    <row r="25" customFormat="false" ht="12.75" hidden="false" customHeight="false" outlineLevel="0" collapsed="false">
      <c r="A25" s="1" t="s">
        <v>142</v>
      </c>
      <c r="D25" s="0" t="s">
        <v>143</v>
      </c>
    </row>
    <row r="26" customFormat="false" ht="12.75" hidden="false" customHeight="false" outlineLevel="0" collapsed="false">
      <c r="B26" s="0" t="s">
        <v>144</v>
      </c>
      <c r="E26" s="0" t="n">
        <v>15</v>
      </c>
      <c r="F26" s="0" t="n">
        <v>22</v>
      </c>
      <c r="G26" s="0" t="n">
        <f aca="false">SUM(E26:F26)</f>
        <v>37</v>
      </c>
      <c r="H26" s="0" t="n">
        <v>3</v>
      </c>
      <c r="I26" s="0" t="n">
        <f aca="false">SUM(G26:H26)</f>
        <v>40</v>
      </c>
      <c r="M26" s="0" t="n">
        <v>40</v>
      </c>
      <c r="O26" s="64" t="n">
        <f aca="false">SUM(I26:M26)</f>
        <v>80</v>
      </c>
    </row>
    <row r="27" customFormat="false" ht="12.75" hidden="false" customHeight="false" outlineLevel="0" collapsed="false">
      <c r="B27" s="0" t="s">
        <v>145</v>
      </c>
      <c r="E27" s="0" t="n">
        <v>13</v>
      </c>
      <c r="F27" s="0" t="n">
        <v>12</v>
      </c>
      <c r="G27" s="0" t="n">
        <f aca="false">SUM(E27:F27)</f>
        <v>25</v>
      </c>
      <c r="I27" s="0" t="n">
        <f aca="false">SUM(G27:H27)</f>
        <v>25</v>
      </c>
      <c r="O27" s="64" t="n">
        <f aca="false">SUM(I27:M27)</f>
        <v>25</v>
      </c>
    </row>
    <row r="28" customFormat="false" ht="12.75" hidden="false" customHeight="false" outlineLevel="0" collapsed="false">
      <c r="B28" s="0" t="s">
        <v>146</v>
      </c>
      <c r="E28" s="0" t="n">
        <v>8</v>
      </c>
      <c r="F28" s="0" t="n">
        <v>18</v>
      </c>
      <c r="G28" s="0" t="n">
        <f aca="false">SUM(E28:F28)</f>
        <v>26</v>
      </c>
      <c r="H28" s="0" t="n">
        <v>1</v>
      </c>
      <c r="I28" s="0" t="n">
        <f aca="false">SUM(G28:H28)</f>
        <v>27</v>
      </c>
      <c r="O28" s="64" t="n">
        <f aca="false">SUM(I28:M28)</f>
        <v>27</v>
      </c>
    </row>
    <row r="29" customFormat="false" ht="12.75" hidden="false" customHeight="false" outlineLevel="0" collapsed="false">
      <c r="B29" s="0" t="s">
        <v>147</v>
      </c>
      <c r="E29" s="0" t="n">
        <v>9</v>
      </c>
      <c r="F29" s="0" t="n">
        <v>16</v>
      </c>
      <c r="G29" s="0" t="n">
        <f aca="false">SUM(E29:F29)</f>
        <v>25</v>
      </c>
      <c r="H29" s="0" t="n">
        <v>1</v>
      </c>
      <c r="I29" s="0" t="n">
        <f aca="false">SUM(G29:H29)</f>
        <v>26</v>
      </c>
      <c r="O29" s="64" t="n">
        <f aca="false">SUM(I29:M29)</f>
        <v>26</v>
      </c>
    </row>
    <row r="30" customFormat="false" ht="12.75" hidden="false" customHeight="false" outlineLevel="0" collapsed="false">
      <c r="B30" s="1" t="s">
        <v>148</v>
      </c>
      <c r="C30" s="1"/>
      <c r="D30" s="1"/>
      <c r="E30" s="1" t="n">
        <f aca="false">SUM(E26:E29)</f>
        <v>45</v>
      </c>
      <c r="F30" s="1" t="n">
        <f aca="false">SUM(F26:F29)</f>
        <v>68</v>
      </c>
      <c r="G30" s="1" t="n">
        <f aca="false">SUM(G26:G29)</f>
        <v>113</v>
      </c>
      <c r="H30" s="1" t="n">
        <f aca="false">SUM(H26:H29)</f>
        <v>5</v>
      </c>
      <c r="I30" s="1" t="n">
        <f aca="false">SUM(I26:I29)</f>
        <v>118</v>
      </c>
      <c r="J30" s="1"/>
      <c r="K30" s="1"/>
      <c r="L30" s="1"/>
      <c r="M30" s="1"/>
      <c r="N30" s="1"/>
      <c r="O30" s="29" t="n">
        <f aca="false">SUM(O26:O29)</f>
        <v>158</v>
      </c>
    </row>
    <row r="32" customFormat="false" ht="12.75" hidden="false" customHeight="false" outlineLevel="0" collapsed="false">
      <c r="A32" s="1" t="s">
        <v>149</v>
      </c>
      <c r="B32" s="1"/>
      <c r="C32" s="1"/>
      <c r="D32" s="0" t="s">
        <v>150</v>
      </c>
      <c r="E32" s="1" t="n">
        <v>59</v>
      </c>
      <c r="F32" s="1" t="n">
        <v>22</v>
      </c>
      <c r="G32" s="1" t="n">
        <f aca="false">SUM(E32:F32)</f>
        <v>81</v>
      </c>
      <c r="H32" s="1" t="n">
        <v>7</v>
      </c>
      <c r="I32" s="1" t="n">
        <f aca="false">SUM(G32:H32)</f>
        <v>88</v>
      </c>
      <c r="J32" s="1"/>
      <c r="K32" s="1"/>
      <c r="L32" s="1"/>
      <c r="M32" s="1"/>
      <c r="N32" s="1"/>
      <c r="O32" s="69" t="n">
        <f aca="false">SUM(I32:M32)</f>
        <v>88</v>
      </c>
    </row>
    <row r="34" customFormat="false" ht="12.75" hidden="false" customHeight="false" outlineLevel="0" collapsed="false">
      <c r="A34" s="1" t="s">
        <v>151</v>
      </c>
    </row>
    <row r="35" customFormat="false" ht="12.75" hidden="false" customHeight="false" outlineLevel="0" collapsed="false">
      <c r="B35" s="0" t="s">
        <v>70</v>
      </c>
      <c r="D35" s="0" t="s">
        <v>71</v>
      </c>
    </row>
    <row r="36" customFormat="false" ht="12.75" hidden="false" customHeight="false" outlineLevel="0" collapsed="false">
      <c r="A36" s="35"/>
      <c r="B36" s="35"/>
      <c r="C36" s="35" t="s">
        <v>82</v>
      </c>
      <c r="D36" s="35"/>
      <c r="E36" s="35"/>
      <c r="F36" s="35"/>
      <c r="G36" s="35"/>
      <c r="H36" s="35"/>
      <c r="I36" s="35"/>
      <c r="J36" s="35"/>
      <c r="K36" s="35"/>
      <c r="L36" s="35"/>
      <c r="M36" s="35" t="n">
        <f aca="false">5+77</f>
        <v>82</v>
      </c>
      <c r="N36" s="35"/>
      <c r="O36" s="68" t="n">
        <f aca="false">SUM(I36:M36)</f>
        <v>82</v>
      </c>
    </row>
    <row r="37" customFormat="false" ht="12.75" hidden="false" customHeight="false" outlineLevel="0" collapsed="false">
      <c r="C37" s="0" t="s">
        <v>152</v>
      </c>
      <c r="M37" s="0" t="n">
        <v>40</v>
      </c>
      <c r="O37" s="64" t="n">
        <f aca="false">SUM(I37:M37)</f>
        <v>40</v>
      </c>
    </row>
    <row r="38" customFormat="false" ht="12.75" hidden="false" customHeight="false" outlineLevel="0" collapsed="false">
      <c r="C38" s="0" t="s">
        <v>83</v>
      </c>
      <c r="M38" s="0" t="n">
        <v>20</v>
      </c>
      <c r="O38" s="64" t="n">
        <f aca="false">SUM(I38:M38)</f>
        <v>20</v>
      </c>
    </row>
    <row r="39" customFormat="false" ht="12.75" hidden="false" customHeight="false" outlineLevel="0" collapsed="false">
      <c r="C39" s="0" t="s">
        <v>85</v>
      </c>
      <c r="M39" s="0" t="n">
        <v>2</v>
      </c>
      <c r="O39" s="64" t="n">
        <f aca="false">SUM(I39:M39)</f>
        <v>2</v>
      </c>
    </row>
    <row r="40" customFormat="false" ht="12.75" hidden="false" customHeight="false" outlineLevel="0" collapsed="false">
      <c r="A40" s="40"/>
      <c r="B40" s="40" t="s">
        <v>87</v>
      </c>
      <c r="C40" s="40"/>
      <c r="D40" s="40" t="s">
        <v>88</v>
      </c>
      <c r="E40" s="40"/>
      <c r="F40" s="40"/>
      <c r="G40" s="40"/>
      <c r="H40" s="40"/>
      <c r="I40" s="40"/>
      <c r="J40" s="40"/>
      <c r="K40" s="40"/>
      <c r="L40" s="40"/>
      <c r="M40" s="40" t="n">
        <v>120</v>
      </c>
      <c r="N40" s="40"/>
      <c r="O40" s="70" t="n">
        <f aca="false">SUM(I40:M40)</f>
        <v>120</v>
      </c>
    </row>
    <row r="41" customFormat="false" ht="12.75" hidden="false" customHeight="false" outlineLevel="0" collapsed="false">
      <c r="B41" s="0" t="s">
        <v>89</v>
      </c>
      <c r="D41" s="0" t="s">
        <v>88</v>
      </c>
      <c r="M41" s="0" t="n">
        <v>11</v>
      </c>
      <c r="O41" s="64" t="n">
        <f aca="false">SUM(I41:M41)</f>
        <v>11</v>
      </c>
    </row>
    <row r="42" customFormat="false" ht="12.75" hidden="false" customHeight="false" outlineLevel="0" collapsed="false">
      <c r="B42" s="0" t="s">
        <v>90</v>
      </c>
      <c r="D42" s="0" t="s">
        <v>91</v>
      </c>
      <c r="M42" s="0" t="n">
        <v>41</v>
      </c>
      <c r="O42" s="64" t="n">
        <f aca="false">SUM(I42:M42)</f>
        <v>41</v>
      </c>
    </row>
    <row r="43" customFormat="false" ht="12.75" hidden="false" customHeight="false" outlineLevel="0" collapsed="false">
      <c r="A43" s="44"/>
      <c r="B43" s="44" t="s">
        <v>92</v>
      </c>
      <c r="C43" s="44"/>
      <c r="D43" s="44" t="s">
        <v>93</v>
      </c>
      <c r="E43" s="44"/>
      <c r="F43" s="44"/>
      <c r="G43" s="44"/>
      <c r="H43" s="44"/>
      <c r="I43" s="44"/>
      <c r="J43" s="44"/>
      <c r="K43" s="44"/>
      <c r="L43" s="44"/>
      <c r="M43" s="44" t="n">
        <v>96</v>
      </c>
      <c r="N43" s="44"/>
      <c r="O43" s="71" t="n">
        <f aca="false">SUM(I43:M43)</f>
        <v>96</v>
      </c>
    </row>
    <row r="44" customFormat="false" ht="12.75" hidden="false" customHeight="false" outlineLevel="0" collapsed="false">
      <c r="B44" s="0" t="s">
        <v>94</v>
      </c>
      <c r="D44" s="0" t="s">
        <v>95</v>
      </c>
      <c r="M44" s="0" t="n">
        <v>9</v>
      </c>
      <c r="O44" s="64" t="n">
        <f aca="false">SUM(I44:M44)</f>
        <v>9</v>
      </c>
    </row>
    <row r="45" customFormat="false" ht="12.75" hidden="false" customHeight="false" outlineLevel="0" collapsed="false">
      <c r="B45" s="0" t="s">
        <v>96</v>
      </c>
      <c r="D45" s="0" t="s">
        <v>97</v>
      </c>
      <c r="M45" s="0" t="n">
        <v>27</v>
      </c>
      <c r="O45" s="64" t="n">
        <f aca="false">SUM(I45:M45)</f>
        <v>27</v>
      </c>
    </row>
    <row r="46" customFormat="false" ht="12.75" hidden="false" customHeight="false" outlineLevel="0" collapsed="false">
      <c r="B46" s="1" t="s">
        <v>153</v>
      </c>
      <c r="O46" s="29" t="n">
        <f aca="false">SUM(O36:O45)</f>
        <v>448</v>
      </c>
    </row>
    <row r="48" customFormat="false" ht="13.5" hidden="false" customHeight="false" outlineLevel="0" collapsed="false">
      <c r="A48" s="1" t="s">
        <v>107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51" t="n">
        <f aca="false">O16+O23+O30+O32+O46</f>
        <v>1281</v>
      </c>
    </row>
    <row r="49" customFormat="false" ht="13.5" hidden="false" customHeight="false" outlineLevel="0" collapsed="false"/>
    <row r="51" customFormat="false" ht="25.5" hidden="false" customHeight="false" outlineLevel="0" collapsed="false">
      <c r="A51" s="1" t="s">
        <v>108</v>
      </c>
      <c r="D51" s="56" t="s">
        <v>154</v>
      </c>
    </row>
    <row r="52" customFormat="false" ht="12.75" hidden="false" customHeight="false" outlineLevel="0" collapsed="false">
      <c r="B52" s="0" t="s">
        <v>155</v>
      </c>
      <c r="D52" s="0" t="s">
        <v>156</v>
      </c>
      <c r="E52" s="0" t="n">
        <v>9</v>
      </c>
      <c r="F52" s="0" t="n">
        <v>11</v>
      </c>
      <c r="G52" s="0" t="n">
        <f aca="false">SUM(E52:F52)</f>
        <v>20</v>
      </c>
      <c r="I52" s="0" t="n">
        <f aca="false">SUM(G52:H52)</f>
        <v>20</v>
      </c>
      <c r="M52" s="0" t="n">
        <v>3</v>
      </c>
      <c r="O52" s="64" t="n">
        <f aca="false">SUM(I52:M52)</f>
        <v>23</v>
      </c>
    </row>
    <row r="53" customFormat="false" ht="12.75" hidden="false" customHeight="false" outlineLevel="0" collapsed="false">
      <c r="B53" s="0" t="s">
        <v>157</v>
      </c>
      <c r="D53" s="0" t="s">
        <v>156</v>
      </c>
      <c r="E53" s="0" t="n">
        <v>5</v>
      </c>
      <c r="F53" s="0" t="n">
        <v>3</v>
      </c>
      <c r="G53" s="0" t="n">
        <f aca="false">SUM(E53:F53)</f>
        <v>8</v>
      </c>
      <c r="I53" s="0" t="n">
        <f aca="false">SUM(G53:H53)</f>
        <v>8</v>
      </c>
      <c r="M53" s="0" t="n">
        <v>9</v>
      </c>
      <c r="O53" s="64" t="n">
        <f aca="false">SUM(I53:M53)</f>
        <v>17</v>
      </c>
    </row>
    <row r="54" customFormat="false" ht="12.75" hidden="false" customHeight="false" outlineLevel="0" collapsed="false">
      <c r="B54" s="0" t="s">
        <v>158</v>
      </c>
      <c r="D54" s="0" t="s">
        <v>156</v>
      </c>
      <c r="E54" s="0" t="n">
        <v>10</v>
      </c>
      <c r="F54" s="0" t="n">
        <v>11</v>
      </c>
      <c r="G54" s="0" t="n">
        <f aca="false">SUM(E54:F54)</f>
        <v>21</v>
      </c>
      <c r="I54" s="0" t="n">
        <f aca="false">SUM(G54:H54)</f>
        <v>21</v>
      </c>
      <c r="M54" s="0" t="n">
        <v>12</v>
      </c>
      <c r="O54" s="64" t="n">
        <f aca="false">SUM(I54:M54)</f>
        <v>33</v>
      </c>
    </row>
    <row r="55" customFormat="false" ht="12.75" hidden="false" customHeight="false" outlineLevel="0" collapsed="false">
      <c r="B55" s="0" t="s">
        <v>159</v>
      </c>
      <c r="D55" s="0" t="s">
        <v>160</v>
      </c>
      <c r="E55" s="0" t="n">
        <v>20</v>
      </c>
      <c r="F55" s="0" t="n">
        <v>15</v>
      </c>
      <c r="G55" s="0" t="n">
        <f aca="false">SUM(E55:F55)</f>
        <v>35</v>
      </c>
      <c r="I55" s="0" t="n">
        <f aca="false">SUM(G55:H55)</f>
        <v>35</v>
      </c>
      <c r="O55" s="64" t="n">
        <f aca="false">SUM(I55:M55)</f>
        <v>35</v>
      </c>
    </row>
    <row r="56" customFormat="false" ht="12.75" hidden="false" customHeight="false" outlineLevel="0" collapsed="false">
      <c r="B56" s="0" t="s">
        <v>161</v>
      </c>
      <c r="D56" s="0" t="s">
        <v>160</v>
      </c>
      <c r="E56" s="0" t="n">
        <v>4</v>
      </c>
      <c r="F56" s="0" t="n">
        <v>5</v>
      </c>
      <c r="G56" s="0" t="n">
        <f aca="false">SUM(E56:F56)</f>
        <v>9</v>
      </c>
      <c r="I56" s="0" t="n">
        <f aca="false">SUM(G56:H56)</f>
        <v>9</v>
      </c>
      <c r="O56" s="64" t="n">
        <f aca="false">SUM(I56:M56)</f>
        <v>9</v>
      </c>
    </row>
    <row r="57" customFormat="false" ht="12.75" hidden="false" customHeight="false" outlineLevel="0" collapsed="false">
      <c r="B57" s="0" t="s">
        <v>162</v>
      </c>
      <c r="D57" s="0" t="s">
        <v>163</v>
      </c>
      <c r="E57" s="0" t="n">
        <v>10</v>
      </c>
      <c r="F57" s="0" t="n">
        <v>13</v>
      </c>
      <c r="G57" s="0" t="n">
        <f aca="false">SUM(E57:F57)</f>
        <v>23</v>
      </c>
      <c r="I57" s="0" t="n">
        <f aca="false">SUM(G57:H57)</f>
        <v>23</v>
      </c>
      <c r="M57" s="0" t="n">
        <v>4</v>
      </c>
      <c r="O57" s="64" t="n">
        <f aca="false">SUM(I57:M57)</f>
        <v>27</v>
      </c>
    </row>
    <row r="58" customFormat="false" ht="12.75" hidden="false" customHeight="false" outlineLevel="0" collapsed="false">
      <c r="B58" s="0" t="s">
        <v>164</v>
      </c>
      <c r="G58" s="0" t="n">
        <f aca="false">SUM(E58:F58)</f>
        <v>0</v>
      </c>
      <c r="I58" s="0" t="n">
        <f aca="false">SUM(G58:H58)</f>
        <v>0</v>
      </c>
      <c r="O58" s="64" t="n">
        <f aca="false">SUM(I58:M58)</f>
        <v>0</v>
      </c>
    </row>
    <row r="59" customFormat="false" ht="12.75" hidden="false" customHeight="false" outlineLevel="0" collapsed="false">
      <c r="B59" s="0" t="s">
        <v>165</v>
      </c>
      <c r="D59" s="0" t="s">
        <v>166</v>
      </c>
      <c r="E59" s="0" t="n">
        <v>50</v>
      </c>
      <c r="G59" s="0" t="n">
        <f aca="false">SUM(E59:F59)</f>
        <v>50</v>
      </c>
      <c r="I59" s="0" t="n">
        <f aca="false">SUM(G59:H59)</f>
        <v>50</v>
      </c>
      <c r="M59" s="0" t="n">
        <v>70</v>
      </c>
      <c r="O59" s="64" t="n">
        <f aca="false">SUM(I59:M59)</f>
        <v>120</v>
      </c>
    </row>
    <row r="60" customFormat="false" ht="12.75" hidden="false" customHeight="false" outlineLevel="0" collapsed="false">
      <c r="B60" s="0" t="s">
        <v>110</v>
      </c>
      <c r="D60" s="0" t="s">
        <v>111</v>
      </c>
      <c r="E60" s="0" t="n">
        <v>40</v>
      </c>
      <c r="G60" s="0" t="n">
        <f aca="false">SUM(E60:F60)</f>
        <v>40</v>
      </c>
      <c r="I60" s="0" t="n">
        <f aca="false">SUM(G60:H60)</f>
        <v>40</v>
      </c>
      <c r="O60" s="64" t="n">
        <f aca="false">SUM(I60:M60)</f>
        <v>40</v>
      </c>
    </row>
    <row r="61" customFormat="false" ht="12.75" hidden="false" customHeight="false" outlineLevel="0" collapsed="false">
      <c r="B61" s="0" t="s">
        <v>167</v>
      </c>
      <c r="D61" s="0" t="s">
        <v>113</v>
      </c>
      <c r="O61" s="64" t="n">
        <f aca="false">SUM(I61:M61)</f>
        <v>0</v>
      </c>
    </row>
    <row r="62" customFormat="false" ht="12.75" hidden="false" customHeight="false" outlineLevel="0" collapsed="false">
      <c r="A62" s="40"/>
      <c r="B62" s="40"/>
      <c r="C62" s="40" t="s">
        <v>114</v>
      </c>
      <c r="D62" s="40"/>
      <c r="E62" s="40"/>
      <c r="F62" s="40"/>
      <c r="G62" s="40"/>
      <c r="H62" s="40"/>
      <c r="I62" s="40"/>
      <c r="J62" s="40"/>
      <c r="K62" s="40"/>
      <c r="L62" s="40"/>
      <c r="M62" s="40" t="n">
        <v>40</v>
      </c>
      <c r="N62" s="40"/>
      <c r="O62" s="70" t="n">
        <f aca="false">SUM(I62:M62)</f>
        <v>40</v>
      </c>
    </row>
    <row r="63" customFormat="false" ht="12.75" hidden="false" customHeight="false" outlineLevel="0" collapsed="false">
      <c r="C63" s="0" t="s">
        <v>168</v>
      </c>
      <c r="M63" s="0" t="n">
        <v>8</v>
      </c>
      <c r="O63" s="64" t="n">
        <f aca="false">SUM(I63:M63)</f>
        <v>8</v>
      </c>
    </row>
    <row r="64" customFormat="false" ht="12.75" hidden="false" customHeight="false" outlineLevel="0" collapsed="false">
      <c r="C64" s="0" t="s">
        <v>85</v>
      </c>
      <c r="M64" s="0" t="n">
        <v>3</v>
      </c>
      <c r="O64" s="64" t="n">
        <f aca="false">SUM(I64:M64)</f>
        <v>3</v>
      </c>
    </row>
    <row r="65" customFormat="false" ht="13.5" hidden="false" customHeight="false" outlineLevel="0" collapsed="false">
      <c r="B65" s="1" t="s">
        <v>116</v>
      </c>
      <c r="C65" s="1"/>
      <c r="D65" s="1"/>
      <c r="E65" s="1" t="n">
        <f aca="false">SUM(E52:E64)</f>
        <v>148</v>
      </c>
      <c r="F65" s="1" t="n">
        <f aca="false">SUM(F52:F64)</f>
        <v>58</v>
      </c>
      <c r="G65" s="1" t="n">
        <f aca="false">SUM(G52:G64)</f>
        <v>206</v>
      </c>
      <c r="H65" s="1" t="n">
        <f aca="false">SUM(H52:H64)</f>
        <v>0</v>
      </c>
      <c r="I65" s="1" t="n">
        <f aca="false">SUM(I52:I64)</f>
        <v>206</v>
      </c>
      <c r="J65" s="1"/>
      <c r="K65" s="1"/>
      <c r="L65" s="1"/>
      <c r="M65" s="1" t="n">
        <f aca="false">SUM(M52:M64)</f>
        <v>149</v>
      </c>
      <c r="N65" s="1"/>
      <c r="O65" s="72" t="n">
        <f aca="false">SUM(O52:O64)</f>
        <v>355</v>
      </c>
    </row>
    <row r="66" customFormat="false" ht="13.5" hidden="false" customHeight="false" outlineLevel="0" collapsed="false"/>
    <row r="68" customFormat="false" ht="25.5" hidden="false" customHeight="false" outlineLevel="0" collapsed="false">
      <c r="A68" s="1" t="s">
        <v>118</v>
      </c>
      <c r="D68" s="56" t="s">
        <v>169</v>
      </c>
    </row>
    <row r="69" customFormat="false" ht="12.75" hidden="false" customHeight="false" outlineLevel="0" collapsed="false">
      <c r="B69" s="0" t="s">
        <v>170</v>
      </c>
      <c r="I69" s="0" t="n">
        <v>6</v>
      </c>
      <c r="O69" s="64" t="n">
        <f aca="false">SUM(I69:M69)</f>
        <v>6</v>
      </c>
    </row>
    <row r="70" customFormat="false" ht="12.75" hidden="false" customHeight="false" outlineLevel="0" collapsed="false">
      <c r="B70" s="0" t="s">
        <v>171</v>
      </c>
      <c r="I70" s="0" t="n">
        <v>11</v>
      </c>
      <c r="O70" s="64" t="n">
        <f aca="false">SUM(I70:M70)</f>
        <v>11</v>
      </c>
    </row>
    <row r="71" customFormat="false" ht="12.75" hidden="false" customHeight="false" outlineLevel="0" collapsed="false">
      <c r="B71" s="0" t="s">
        <v>172</v>
      </c>
      <c r="I71" s="0" t="n">
        <v>4</v>
      </c>
      <c r="O71" s="64" t="n">
        <f aca="false">SUM(I71:M71)</f>
        <v>4</v>
      </c>
    </row>
    <row r="72" customFormat="false" ht="12.75" hidden="false" customHeight="false" outlineLevel="0" collapsed="false">
      <c r="B72" s="0" t="s">
        <v>173</v>
      </c>
      <c r="I72" s="0" t="n">
        <v>39</v>
      </c>
      <c r="O72" s="64" t="n">
        <f aca="false">SUM(I72:M72)</f>
        <v>39</v>
      </c>
    </row>
    <row r="73" customFormat="false" ht="12.75" hidden="false" customHeight="false" outlineLevel="0" collapsed="false">
      <c r="B73" s="0" t="s">
        <v>174</v>
      </c>
      <c r="I73" s="0" t="n">
        <v>9</v>
      </c>
      <c r="O73" s="64" t="n">
        <f aca="false">SUM(I73:M73)</f>
        <v>9</v>
      </c>
    </row>
    <row r="74" customFormat="false" ht="12.75" hidden="false" customHeight="false" outlineLevel="0" collapsed="false">
      <c r="B74" s="0" t="s">
        <v>175</v>
      </c>
      <c r="I74" s="0" t="n">
        <v>45</v>
      </c>
      <c r="O74" s="64" t="n">
        <f aca="false">SUM(I74:M74)</f>
        <v>45</v>
      </c>
    </row>
    <row r="75" customFormat="false" ht="12.75" hidden="false" customHeight="false" outlineLevel="0" collapsed="false">
      <c r="B75" s="0" t="s">
        <v>176</v>
      </c>
      <c r="I75" s="0" t="n">
        <v>1</v>
      </c>
      <c r="O75" s="64" t="n">
        <f aca="false">SUM(I75:M75)</f>
        <v>1</v>
      </c>
    </row>
    <row r="76" customFormat="false" ht="12.75" hidden="false" customHeight="false" outlineLevel="0" collapsed="false">
      <c r="B76" s="0" t="s">
        <v>92</v>
      </c>
      <c r="M76" s="0" t="n">
        <v>1</v>
      </c>
      <c r="O76" s="64" t="n">
        <f aca="false">SUM(I76:M76)</f>
        <v>1</v>
      </c>
    </row>
    <row r="77" customFormat="false" ht="12.75" hidden="false" customHeight="false" outlineLevel="0" collapsed="false">
      <c r="A77" s="40"/>
      <c r="B77" s="40" t="s">
        <v>114</v>
      </c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 t="n">
        <v>10</v>
      </c>
      <c r="N77" s="40"/>
      <c r="O77" s="70" t="n">
        <f aca="false">SUM(I77:M77)</f>
        <v>10</v>
      </c>
    </row>
    <row r="78" customFormat="false" ht="12.75" hidden="false" customHeight="false" outlineLevel="0" collapsed="false">
      <c r="B78" s="0" t="s">
        <v>167</v>
      </c>
      <c r="M78" s="0" t="n">
        <v>48</v>
      </c>
      <c r="O78" s="64" t="n">
        <f aca="false">SUM(I78:M78)</f>
        <v>48</v>
      </c>
    </row>
    <row r="79" customFormat="false" ht="13.5" hidden="false" customHeight="false" outlineLevel="0" collapsed="false">
      <c r="B79" s="1"/>
      <c r="C79" s="1"/>
      <c r="D79" s="1"/>
      <c r="E79" s="1"/>
      <c r="F79" s="1"/>
      <c r="G79" s="1"/>
      <c r="H79" s="1"/>
      <c r="I79" s="73" t="n">
        <f aca="false">SUM(I69:I78)</f>
        <v>115</v>
      </c>
      <c r="J79" s="1"/>
      <c r="K79" s="1"/>
      <c r="L79" s="1"/>
      <c r="M79" s="1"/>
      <c r="N79" s="1"/>
      <c r="O79" s="72" t="n">
        <f aca="false">SUM(O69:O78)</f>
        <v>174</v>
      </c>
    </row>
    <row r="80" customFormat="false" ht="13.5" hidden="false" customHeight="false" outlineLevel="0" collapsed="false"/>
  </sheetData>
  <mergeCells count="1">
    <mergeCell ref="K1:M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2000-10-03T14:42:56Z</dcterms:created>
  <dc:creator>Lisa B. Cousino  (x3-6343)</dc:creator>
  <dc:description/>
  <dc:language>en-US</dc:language>
  <cp:lastModifiedBy>Lorie Belsha</cp:lastModifiedBy>
  <cp:lastPrinted>2001-01-22T13:58:29Z</cp:lastPrinted>
  <cp:revision>0</cp:revision>
  <dc:subject/>
  <dc:title/>
</cp:coreProperties>
</file>