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backed out volume mgmt and bob hall's cc (3) for mgmt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5</xdr:col>
                <xdr:colOff>62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<sst xmlns="http://schemas.openxmlformats.org/spreadsheetml/2006/main" count="41" uniqueCount="28">
  <si>
    <t xml:space="preserve">ENRON NETWORKS - ENERGY OPERATIONS</t>
  </si>
  <si>
    <t xml:space="preserve">2002 PLAN vs 2001 FORECAST HEADCOUNT</t>
  </si>
  <si>
    <t xml:space="preserve">EA</t>
  </si>
  <si>
    <t xml:space="preserve">EGM</t>
  </si>
  <si>
    <t xml:space="preserve">EIM</t>
  </si>
  <si>
    <t xml:space="preserve">EES</t>
  </si>
  <si>
    <t xml:space="preserve">EBS</t>
  </si>
  <si>
    <t xml:space="preserve">Other</t>
  </si>
  <si>
    <t xml:space="preserve">Total</t>
  </si>
  <si>
    <t xml:space="preserve">Function</t>
  </si>
  <si>
    <t xml:space="preserve">2001 Forecast</t>
  </si>
  <si>
    <t xml:space="preserve">2002 Plan</t>
  </si>
  <si>
    <t xml:space="preserve">Deal Capture / Documentation</t>
  </si>
  <si>
    <t xml:space="preserve">Risk Management</t>
  </si>
  <si>
    <t xml:space="preserve">Logistics</t>
  </si>
  <si>
    <t xml:space="preserve">Volume Management</t>
  </si>
  <si>
    <t xml:space="preserve">Settlements</t>
  </si>
  <si>
    <t xml:space="preserve">Trade Accounting</t>
  </si>
  <si>
    <t xml:space="preserve">Transaction Structuring</t>
  </si>
  <si>
    <t xml:space="preserve">Technology</t>
  </si>
  <si>
    <t xml:space="preserve">Special Projects</t>
  </si>
  <si>
    <t xml:space="preserve">Management</t>
  </si>
  <si>
    <t xml:space="preserve">Subtotal Direct Headcount</t>
  </si>
  <si>
    <t xml:space="preserve">Global</t>
  </si>
  <si>
    <t xml:space="preserve">Global Counterparty/OPD/Rates</t>
  </si>
  <si>
    <t xml:space="preserve">Global Contracts/Records Mgmt</t>
  </si>
  <si>
    <t xml:space="preserve">DPR/Risk Policy/Global Reporting</t>
  </si>
  <si>
    <t xml:space="preserve">Total Headcount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</si>
</sst>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2.7"/>
    <col collapsed="false" customWidth="true" hidden="false" outlineLevel="0" max="3" min="3" style="0" width="10.13"/>
    <col collapsed="false" customWidth="true" hidden="false" outlineLevel="0" max="5" min="5" style="0" width="2.84"/>
    <col collapsed="false" customWidth="true" hidden="false" outlineLevel="0" max="8" min="8" style="0" width="2.84"/>
    <col collapsed="false" customWidth="true" hidden="false" outlineLevel="0" max="11" min="11" style="0" width="2.84"/>
    <col collapsed="false" customWidth="true" hidden="false" outlineLevel="0" max="14" min="14" style="0" width="2.84"/>
    <col collapsed="false" customWidth="true" hidden="false" outlineLevel="0" max="17" min="17" style="0" width="2.84"/>
    <col collapsed="false" customWidth="true" hidden="false" outlineLevel="0" max="20" min="20" style="0" width="2.8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5" customFormat="false" ht="12.75" hidden="false" customHeight="false" outlineLevel="0" collapsed="false">
      <c r="C5" s="2" t="s">
        <v>2</v>
      </c>
      <c r="D5" s="2"/>
      <c r="E5" s="3"/>
      <c r="F5" s="4" t="s">
        <v>3</v>
      </c>
      <c r="G5" s="4"/>
      <c r="H5" s="3"/>
      <c r="I5" s="4" t="s">
        <v>4</v>
      </c>
      <c r="J5" s="4"/>
      <c r="K5" s="3"/>
      <c r="L5" s="4" t="s">
        <v>5</v>
      </c>
      <c r="M5" s="4"/>
      <c r="N5" s="3"/>
      <c r="O5" s="4" t="s">
        <v>6</v>
      </c>
      <c r="P5" s="4"/>
      <c r="Q5" s="3"/>
      <c r="R5" s="4" t="s">
        <v>7</v>
      </c>
      <c r="S5" s="4"/>
      <c r="T5" s="3"/>
      <c r="U5" s="5" t="s">
        <v>8</v>
      </c>
      <c r="V5" s="5"/>
    </row>
    <row r="6" customFormat="false" ht="25.5" hidden="false" customHeight="false" outlineLevel="0" collapsed="false">
      <c r="A6" s="6" t="s">
        <v>9</v>
      </c>
      <c r="C6" s="7" t="s">
        <v>10</v>
      </c>
      <c r="D6" s="8" t="s">
        <v>11</v>
      </c>
      <c r="E6" s="9"/>
      <c r="F6" s="8" t="s">
        <v>10</v>
      </c>
      <c r="G6" s="8" t="s">
        <v>11</v>
      </c>
      <c r="H6" s="9"/>
      <c r="I6" s="8" t="s">
        <v>10</v>
      </c>
      <c r="J6" s="8" t="s">
        <v>11</v>
      </c>
      <c r="K6" s="9"/>
      <c r="L6" s="8" t="s">
        <v>10</v>
      </c>
      <c r="M6" s="8" t="s">
        <v>11</v>
      </c>
      <c r="N6" s="9"/>
      <c r="O6" s="8" t="s">
        <v>10</v>
      </c>
      <c r="P6" s="8" t="s">
        <v>11</v>
      </c>
      <c r="Q6" s="9"/>
      <c r="R6" s="8" t="s">
        <v>10</v>
      </c>
      <c r="S6" s="8" t="s">
        <v>11</v>
      </c>
      <c r="T6" s="9"/>
      <c r="U6" s="8" t="s">
        <v>10</v>
      </c>
      <c r="V6" s="10" t="s">
        <v>11</v>
      </c>
    </row>
    <row r="8" customFormat="false" ht="12.75" hidden="false" customHeight="false" outlineLevel="0" collapsed="false">
      <c r="A8" s="0" t="s">
        <v>12</v>
      </c>
      <c r="C8" s="11" t="n">
        <v>40</v>
      </c>
      <c r="D8" s="11" t="n">
        <f aca="false">29+11</f>
        <v>40</v>
      </c>
      <c r="E8" s="11"/>
      <c r="F8" s="11" t="n">
        <f aca="false">9+1+3+4.5</f>
        <v>17.5</v>
      </c>
      <c r="G8" s="11" t="n">
        <f aca="false">9+1+5+4.5</f>
        <v>19.5</v>
      </c>
      <c r="H8" s="11"/>
      <c r="I8" s="11" t="n">
        <v>2</v>
      </c>
      <c r="J8" s="11" t="n">
        <f aca="false">8+1+1</f>
        <v>10</v>
      </c>
      <c r="K8" s="11"/>
      <c r="L8" s="11" t="n">
        <v>25</v>
      </c>
      <c r="M8" s="11" t="n">
        <v>32</v>
      </c>
      <c r="N8" s="11"/>
      <c r="O8" s="11" t="n">
        <v>0</v>
      </c>
      <c r="P8" s="11" t="n">
        <v>0</v>
      </c>
      <c r="Q8" s="11"/>
      <c r="R8" s="11"/>
      <c r="S8" s="11"/>
      <c r="T8" s="11"/>
      <c r="U8" s="11" t="n">
        <f aca="false">+R8+O8+L8+I8+F8+C8</f>
        <v>84.5</v>
      </c>
      <c r="V8" s="11" t="n">
        <f aca="false">+S8+P8+M8+J8+G8+D8</f>
        <v>101.5</v>
      </c>
    </row>
    <row r="9" customFormat="false" ht="12.75" hidden="false" customHeight="false" outlineLevel="0" collapsed="false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customFormat="false" ht="12.75" hidden="false" customHeight="false" outlineLevel="0" collapsed="false">
      <c r="A10" s="0" t="s">
        <v>13</v>
      </c>
      <c r="C10" s="11" t="n">
        <v>87</v>
      </c>
      <c r="D10" s="11" t="n">
        <f aca="false">65+9+5+8</f>
        <v>87</v>
      </c>
      <c r="E10" s="11"/>
      <c r="F10" s="11" t="n">
        <f aca="false">12+5+6+5+2+13</f>
        <v>43</v>
      </c>
      <c r="G10" s="11" t="n">
        <f aca="false">15+7+8+7+2+15</f>
        <v>54</v>
      </c>
      <c r="H10" s="11"/>
      <c r="I10" s="11" t="n">
        <f aca="false">9+2</f>
        <v>11</v>
      </c>
      <c r="J10" s="11" t="n">
        <f aca="false">17+3</f>
        <v>20</v>
      </c>
      <c r="K10" s="11"/>
      <c r="L10" s="11" t="n">
        <v>33</v>
      </c>
      <c r="M10" s="11" t="n">
        <v>34</v>
      </c>
      <c r="N10" s="11"/>
      <c r="O10" s="11" t="n">
        <v>0</v>
      </c>
      <c r="P10" s="11" t="n">
        <v>0</v>
      </c>
      <c r="Q10" s="11"/>
      <c r="R10" s="11"/>
      <c r="S10" s="11"/>
      <c r="T10" s="11"/>
      <c r="U10" s="11" t="n">
        <f aca="false">+R10+O10+L10+I10+F10+C10</f>
        <v>174</v>
      </c>
      <c r="V10" s="11" t="n">
        <f aca="false">+S10+P10+M10+J10+G10+D10</f>
        <v>195</v>
      </c>
    </row>
    <row r="11" customFormat="false" ht="12.75" hidden="false" customHeight="false" outlineLevel="0" collapsed="false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customFormat="false" ht="12.75" hidden="false" customHeight="false" outlineLevel="0" collapsed="false">
      <c r="A12" s="0" t="s">
        <v>14</v>
      </c>
      <c r="C12" s="11" t="n">
        <v>74</v>
      </c>
      <c r="D12" s="11" t="n">
        <f aca="false">79-5</f>
        <v>74</v>
      </c>
      <c r="E12" s="11"/>
      <c r="F12" s="11" t="n">
        <f aca="false">8+2+6</f>
        <v>16</v>
      </c>
      <c r="G12" s="11" t="n">
        <f aca="false">8+3+9</f>
        <v>20</v>
      </c>
      <c r="H12" s="11"/>
      <c r="I12" s="11" t="n">
        <v>2</v>
      </c>
      <c r="J12" s="11" t="n">
        <v>3</v>
      </c>
      <c r="K12" s="11"/>
      <c r="L12" s="11" t="n">
        <v>29</v>
      </c>
      <c r="M12" s="11" t="n">
        <v>29</v>
      </c>
      <c r="N12" s="11"/>
      <c r="O12" s="11" t="n">
        <v>0</v>
      </c>
      <c r="P12" s="11" t="n">
        <v>0</v>
      </c>
      <c r="Q12" s="11"/>
      <c r="R12" s="11"/>
      <c r="S12" s="11"/>
      <c r="T12" s="11"/>
      <c r="U12" s="11" t="n">
        <f aca="false">+R12+O12+L12+I12+F12+C12</f>
        <v>121</v>
      </c>
      <c r="V12" s="11" t="n">
        <f aca="false">+S12+P12+M12+J12+G12+D12</f>
        <v>126</v>
      </c>
    </row>
    <row r="13" customFormat="false" ht="12.75" hidden="false" customHeight="false" outlineLevel="0" collapsed="false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12.75" hidden="false" customHeight="false" outlineLevel="0" collapsed="false">
      <c r="A14" s="0" t="s">
        <v>15</v>
      </c>
      <c r="C14" s="11" t="n">
        <f aca="false">22+7</f>
        <v>29</v>
      </c>
      <c r="D14" s="11" t="n">
        <f aca="false">21+8</f>
        <v>29</v>
      </c>
      <c r="E14" s="11"/>
      <c r="F14" s="11" t="n">
        <v>0</v>
      </c>
      <c r="G14" s="11" t="n">
        <v>0</v>
      </c>
      <c r="H14" s="11"/>
      <c r="I14" s="11" t="n">
        <v>0</v>
      </c>
      <c r="J14" s="11" t="n">
        <v>0</v>
      </c>
      <c r="K14" s="11"/>
      <c r="L14" s="11" t="n">
        <v>0</v>
      </c>
      <c r="M14" s="11" t="n">
        <v>0</v>
      </c>
      <c r="N14" s="11"/>
      <c r="O14" s="11" t="n">
        <v>0</v>
      </c>
      <c r="P14" s="11" t="n">
        <v>0</v>
      </c>
      <c r="Q14" s="11"/>
      <c r="R14" s="11"/>
      <c r="S14" s="11"/>
      <c r="T14" s="11"/>
      <c r="U14" s="11" t="n">
        <f aca="false">+R14+O14+L14+I14+F14+C14</f>
        <v>29</v>
      </c>
      <c r="V14" s="11" t="n">
        <f aca="false">+S14+P14+M14+J14+G14+D14</f>
        <v>29</v>
      </c>
    </row>
    <row r="15" customFormat="false" ht="12.75" hidden="false" customHeight="false" outlineLevel="0" collapsed="false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2.75" hidden="false" customHeight="false" outlineLevel="0" collapsed="false">
      <c r="A16" s="0" t="s">
        <v>16</v>
      </c>
      <c r="C16" s="11" t="n">
        <v>71</v>
      </c>
      <c r="D16" s="11" t="n">
        <f aca="false">56+15</f>
        <v>71</v>
      </c>
      <c r="E16" s="11"/>
      <c r="F16" s="11" t="n">
        <f aca="false">8+3.5</f>
        <v>11.5</v>
      </c>
      <c r="G16" s="11" t="n">
        <f aca="false">9+3.5</f>
        <v>12.5</v>
      </c>
      <c r="H16" s="11"/>
      <c r="I16" s="11" t="n">
        <f aca="false">15+2</f>
        <v>17</v>
      </c>
      <c r="J16" s="11" t="n">
        <f aca="false">26+3</f>
        <v>29</v>
      </c>
      <c r="K16" s="11"/>
      <c r="L16" s="11" t="n">
        <f aca="false">50+16+13+23</f>
        <v>102</v>
      </c>
      <c r="M16" s="11" t="n">
        <f aca="false">53+45+38+23</f>
        <v>159</v>
      </c>
      <c r="N16" s="11"/>
      <c r="O16" s="11" t="n">
        <v>0</v>
      </c>
      <c r="P16" s="11" t="n">
        <v>0</v>
      </c>
      <c r="Q16" s="11"/>
      <c r="R16" s="11"/>
      <c r="S16" s="11"/>
      <c r="T16" s="11"/>
      <c r="U16" s="11" t="n">
        <f aca="false">+R16+O16+L16+I16+F16+C16</f>
        <v>201.5</v>
      </c>
      <c r="V16" s="11" t="n">
        <f aca="false">+S16+P16+M16+J16+G16+D16</f>
        <v>271.5</v>
      </c>
    </row>
    <row r="17" customFormat="false" ht="12.75" hidden="false" customHeight="false" outlineLevel="0" collapsed="false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2.75" hidden="false" customHeight="false" outlineLevel="0" collapsed="false">
      <c r="A18" s="0" t="s">
        <v>17</v>
      </c>
      <c r="C18" s="11"/>
      <c r="D18" s="11"/>
      <c r="E18" s="11"/>
      <c r="F18" s="11" t="n">
        <f aca="false">8+3+1</f>
        <v>12</v>
      </c>
      <c r="G18" s="11" t="n">
        <f aca="false">10+4+1</f>
        <v>15</v>
      </c>
      <c r="H18" s="11"/>
      <c r="I18" s="11" t="n">
        <v>2</v>
      </c>
      <c r="J18" s="11" t="n">
        <f aca="false">7+1</f>
        <v>8</v>
      </c>
      <c r="K18" s="11"/>
      <c r="L18" s="11" t="n">
        <v>0</v>
      </c>
      <c r="M18" s="11" t="n">
        <v>0</v>
      </c>
      <c r="N18" s="11"/>
      <c r="O18" s="11" t="n">
        <v>0</v>
      </c>
      <c r="P18" s="11" t="n">
        <v>0</v>
      </c>
      <c r="Q18" s="11"/>
      <c r="R18" s="11"/>
      <c r="S18" s="11"/>
      <c r="T18" s="11"/>
      <c r="U18" s="11" t="n">
        <f aca="false">+R18+O18+L18+I18+F18+C18</f>
        <v>14</v>
      </c>
      <c r="V18" s="11" t="n">
        <f aca="false">+S18+P18+M18+J18+G18+D18</f>
        <v>23</v>
      </c>
    </row>
    <row r="19" customFormat="false" ht="12.75" hidden="false" customHeight="false" outlineLevel="0" collapsed="false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customFormat="false" ht="12.75" hidden="false" customHeight="false" outlineLevel="0" collapsed="false">
      <c r="A20" s="0" t="s">
        <v>7</v>
      </c>
      <c r="C20" s="11" t="n">
        <f aca="false">+C21+C22+C23</f>
        <v>0</v>
      </c>
      <c r="D20" s="11" t="n">
        <f aca="false">+D21+D22+D23</f>
        <v>0</v>
      </c>
      <c r="E20" s="11"/>
      <c r="F20" s="11" t="n">
        <f aca="false">+F21+F22+F23</f>
        <v>12</v>
      </c>
      <c r="G20" s="11" t="n">
        <f aca="false">+G21+G22+G23</f>
        <v>12</v>
      </c>
      <c r="H20" s="11"/>
      <c r="I20" s="11" t="n">
        <f aca="false">+I21+I22+I23</f>
        <v>6</v>
      </c>
      <c r="J20" s="11" t="n">
        <f aca="false">+J21+J22+J23</f>
        <v>17</v>
      </c>
      <c r="K20" s="11"/>
      <c r="L20" s="11" t="n">
        <f aca="false">+L21+L22+L23</f>
        <v>0</v>
      </c>
      <c r="M20" s="11" t="n">
        <f aca="false">+M21+M22+M23</f>
        <v>0</v>
      </c>
      <c r="N20" s="11"/>
      <c r="O20" s="11" t="n">
        <v>37</v>
      </c>
      <c r="P20" s="11" t="n">
        <v>36</v>
      </c>
      <c r="Q20" s="11"/>
      <c r="R20" s="11" t="n">
        <f aca="false">+R21+R22+R23</f>
        <v>0</v>
      </c>
      <c r="S20" s="11" t="n">
        <f aca="false">+S21+S22+S23</f>
        <v>0</v>
      </c>
      <c r="T20" s="11"/>
      <c r="U20" s="11" t="n">
        <f aca="false">+R20+O20+L20+I20+F20+C20</f>
        <v>55</v>
      </c>
      <c r="V20" s="11" t="n">
        <f aca="false">+S20+P20+M20+J20+G20+D20</f>
        <v>65</v>
      </c>
    </row>
    <row r="21" customFormat="false" ht="12.75" hidden="false" customHeight="false" outlineLevel="0" collapsed="false">
      <c r="A21" s="12" t="s">
        <v>18</v>
      </c>
      <c r="C21" s="11" t="n">
        <v>0</v>
      </c>
      <c r="D21" s="11" t="n">
        <v>0</v>
      </c>
      <c r="E21" s="11"/>
      <c r="F21" s="11" t="n">
        <v>10</v>
      </c>
      <c r="G21" s="11" t="n">
        <v>10</v>
      </c>
      <c r="H21" s="11"/>
      <c r="I21" s="11" t="n">
        <v>0</v>
      </c>
      <c r="J21" s="11" t="n">
        <v>0</v>
      </c>
      <c r="K21" s="11"/>
      <c r="L21" s="11" t="n">
        <v>0</v>
      </c>
      <c r="M21" s="11" t="n">
        <v>0</v>
      </c>
      <c r="N21" s="11"/>
      <c r="O21" s="11" t="n">
        <v>0</v>
      </c>
      <c r="P21" s="11" t="n">
        <v>0</v>
      </c>
      <c r="Q21" s="11"/>
      <c r="R21" s="11"/>
      <c r="S21" s="11"/>
      <c r="T21" s="11"/>
      <c r="U21" s="11" t="n">
        <f aca="false">+R21+O21+L21+I21+F21+C21</f>
        <v>10</v>
      </c>
      <c r="V21" s="11" t="n">
        <f aca="false">+S21+P21+M21+J21+G21+D21</f>
        <v>10</v>
      </c>
    </row>
    <row r="22" customFormat="false" ht="12.75" hidden="false" customHeight="false" outlineLevel="0" collapsed="false">
      <c r="A22" s="12" t="s">
        <v>19</v>
      </c>
      <c r="C22" s="11" t="n">
        <v>0</v>
      </c>
      <c r="D22" s="11" t="n">
        <v>0</v>
      </c>
      <c r="E22" s="11"/>
      <c r="F22" s="11" t="n">
        <v>2</v>
      </c>
      <c r="G22" s="11" t="n">
        <v>2</v>
      </c>
      <c r="H22" s="11"/>
      <c r="I22" s="11" t="n">
        <v>0</v>
      </c>
      <c r="J22" s="11" t="n">
        <v>0</v>
      </c>
      <c r="K22" s="11"/>
      <c r="L22" s="11" t="n">
        <v>0</v>
      </c>
      <c r="M22" s="11" t="n">
        <v>0</v>
      </c>
      <c r="N22" s="11"/>
      <c r="O22" s="11" t="n">
        <v>0</v>
      </c>
      <c r="P22" s="11" t="n">
        <v>0</v>
      </c>
      <c r="Q22" s="11"/>
      <c r="R22" s="11"/>
      <c r="S22" s="11"/>
      <c r="T22" s="11"/>
      <c r="U22" s="11" t="n">
        <f aca="false">+R22+O22+L22+I22+F22+C22</f>
        <v>2</v>
      </c>
      <c r="V22" s="11" t="n">
        <f aca="false">+S22+P22+M22+J22+G22+D22</f>
        <v>2</v>
      </c>
    </row>
    <row r="23" customFormat="false" ht="12.75" hidden="false" customHeight="false" outlineLevel="0" collapsed="false">
      <c r="A23" s="12" t="s">
        <v>20</v>
      </c>
      <c r="C23" s="11" t="n">
        <v>0</v>
      </c>
      <c r="D23" s="11" t="n">
        <v>0</v>
      </c>
      <c r="E23" s="11"/>
      <c r="F23" s="11" t="n">
        <v>0</v>
      </c>
      <c r="G23" s="11" t="n">
        <v>0</v>
      </c>
      <c r="H23" s="11"/>
      <c r="I23" s="11" t="n">
        <v>6</v>
      </c>
      <c r="J23" s="11" t="n">
        <v>17</v>
      </c>
      <c r="K23" s="11"/>
      <c r="L23" s="11" t="n">
        <v>0</v>
      </c>
      <c r="M23" s="11" t="n">
        <v>0</v>
      </c>
      <c r="N23" s="11"/>
      <c r="O23" s="11" t="n">
        <v>0</v>
      </c>
      <c r="P23" s="11" t="n">
        <v>0</v>
      </c>
      <c r="Q23" s="11"/>
      <c r="R23" s="11"/>
      <c r="S23" s="11"/>
      <c r="T23" s="11"/>
      <c r="U23" s="11" t="n">
        <f aca="false">+R23+O23+L23+I23+F23+C23</f>
        <v>6</v>
      </c>
      <c r="V23" s="11" t="n">
        <f aca="false">+S23+P23+M23+J23+G23+D23</f>
        <v>17</v>
      </c>
    </row>
    <row r="24" customFormat="false" ht="12.7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customFormat="false" ht="12.75" hidden="false" customHeight="false" outlineLevel="0" collapsed="false">
      <c r="A25" s="0" t="s">
        <v>21</v>
      </c>
      <c r="C25" s="11" t="n">
        <f aca="false">3+2</f>
        <v>5</v>
      </c>
      <c r="D25" s="11" t="n">
        <v>5</v>
      </c>
      <c r="E25" s="11"/>
      <c r="F25" s="11" t="n">
        <f aca="false">9+4+1</f>
        <v>14</v>
      </c>
      <c r="G25" s="11" t="n">
        <f aca="false">9+4+1</f>
        <v>14</v>
      </c>
      <c r="H25" s="11"/>
      <c r="I25" s="11" t="n">
        <f aca="false">12+2</f>
        <v>14</v>
      </c>
      <c r="J25" s="11" t="n">
        <f aca="false">19+2</f>
        <v>21</v>
      </c>
      <c r="K25" s="11"/>
      <c r="L25" s="11" t="n">
        <v>2</v>
      </c>
      <c r="M25" s="11" t="n">
        <f aca="false">2</f>
        <v>2</v>
      </c>
      <c r="N25" s="11"/>
      <c r="O25" s="11" t="n">
        <v>0</v>
      </c>
      <c r="P25" s="11" t="n">
        <v>0</v>
      </c>
      <c r="Q25" s="11"/>
      <c r="R25" s="11" t="n">
        <v>2</v>
      </c>
      <c r="S25" s="11" t="n">
        <v>8</v>
      </c>
      <c r="T25" s="11"/>
      <c r="U25" s="11" t="n">
        <f aca="false">+R25+O25+L25+I25+F25+C25</f>
        <v>37</v>
      </c>
      <c r="V25" s="11" t="n">
        <f aca="false">+S25+P25+M25+J25+G25+D25</f>
        <v>50</v>
      </c>
    </row>
    <row r="26" customFormat="false" ht="12.75" hidden="false" customHeight="false" outlineLevel="0" collapsed="false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customFormat="false" ht="12.75" hidden="false" customHeight="false" outlineLevel="0" collapsed="false">
      <c r="A27" s="0" t="s">
        <v>22</v>
      </c>
      <c r="C27" s="13" t="n">
        <f aca="false">+C25+C20+C18+C16+C14+C12+C10+C8</f>
        <v>306</v>
      </c>
      <c r="D27" s="13" t="n">
        <f aca="false">+D25+D20+D18+D16+D14+D12+D10+D8</f>
        <v>306</v>
      </c>
      <c r="E27" s="11"/>
      <c r="F27" s="13" t="n">
        <f aca="false">+F25+F20+F18+F16+F14+F12+F10+F8</f>
        <v>126</v>
      </c>
      <c r="G27" s="13" t="n">
        <f aca="false">+G25+G20+G18+G16+G14+G12+G10+G8</f>
        <v>147</v>
      </c>
      <c r="H27" s="11"/>
      <c r="I27" s="13" t="n">
        <f aca="false">+I25+I20+I18+I16+I14+I12+I10+I8</f>
        <v>54</v>
      </c>
      <c r="J27" s="13" t="n">
        <f aca="false">+J25+J20+J18+J16+J14+J12+J10+J8</f>
        <v>108</v>
      </c>
      <c r="K27" s="11"/>
      <c r="L27" s="13" t="n">
        <f aca="false">+L25+L20+L18+L16+L14+L12+L10+L8</f>
        <v>191</v>
      </c>
      <c r="M27" s="13" t="n">
        <f aca="false">+M25+M20+M18+M16+M14+M12+M10+M8</f>
        <v>256</v>
      </c>
      <c r="N27" s="11"/>
      <c r="O27" s="13" t="n">
        <f aca="false">+O25+O20+O18+O16+O14+O12+O10+O8</f>
        <v>37</v>
      </c>
      <c r="P27" s="13" t="n">
        <f aca="false">+P25+P20+P18+P16+P14+P12+P10+P8</f>
        <v>36</v>
      </c>
      <c r="Q27" s="11"/>
      <c r="R27" s="13" t="n">
        <f aca="false">+R25+R20+R18+R16+R14+R12+R10+R8</f>
        <v>2</v>
      </c>
      <c r="S27" s="13" t="n">
        <f aca="false">+S25+S20+S18+S16+S14+S12+S10+S8</f>
        <v>8</v>
      </c>
      <c r="T27" s="11"/>
      <c r="U27" s="13" t="n">
        <f aca="false">+U25+U20+U18+U16+U14+U12+U10+U8</f>
        <v>716</v>
      </c>
      <c r="V27" s="13" t="n">
        <f aca="false">+V25+V20+V18+V16+V14+V12+V10+V8</f>
        <v>861</v>
      </c>
    </row>
    <row r="28" customFormat="false" ht="12.75" hidden="false" customHeight="false" outlineLevel="0" collapsed="false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customFormat="false" ht="12.75" hidden="false" customHeight="false" outlineLevel="0" collapsed="false">
      <c r="A29" s="0" t="s">
        <v>23</v>
      </c>
      <c r="C29" s="11" t="n">
        <f aca="false">+C30+C31+C32</f>
        <v>44</v>
      </c>
      <c r="D29" s="11" t="n">
        <f aca="false">+D30+D31+D32</f>
        <v>44</v>
      </c>
      <c r="E29" s="11"/>
      <c r="F29" s="11" t="n">
        <f aca="false">+F30+F31+F32</f>
        <v>8.5</v>
      </c>
      <c r="G29" s="11" t="n">
        <f aca="false">+G30+G31+G32</f>
        <v>15</v>
      </c>
      <c r="H29" s="11"/>
      <c r="I29" s="11" t="n">
        <f aca="false">+I30+I31+I32</f>
        <v>2.5</v>
      </c>
      <c r="J29" s="11" t="n">
        <f aca="false">+J30+J31+J32</f>
        <v>8</v>
      </c>
      <c r="K29" s="11"/>
      <c r="L29" s="11" t="n">
        <f aca="false">+L30+L31+L32</f>
        <v>42</v>
      </c>
      <c r="M29" s="11" t="n">
        <f aca="false">+M30+M31+M32</f>
        <v>36</v>
      </c>
      <c r="N29" s="11"/>
      <c r="O29" s="11" t="n">
        <f aca="false">+O30+O31+O32</f>
        <v>4.5</v>
      </c>
      <c r="P29" s="11" t="n">
        <f aca="false">+P30+P31+P32</f>
        <v>11</v>
      </c>
      <c r="Q29" s="11"/>
      <c r="R29" s="11" t="n">
        <f aca="false">+R30+R31+R32</f>
        <v>7.5</v>
      </c>
      <c r="S29" s="11" t="n">
        <f aca="false">+S30+S31+S32</f>
        <v>10</v>
      </c>
      <c r="T29" s="11"/>
      <c r="U29" s="11" t="n">
        <f aca="false">+U30+U31+U32</f>
        <v>109</v>
      </c>
      <c r="V29" s="11" t="n">
        <f aca="false">+V30+V31+V32</f>
        <v>124</v>
      </c>
    </row>
    <row r="30" customFormat="false" ht="12.75" hidden="false" customHeight="false" outlineLevel="0" collapsed="false">
      <c r="A30" s="12" t="s">
        <v>24</v>
      </c>
      <c r="C30" s="11" t="n">
        <v>21</v>
      </c>
      <c r="D30" s="11" t="n">
        <v>20</v>
      </c>
      <c r="E30" s="11"/>
      <c r="F30" s="11" t="n">
        <v>3</v>
      </c>
      <c r="G30" s="11" t="n">
        <v>8</v>
      </c>
      <c r="H30" s="11"/>
      <c r="I30" s="11" t="n">
        <v>1</v>
      </c>
      <c r="J30" s="11" t="n">
        <v>2</v>
      </c>
      <c r="K30" s="11"/>
      <c r="L30" s="11" t="n">
        <v>17</v>
      </c>
      <c r="M30" s="11" t="n">
        <v>17</v>
      </c>
      <c r="N30" s="11"/>
      <c r="O30" s="11" t="n">
        <v>0.5</v>
      </c>
      <c r="P30" s="11" t="n">
        <v>2</v>
      </c>
      <c r="Q30" s="11"/>
      <c r="R30" s="11" t="n">
        <v>2.5</v>
      </c>
      <c r="S30" s="11" t="n">
        <v>1</v>
      </c>
      <c r="T30" s="11"/>
      <c r="U30" s="11" t="n">
        <f aca="false">+R30+O30+L30+I30+F30+C30</f>
        <v>45</v>
      </c>
      <c r="V30" s="11" t="n">
        <f aca="false">+S30+P30+M30+J30+G30+D30</f>
        <v>50</v>
      </c>
    </row>
    <row r="31" customFormat="false" ht="12.75" hidden="false" customHeight="false" outlineLevel="0" collapsed="false">
      <c r="A31" s="12" t="s">
        <v>25</v>
      </c>
      <c r="C31" s="11" t="n">
        <v>16</v>
      </c>
      <c r="D31" s="11" t="n">
        <v>17</v>
      </c>
      <c r="E31" s="11"/>
      <c r="F31" s="11" t="n">
        <v>0.5</v>
      </c>
      <c r="G31" s="11" t="n">
        <v>3</v>
      </c>
      <c r="H31" s="11"/>
      <c r="I31" s="11" t="n">
        <v>0.5</v>
      </c>
      <c r="J31" s="11" t="n">
        <v>4</v>
      </c>
      <c r="K31" s="11"/>
      <c r="L31" s="11" t="n">
        <v>22</v>
      </c>
      <c r="M31" s="11" t="n">
        <v>15</v>
      </c>
      <c r="N31" s="11"/>
      <c r="O31" s="11" t="n">
        <f aca="false">0.5+3</f>
        <v>3.5</v>
      </c>
      <c r="P31" s="11" t="n">
        <f aca="false">2+5</f>
        <v>7</v>
      </c>
      <c r="Q31" s="11"/>
      <c r="R31" s="11" t="n">
        <v>0.5</v>
      </c>
      <c r="S31" s="11" t="n">
        <v>2</v>
      </c>
      <c r="T31" s="11"/>
      <c r="U31" s="11" t="n">
        <f aca="false">+R31+O31+L31+I31+F31+C31</f>
        <v>43</v>
      </c>
      <c r="V31" s="11" t="n">
        <f aca="false">+S31+P31+M31+J31+G31+D31</f>
        <v>48</v>
      </c>
    </row>
    <row r="32" customFormat="false" ht="12.75" hidden="false" customHeight="false" outlineLevel="0" collapsed="false">
      <c r="A32" s="12" t="s">
        <v>26</v>
      </c>
      <c r="C32" s="11" t="n">
        <v>7</v>
      </c>
      <c r="D32" s="11" t="n">
        <v>7</v>
      </c>
      <c r="E32" s="11"/>
      <c r="F32" s="11" t="n">
        <v>5</v>
      </c>
      <c r="G32" s="11" t="n">
        <v>4</v>
      </c>
      <c r="H32" s="11"/>
      <c r="I32" s="11" t="n">
        <v>1</v>
      </c>
      <c r="J32" s="11" t="n">
        <v>2</v>
      </c>
      <c r="K32" s="11"/>
      <c r="L32" s="11" t="n">
        <v>3</v>
      </c>
      <c r="M32" s="11" t="n">
        <v>4</v>
      </c>
      <c r="N32" s="11"/>
      <c r="O32" s="11" t="n">
        <v>0.5</v>
      </c>
      <c r="P32" s="11" t="n">
        <v>2</v>
      </c>
      <c r="Q32" s="11"/>
      <c r="R32" s="11" t="n">
        <v>4.5</v>
      </c>
      <c r="S32" s="11" t="n">
        <v>7</v>
      </c>
      <c r="T32" s="11"/>
      <c r="U32" s="11" t="n">
        <f aca="false">+R32+O32+L32+I32+F32+C32</f>
        <v>21</v>
      </c>
      <c r="V32" s="11" t="n">
        <f aca="false">+S32+P32+M32+J32+G32+D32</f>
        <v>26</v>
      </c>
    </row>
    <row r="33" customFormat="false" ht="12.75" hidden="false" customHeight="false" outlineLevel="0" collapsed="false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customFormat="false" ht="13.5" hidden="false" customHeight="false" outlineLevel="0" collapsed="false">
      <c r="A34" s="15" t="s">
        <v>27</v>
      </c>
      <c r="C34" s="16" t="n">
        <f aca="false">+C29+C27</f>
        <v>350</v>
      </c>
      <c r="D34" s="16" t="n">
        <f aca="false">+D29+D27</f>
        <v>350</v>
      </c>
      <c r="E34" s="11"/>
      <c r="F34" s="16" t="n">
        <f aca="false">+F29+F27</f>
        <v>134.5</v>
      </c>
      <c r="G34" s="16" t="n">
        <f aca="false">+G29+G27</f>
        <v>162</v>
      </c>
      <c r="H34" s="11"/>
      <c r="I34" s="16" t="n">
        <f aca="false">+I29+I27</f>
        <v>56.5</v>
      </c>
      <c r="J34" s="16" t="n">
        <f aca="false">+J29+J27</f>
        <v>116</v>
      </c>
      <c r="K34" s="11"/>
      <c r="L34" s="16" t="n">
        <f aca="false">+L29+L27</f>
        <v>233</v>
      </c>
      <c r="M34" s="16" t="n">
        <f aca="false">+M29+M27</f>
        <v>292</v>
      </c>
      <c r="N34" s="11"/>
      <c r="O34" s="16" t="n">
        <f aca="false">+O29+O27</f>
        <v>41.5</v>
      </c>
      <c r="P34" s="16" t="n">
        <f aca="false">+P29+P27</f>
        <v>47</v>
      </c>
      <c r="Q34" s="11"/>
      <c r="R34" s="16" t="n">
        <f aca="false">+R29+R27</f>
        <v>9.5</v>
      </c>
      <c r="S34" s="16" t="n">
        <f aca="false">+S29+S27</f>
        <v>18</v>
      </c>
      <c r="T34" s="11"/>
      <c r="U34" s="16" t="n">
        <f aca="false">+U29+U27</f>
        <v>825</v>
      </c>
      <c r="V34" s="16" t="n">
        <f aca="false">+V29+V27</f>
        <v>985</v>
      </c>
    </row>
    <row r="35" customFormat="false" ht="13.5" hidden="false" customHeight="false" outlineLevel="0" collapsed="false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customFormat="false" ht="12.75" hidden="false" customHeight="false" outlineLevel="0" collapsed="false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customFormat="false" ht="12.75" hidden="false" customHeight="false" outlineLevel="0" collapsed="false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customFormat="false" ht="12.75" hidden="false" customHeight="false" outlineLevel="0" collapsed="false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customFormat="false" ht="12.75" hidden="false" customHeight="false" outlineLevel="0" collapsed="false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customFormat="false" ht="12.75" hidden="false" customHeight="false" outlineLevel="0" collapsed="false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customFormat="false" ht="12.75" hidden="false" customHeight="false" outlineLevel="0" collapsed="false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customFormat="false" ht="12.75" hidden="false" customHeight="false" outlineLevel="0" collapsed="false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customFormat="false" ht="12.7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</sheetData>
  <mergeCells count="7">
    <mergeCell ref="C5:D5"/>
    <mergeCell ref="F5:G5"/>
    <mergeCell ref="I5:J5"/>
    <mergeCell ref="L5:M5"/>
    <mergeCell ref="O5:P5"/>
    <mergeCell ref="R5:S5"/>
    <mergeCell ref="U5:V5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2001-10-23T19:01:37Z</dcterms:created>
  <dc:creator>bheinri</dc:creator>
  <dc:description/>
  <dc:language>en-US</dc:language>
  <cp:lastModifiedBy>ksnow</cp:lastModifiedBy>
  <cp:lastPrinted>2001-10-24T18:28:18Z</cp:lastPrinted>
  <dcterms:modified xsi:type="dcterms:W3CDTF">2001-10-24T18:28:24Z</dcterms:modified>
  <cp:revision>0</cp:revision>
  <dc:subject/>
  <dc:title/>
</cp:coreProperties>
</file>